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05" yWindow="45" windowWidth="25890" windowHeight="12375"/>
  </bookViews>
  <sheets>
    <sheet name="30 June 2014" sheetId="1" r:id="rId1"/>
    <sheet name="Portfolio summary" sheetId="2" r:id="rId2"/>
    <sheet name="book value rec" sheetId="3" r:id="rId3"/>
    <sheet name="Synopsis summary" sheetId="4" r:id="rId4"/>
    <sheet name="CPA transaction summary" sheetId="5" r:id="rId5"/>
    <sheet name="DEXUS Industrial LEP" sheetId="6" r:id="rId6"/>
  </sheets>
  <definedNames>
    <definedName name="_xlnm._FilterDatabase" localSheetId="0" hidden="1">'30 June 2014'!$A$2:$AS$113</definedName>
    <definedName name="_xlnm.Print_Area" localSheetId="2">'book value rec'!$A$1:$C$24</definedName>
    <definedName name="_xlnm.Print_Area" localSheetId="4">'CPA transaction summary'!$B$1:$H$28</definedName>
    <definedName name="_xlnm.Print_Area" localSheetId="1">'Portfolio summary'!$A$1:$AG$19</definedName>
    <definedName name="_xlnm.Print_Area" localSheetId="3">'Synopsis summary'!$A$1:$H$47</definedName>
  </definedNames>
  <calcPr calcId="145621"/>
</workbook>
</file>

<file path=xl/calcChain.xml><?xml version="1.0" encoding="utf-8"?>
<calcChain xmlns="http://schemas.openxmlformats.org/spreadsheetml/2006/main">
  <c r="C17" i="3" l="1"/>
  <c r="C9" i="3"/>
  <c r="C20" i="5" l="1"/>
  <c r="G19" i="5"/>
  <c r="H19" i="5" s="1"/>
  <c r="H21" i="5" s="1"/>
  <c r="H23" i="5" s="1"/>
  <c r="C16" i="5"/>
  <c r="C17" i="5" s="1"/>
  <c r="G9" i="5"/>
  <c r="G13" i="5" s="1"/>
  <c r="G15" i="5" s="1"/>
  <c r="F9" i="5"/>
  <c r="E9" i="5"/>
  <c r="D9" i="5"/>
  <c r="C9" i="5"/>
  <c r="H8" i="5"/>
  <c r="H7" i="5"/>
  <c r="H6" i="5"/>
  <c r="H5" i="5"/>
  <c r="H9" i="5" s="1"/>
  <c r="G18" i="5" l="1"/>
  <c r="G21" i="5" s="1"/>
  <c r="G23" i="5" s="1"/>
  <c r="C22" i="5"/>
</calcChain>
</file>

<file path=xl/sharedStrings.xml><?xml version="1.0" encoding="utf-8"?>
<sst xmlns="http://schemas.openxmlformats.org/spreadsheetml/2006/main" count="2021" uniqueCount="828">
  <si>
    <t>Property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</si>
  <si>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</si>
  <si>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</si>
  <si>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</si>
  <si>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</si>
  <si>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</si>
  <si>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</si>
  <si>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</si>
  <si>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</si>
  <si>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</si>
  <si>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</si>
  <si>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</si>
  <si>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</si>
  <si>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</si>
  <si>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</si>
  <si>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</si>
  <si>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</si>
  <si>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</si>
  <si>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</si>
  <si>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</si>
  <si>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</si>
  <si>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</si>
  <si>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</si>
  <si>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</si>
  <si>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</si>
  <si>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</si>
  <si>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</si>
  <si>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</si>
  <si>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</si>
  <si>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2014</t>
  </si>
  <si>
    <t>Book Value 
30 June 14</t>
  </si>
  <si>
    <t xml:space="preserve">Independent Valuation </t>
  </si>
  <si>
    <t>Independent Valuation</t>
  </si>
  <si>
    <t>Valuer Name</t>
  </si>
  <si>
    <t>Valuation Agency</t>
  </si>
  <si>
    <t>Cap rate</t>
  </si>
  <si>
    <t>Initial Yield</t>
  </si>
  <si>
    <t>Major Tenants 1</t>
  </si>
  <si>
    <t>Major Tenant 2</t>
  </si>
  <si>
    <t>Major Tenant 3</t>
  </si>
  <si>
    <t>Portfolio Leased by Area</t>
  </si>
  <si>
    <t>Weighted Average Lease Expiry</t>
  </si>
  <si>
    <t>Office</t>
  </si>
  <si>
    <t>Industrial</t>
  </si>
  <si>
    <t>%</t>
  </si>
  <si>
    <t>hectares</t>
  </si>
  <si>
    <t>000 sqm</t>
  </si>
  <si>
    <t>sqm</t>
  </si>
  <si>
    <t>Date</t>
  </si>
  <si>
    <t>A$m</t>
  </si>
  <si>
    <t>NZ$m</t>
  </si>
  <si>
    <t>Years 
(by income)</t>
  </si>
  <si>
    <t/>
  </si>
  <si>
    <t>Garema Court, 140-180 City Walk, Canberra</t>
  </si>
  <si>
    <t>ACT</t>
  </si>
  <si>
    <t>AUS</t>
  </si>
  <si>
    <t>Garema Court is located on City Walk, Civic, in Canberra’s CBD, close to Canberra’s shopping precinct, bus interchange and major car parks. Significant refurbishment completed in 2012.</t>
  </si>
  <si>
    <t>Canberra CBD</t>
  </si>
  <si>
    <t>A Grade - office</t>
  </si>
  <si>
    <t>Leasehold</t>
  </si>
  <si>
    <t>CZ1 Core Zone</t>
  </si>
  <si>
    <t>Inv Prop</t>
  </si>
  <si>
    <t>Robert Rixon</t>
  </si>
  <si>
    <t>CI</t>
  </si>
  <si>
    <t>Commonwealth of Australia</t>
  </si>
  <si>
    <t>HJH Pty Limited (Sizzle Bento)</t>
  </si>
  <si>
    <t>Goran Srejic &amp; Charles St John</t>
  </si>
  <si>
    <t>Canberra</t>
  </si>
  <si>
    <t>14 Moore Street, Canberra 2</t>
  </si>
  <si>
    <t>Sold June 2014</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</si>
  <si>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</si>
  <si>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B Grade - office</t>
  </si>
  <si>
    <t>DEXUS Office Partner</t>
  </si>
  <si>
    <t>1,050-1,300</t>
  </si>
  <si>
    <t>Equity Accounted</t>
  </si>
  <si>
    <t>Australia Customs and Border P</t>
  </si>
  <si>
    <t xml:space="preserve">36 George Street, Burwood </t>
  </si>
  <si>
    <t>NSW</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</si>
  <si>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</si>
  <si>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building currently holds a 4.5 star NABERS Energy rating through building upgrades and sustainable building initiatives such as new power chillers, solar boosted hot water system and sensor lighting installed throughout common areas.</t>
  </si>
  <si>
    <t>Burwood</t>
  </si>
  <si>
    <t>B4 Mixed Use</t>
  </si>
  <si>
    <t>NSW Govt</t>
  </si>
  <si>
    <t>Sydney</t>
  </si>
  <si>
    <t>The Zenith, 821 Pacific Highway, Chatswood</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</si>
  <si>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</si>
  <si>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Chatswood</t>
  </si>
  <si>
    <t>Freehold</t>
  </si>
  <si>
    <t>GPT Wholesale Office Fund</t>
  </si>
  <si>
    <t>B3 Commercial Core</t>
  </si>
  <si>
    <t>Tom Phelan</t>
  </si>
  <si>
    <t>KF</t>
  </si>
  <si>
    <t>State of NSW</t>
  </si>
  <si>
    <t>ABI Group</t>
  </si>
  <si>
    <t>Wilson Parking Australia</t>
  </si>
  <si>
    <t>11 Talavera Road, Macquarie Park</t>
  </si>
  <si>
    <t>Located in the Macquarie Park corridor approximately 10 kilometres north of the Sydney CBD, the office park consists of three modern office buildings with two street frontages. The complex is also serviced by a childcare centre, gym and sporting facilities.</t>
  </si>
  <si>
    <t>Macquarie Park</t>
  </si>
  <si>
    <t>Office Park</t>
  </si>
  <si>
    <t>B7 Business Park &amp; B3 Commercial Core</t>
  </si>
  <si>
    <t>4.0</t>
  </si>
  <si>
    <t>Peter Tunks</t>
  </si>
  <si>
    <t>George Weston Foods</t>
  </si>
  <si>
    <t>Ericsson Australia</t>
  </si>
  <si>
    <t>The Nielsen Company</t>
  </si>
  <si>
    <t>40-50 Talavera Road, Macquarie Park 2</t>
  </si>
  <si>
    <t>sold August 2013</t>
  </si>
  <si>
    <t>Victoria Cross, 60 Miller Street, North Sydney</t>
  </si>
  <si>
    <t xml:space="preserve">A five storey adjoining development was completed in 2009 offering floor plate sizes ranging from 1,174-2,000 square metres and significant refurbishment to the original office building including new foyer and lifts was completed in 2012. </t>
  </si>
  <si>
    <t>North Sydney</t>
  </si>
  <si>
    <t>Commercial</t>
  </si>
  <si>
    <t>Michael Pisano</t>
  </si>
  <si>
    <t>CBRE</t>
  </si>
  <si>
    <t>Carnival</t>
  </si>
  <si>
    <t>Cover-More Insurance Services</t>
  </si>
  <si>
    <t>Euro RSCG Australia Pty Ltd</t>
  </si>
  <si>
    <t xml:space="preserve">201 Miller Street, North Sydney </t>
  </si>
  <si>
    <t>201 Miller Street is an iconic and distinctive commercial tower located in North Sydney. The 22 level office tower boasts impressive harbour and district views from all sides and features premium onsite services including concierge services.</t>
  </si>
  <si>
    <t>Gallagher Bassett Services Pty</t>
  </si>
  <si>
    <t>Nestle Australia Ltd</t>
  </si>
  <si>
    <t>McAfee Australia Pty Ltd</t>
  </si>
  <si>
    <t>130 George Street, Parramatta</t>
  </si>
  <si>
    <t>Parramatta CBD</t>
  </si>
  <si>
    <t>Russell Nicolson</t>
  </si>
  <si>
    <t>Savills</t>
  </si>
  <si>
    <t>Aon Coporation</t>
  </si>
  <si>
    <t>105 Phillip Street, Parramatta 4</t>
  </si>
  <si>
    <t>105 Phillip Street is a car park site (adjacent 130 George Street) with development consent for a 20,500 square metre office building with generous ground floor amenities.</t>
  </si>
  <si>
    <t>Land</t>
  </si>
  <si>
    <t>Inventory</t>
  </si>
  <si>
    <t>101 George Street, Parramatta</t>
  </si>
  <si>
    <t>101 George Street is a nine level office building with ground floor retail situated on a prime corner location in Parramatta’s CBD with frontages to George and Charles Streets.</t>
  </si>
  <si>
    <t>Completed in 2006, the building has a 5.0 star NABERS Energy rating and a 4 Star Green Star rating.</t>
  </si>
  <si>
    <t>CBA</t>
  </si>
  <si>
    <t>Oriental Tuckerbox</t>
  </si>
  <si>
    <t>Espresso Bar 101</t>
  </si>
  <si>
    <t>150 George Street, Parramatta</t>
  </si>
  <si>
    <t>This property comprises an office building over 22 levels with above-ground car parking. It is located within the Parramatta CBD, with frontages to George and Charles Streets.</t>
  </si>
  <si>
    <t>1 Bligh Street, Sydney</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</si>
  <si>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</si>
  <si>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</si>
  <si>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r>
      <t xml:space="preserve">1 Bligh Street was designed targeting a 5.0 star NABERS Energy rating which was achieved </t>
    </r>
    <r>
      <rPr>
        <sz val="9"/>
        <color theme="1"/>
        <rFont val="Trebuchet MS"/>
        <family val="2"/>
      </rPr>
      <t>in June 2014</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</si>
  <si>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Sydney CBD</t>
  </si>
  <si>
    <t>Premium Grade - office</t>
  </si>
  <si>
    <t>DEXUS Wholesale Property Fund &amp; Cbus Property</t>
  </si>
  <si>
    <t>B8 Metropolitan Centre</t>
  </si>
  <si>
    <t>Dwight Hillier</t>
  </si>
  <si>
    <t>Clayton Utz</t>
  </si>
  <si>
    <t>Papuan Oil Search Limited</t>
  </si>
  <si>
    <t>City Centre</t>
  </si>
  <si>
    <t>45 Clarence Street, Sydney</t>
  </si>
  <si>
    <t>45 Clarence Street is a 28 level, 32,100 square metre A 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</si>
  <si>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</si>
  <si>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David Castles / Tim Miles</t>
  </si>
  <si>
    <t>Lloyds International</t>
  </si>
  <si>
    <t>Bank of Western Aust</t>
  </si>
  <si>
    <t>International SOS</t>
  </si>
  <si>
    <t>201-217 Elizabeth Street, Sydney</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</si>
  <si>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</si>
  <si>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</si>
  <si>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Perron Investments</t>
  </si>
  <si>
    <t>Roger Price/Lester Alvis</t>
  </si>
  <si>
    <t>Phillips Fox</t>
  </si>
  <si>
    <t>Maurice Blackburn</t>
  </si>
  <si>
    <t xml:space="preserve">Governor Phillip &amp; Macquarie Tower Complex, 1 Farrer Place, Sydney </t>
  </si>
  <si>
    <t>General Property Trust &amp; Australian Prime Property Fund</t>
  </si>
  <si>
    <t>King &amp; Wood Mallesons</t>
  </si>
  <si>
    <t>Merrill Lynch Australia P/L</t>
  </si>
  <si>
    <t>Grosvenor Place, 225 George Street, Sydney</t>
  </si>
  <si>
    <t>Grosvenor Place is a landmark Premium 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</si>
  <si>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</si>
  <si>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Investa, ARIA, DEXUS Office Partner</t>
  </si>
  <si>
    <t>Sydney Core Scheme</t>
  </si>
  <si>
    <t>Mark Smallhorn</t>
  </si>
  <si>
    <t>JLL</t>
  </si>
  <si>
    <t>Deloitte Services Pty Ltd</t>
  </si>
  <si>
    <t>Ashurst</t>
  </si>
  <si>
    <t>Norton Rose</t>
  </si>
  <si>
    <t>Australia Square Complex, 264-278 George Street, Sydney</t>
  </si>
  <si>
    <t>Australia Square is one of Sydney’s prime office properties, designed by Australian architect Harry Seidler. The complex comprises a 48 level circular tower with a lower ground floor retail plaza and the 13 level plaza building adjoined by an external courtyard.</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</si>
  <si>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</si>
  <si>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</si>
  <si>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General Property Trust</t>
  </si>
  <si>
    <t>ASQ Tower 4.0
ASQ Plaza 5.5</t>
  </si>
  <si>
    <t>ASQ Tower 3.5
ASQ Plaza 5.0</t>
  </si>
  <si>
    <t>ASQ Tower 3.0
ASQ Plaza 4.0</t>
  </si>
  <si>
    <t>David Castles</t>
  </si>
  <si>
    <t>Origin Energy</t>
  </si>
  <si>
    <t>HWL Ebsworth</t>
  </si>
  <si>
    <t>30 The Bond, 30-34 Hickson Road, Sydney</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</si>
  <si>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</si>
  <si>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</si>
  <si>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Lend Lease Management Services</t>
  </si>
  <si>
    <t>Alphapharm Pty Ltd</t>
  </si>
  <si>
    <t>Li Qin Lai &amp; Yan Fang Yu</t>
  </si>
  <si>
    <t>50 Carrington Street, Sydney 12</t>
  </si>
  <si>
    <t>50 Carrington Street is a 15-level B Grade building providing 10,881 square metres of office accommodation and ground floor retail space. The property is conveniently located within the core precinct of the Sydney CBD overlooking Wynyard Park and features flexible floor plates.</t>
  </si>
  <si>
    <t>The façade reflects classical design with the floors displaying A-Grade contemporary design finishes with exposed building structures and services which are serviced by four high speed lifts. The floors incorporate an efficient core, featuring floor to ceiling windows which enjoy a lush green outlook and flood the space with natural light.</t>
  </si>
  <si>
    <t>After acquisition in November 2012, DEXUS immediately commenced capital expenditure program of upgrade works alongside a leasing marketing campaign. The foyer and lifts were enhanced together with the introduction of sustainability initiatives. These works will increase the property’s environmental performance to a 4.5 star NABERS Energy rating and provide energy savings of approximately $61,000 per annum.</t>
  </si>
  <si>
    <t>WHAM</t>
  </si>
  <si>
    <t>REST</t>
  </si>
  <si>
    <t>Kann Finch</t>
  </si>
  <si>
    <t>309-321 Kent Street, Sydney</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</si>
  <si>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</si>
  <si>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</si>
  <si>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AMP</t>
  </si>
  <si>
    <t>Promina/Asteron</t>
  </si>
  <si>
    <t>Spark Helmore</t>
  </si>
  <si>
    <t>Wesfarmers</t>
  </si>
  <si>
    <t>383-395 Kent Street, Sydney</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</si>
  <si>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</si>
  <si>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Andrew Pannifex</t>
  </si>
  <si>
    <t>Grant Thornton</t>
  </si>
  <si>
    <t>Intersystems</t>
  </si>
  <si>
    <t>Qantas Airways Limited</t>
  </si>
  <si>
    <t>One Margaret Street, Sydney</t>
  </si>
  <si>
    <t>One Margaret Street is an 18 level A Grade office tower located in the western core of the Sydney CBD overlooking Darling Harbour. The building provides tenants with impressive building services, onsite amenity and three levels of car parking for 111 vehicles.</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</si>
  <si>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</si>
  <si>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Jonathan Petsalis</t>
  </si>
  <si>
    <t>PKF Services (NSW) P/L</t>
  </si>
  <si>
    <t>Cuscal</t>
  </si>
  <si>
    <t>Travelex Limited</t>
  </si>
  <si>
    <t>44 Market Street, Sydney</t>
  </si>
  <si>
    <t>44 Market Street is a modern 26 level, A Grade office tower located in Sydney's western core. The building provides tenants a range of accommodation options from small suites to whole contiguous floors.</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</si>
  <si>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</si>
  <si>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Mark Smallhorn/James Marks</t>
  </si>
  <si>
    <t>Slater &amp; Gordon</t>
  </si>
  <si>
    <t>Westpac Banking Corporation</t>
  </si>
  <si>
    <t>5 Martin Place, Sydney 5</t>
  </si>
  <si>
    <t>Development site</t>
  </si>
  <si>
    <t>DEXUS Office Partner, Cbus Property</t>
  </si>
  <si>
    <t>1,100-2,400</t>
  </si>
  <si>
    <t>39 Martin Place, Sydney</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</si>
  <si>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</si>
  <si>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provides a further 805 square metres of retail space as part of a convenient underground pedestrian link to the railway station. 
The property is located in a prominent position on the corner of Elizabeth Street and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</si>
  <si>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Freehold with Leasehold</t>
  </si>
  <si>
    <t>DEXUS Wholesale Property Fund</t>
  </si>
  <si>
    <t>Tiffany</t>
  </si>
  <si>
    <t>ST George Bank Limited</t>
  </si>
  <si>
    <t>Martin Place Bar</t>
  </si>
  <si>
    <t>56 Pitt Street, Sydney</t>
  </si>
  <si>
    <t>56 Pitt Street is a B Grade office building with 26 levels of office, ground floor retail and basement car parking. Bound by Pitt, Bridge and Gresham Streets, the building provides unique views over Sydney CBD to the harbour and a light filled office space.</t>
  </si>
  <si>
    <t>The modern tower is built on the site that originally housed the Sydney stock and wool exchange 150 years ago and proudly features the Lady of Commerce Statue at the front of the property.</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</si>
  <si>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</si>
  <si>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National E-Health Transition</t>
  </si>
  <si>
    <t>Perennial Investment Partners</t>
  </si>
  <si>
    <t>Infigen Energy Services P/L</t>
  </si>
  <si>
    <t>60 Castlereagh Street, Sydney</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</si>
  <si>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</si>
  <si>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</si>
  <si>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</si>
  <si>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1,100-1,300</t>
  </si>
  <si>
    <t>Goodman</t>
  </si>
  <si>
    <t>Birdanco</t>
  </si>
  <si>
    <t>Shaw Stockbroking</t>
  </si>
  <si>
    <t>175 Pitt Street, Sydney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</si>
  <si>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</si>
  <si>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</si>
  <si>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A substantial refurbishment program has resulted in the building achieving a 5.0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</si>
  <si>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Kemp Strang</t>
  </si>
  <si>
    <t>Australian Human Rights Commis</t>
  </si>
  <si>
    <t>ACCC</t>
  </si>
  <si>
    <t>201 Kent Street, Sydney 12</t>
  </si>
  <si>
    <t>This property comprises an office building over 34 levels and the five-level heritage listed Grafton Bond Building, with car parking and ground floor retail. It is located in the western corridor of the Sydney CBD, with frontages to Kent and Napoleon Streets and Hickson Road.</t>
  </si>
  <si>
    <t>1,325-1,740</t>
  </si>
  <si>
    <t>Kellog Brown &amp; Root</t>
  </si>
  <si>
    <t>Arup Pty Ltd</t>
  </si>
  <si>
    <t>14 Lee Street, Sydney</t>
  </si>
  <si>
    <t>14 Lee Street is located in Sydney’s southern precinct and features close proximity to Central Station. The commercial building provides eight levels of office accommodation, basement car parking and ground floor retail.</t>
  </si>
  <si>
    <t>14 Lee Street has achieved a 5.0 star NABERS Energy rating and a 4.5 star NABERS Water rating.</t>
  </si>
  <si>
    <t>Government Property NSW</t>
  </si>
  <si>
    <t>Toga Pty Limited</t>
  </si>
  <si>
    <t>Encompass Credit Union Limited</t>
  </si>
  <si>
    <t xml:space="preserve">2 &amp; 4 Dawn Fraser Avenue, Sydney Olympic Park </t>
  </si>
  <si>
    <t>2 &amp; 4 Dawn Fraser Avenue comprises two adjoining seven level A Grade office towers. Dawn Fraser is located off Australia Avenue and the properties are directly opposite the Sydney Olympic Park railway station. This property provides a strong annuity income from a blue-chip tenant.</t>
  </si>
  <si>
    <t>Built in 2006,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</si>
  <si>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Sydney Olympic Park</t>
  </si>
  <si>
    <t>2,656-1,965</t>
  </si>
  <si>
    <t>Commonwealth Bank of Australia</t>
  </si>
  <si>
    <t>Urban Cafe</t>
  </si>
  <si>
    <t>Site 3 Development Co</t>
  </si>
  <si>
    <t>123 Albert Street, Brisbane</t>
  </si>
  <si>
    <t>QLD</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</si>
  <si>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</si>
  <si>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</si>
  <si>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</si>
  <si>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Brisbane CBD</t>
  </si>
  <si>
    <t>MPI - City Centre</t>
  </si>
  <si>
    <t>1,513-1,604</t>
  </si>
  <si>
    <t>Peter Zischke</t>
  </si>
  <si>
    <t>Rio Tinto</t>
  </si>
  <si>
    <t>State of Queensland</t>
  </si>
  <si>
    <t>Bentleys (QLD) Pty Ltd</t>
  </si>
  <si>
    <t>Brisbane</t>
  </si>
  <si>
    <t xml:space="preserve">12 Creek Street, Brisbane </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</si>
  <si>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</si>
  <si>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</si>
  <si>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1,010-1,088</t>
  </si>
  <si>
    <t>BDO</t>
  </si>
  <si>
    <t>Secure Parking</t>
  </si>
  <si>
    <t>BMA</t>
  </si>
  <si>
    <t>480 Queen Street, Brisbane 5</t>
  </si>
  <si>
    <t xml:space="preserve">Land </t>
  </si>
  <si>
    <t>1,731-2,849</t>
  </si>
  <si>
    <t>Paul Robbins</t>
  </si>
  <si>
    <t>10 Eagle Street, Brisbane</t>
  </si>
  <si>
    <t>BDO Services</t>
  </si>
  <si>
    <t>Adani Mining</t>
  </si>
  <si>
    <t>S &amp; K Car Park Management</t>
  </si>
  <si>
    <t>145 Ann Street, Brisbane</t>
  </si>
  <si>
    <t>The 27 level tower comprises large, open floor plates which encourage design flexibility and connectivity while the low sill heights and stepped perimeter ceiling maximise natural light.</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</si>
  <si>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</si>
  <si>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GHD Services Pty Ltd</t>
  </si>
  <si>
    <t>Credit Union Australia Limited</t>
  </si>
  <si>
    <t>Grant Thornton (QLD) Pty Limited</t>
  </si>
  <si>
    <t>108 North Terrace, Adelaide</t>
  </si>
  <si>
    <t>SA</t>
  </si>
  <si>
    <t>Adelaide</t>
  </si>
  <si>
    <t>Capital City Zone</t>
  </si>
  <si>
    <t>HP</t>
  </si>
  <si>
    <t>Minister Govt Enterprises Rene</t>
  </si>
  <si>
    <t xml:space="preserve">Optus </t>
  </si>
  <si>
    <t>11 Waymouth Street, Adelaide</t>
  </si>
  <si>
    <t>11 Waymouth Street is a Premium Grade office building with state of the art services and building amenities. Completed in 2007, the tower comprises 20 levels of office accommodation, a ground level retail space, an outdoor dining area and upper plaza space.</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</si>
  <si>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</si>
  <si>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1,450/1,700</t>
  </si>
  <si>
    <t>Minister for Admin Services</t>
  </si>
  <si>
    <t>Aust Bureau of Statistics</t>
  </si>
  <si>
    <t>ANZ</t>
  </si>
  <si>
    <t>Flinders Gate Complex, 172 Flinders Street and 189 Flinders Lane, Melbourne</t>
  </si>
  <si>
    <t>VIC</t>
  </si>
  <si>
    <t>The Flinders Gate Complex comprises two small boutique office buildings located close to Flinders Street Station and opposite Federation Square.</t>
  </si>
  <si>
    <t>Melbourne CBD</t>
  </si>
  <si>
    <t>Capital City Zone (CCZ1)</t>
  </si>
  <si>
    <t>Peter Volakos</t>
  </si>
  <si>
    <t>My Mac (Australia) Pty Ltd</t>
  </si>
  <si>
    <t>Billard Leece Partnership Pty</t>
  </si>
  <si>
    <t>Revo</t>
  </si>
  <si>
    <t>Melbourne</t>
  </si>
  <si>
    <t>8 Nicholson Street, Melbourne</t>
  </si>
  <si>
    <t>8 Nicholson Street is a freestanding 18 level office tower with three levels of basement parking. Located on the eastern edge of the Melbourne CBD close to Parliament Station, the property is situated in a State/Federal Government precinct.</t>
  </si>
  <si>
    <t>Business 2 Zone 1 (B2Z)</t>
  </si>
  <si>
    <t>Gary Longden</t>
  </si>
  <si>
    <t>m3</t>
  </si>
  <si>
    <t>State of Victoria</t>
  </si>
  <si>
    <t>Vodafone Networks P/L</t>
  </si>
  <si>
    <t>Telstra Corp Ltd</t>
  </si>
  <si>
    <t xml:space="preserve">40 Market Street, Melbourne </t>
  </si>
  <si>
    <t>Capital City Zone 1</t>
  </si>
  <si>
    <t>Powercor Australia Limited</t>
  </si>
  <si>
    <t>Southgate Complex, 3 Southgate Avenue, Southbank</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</si>
  <si>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</si>
  <si>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Southgate's office towers achieved a 4.5 star NABERS Energy ratings in line with the 4.5 star target.</t>
  </si>
  <si>
    <t>IBM Australia Limited</t>
  </si>
  <si>
    <t>The Herald and Weekly Times</t>
  </si>
  <si>
    <t>180-222 Lonsdale Street, Melbourne</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</si>
  <si>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</si>
  <si>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DEXUS Office Partner / Adam Grollo</t>
  </si>
  <si>
    <t>2003/2004</t>
  </si>
  <si>
    <t>1,800-3,900</t>
  </si>
  <si>
    <t>Telstra Corp (Sensis)</t>
  </si>
  <si>
    <t>Telstra Corporation Limited</t>
  </si>
  <si>
    <t>Australia Post</t>
  </si>
  <si>
    <t>385 Bourke Street, Melbourne</t>
  </si>
  <si>
    <t>Energy Australia</t>
  </si>
  <si>
    <t>Unisuper Management</t>
  </si>
  <si>
    <t>Herbert Geer Commercial</t>
  </si>
  <si>
    <t>Woodside Plaza, 240 St Georges Terrace, Perth</t>
  </si>
  <si>
    <t>WA</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</si>
  <si>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</si>
  <si>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Perth CBD</t>
  </si>
  <si>
    <t>Central City Area</t>
  </si>
  <si>
    <t>Mark Foster-Key</t>
  </si>
  <si>
    <t>Woodside Energy</t>
  </si>
  <si>
    <t>Corrs Chambers Westgarth</t>
  </si>
  <si>
    <t>Perth</t>
  </si>
  <si>
    <t>Kings Square, Wellington Street, Perth 5</t>
  </si>
  <si>
    <t>Kings Square is being developed by Leighton Properties and practical completion is due mid 2015 for the three properties.</t>
  </si>
  <si>
    <t>Each property has been designed to achieve a 5.0 star NABERS Energy rating</t>
  </si>
  <si>
    <t>58 Mounts Bay Road, Perth</t>
  </si>
  <si>
    <t>The property benefits from expansive river views on all but the first level and enjoys close proximity with direct access to public transport from walkway bridges over Mounts Bay Road, and also enjoys excellent retail amenity from its central CBD locality</t>
  </si>
  <si>
    <t>DEXUS Office Partner / Private</t>
  </si>
  <si>
    <t>Clough Projects Ptd Ltd</t>
  </si>
  <si>
    <t>North West Shelf Ship Service Co</t>
  </si>
  <si>
    <t>Euroz Securities Limited</t>
  </si>
  <si>
    <t>46 Colin Street, West Perth</t>
  </si>
  <si>
    <t>46 Colin Street comprises five levels of office accommodation and basement car parking situated in West Perth and fronting Colin Street and Emerald Terrace.</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</si>
  <si>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</si>
  <si>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Office/Residential</t>
  </si>
  <si>
    <t>Insurance Australia Limited</t>
  </si>
  <si>
    <t>Lumley Centre, 88 Shortland Street, Auckland 12</t>
  </si>
  <si>
    <t>Auckland</t>
  </si>
  <si>
    <t>NZ</t>
  </si>
  <si>
    <t>The Lumley Centre is a Premium Grade office tower comprising 15 levels of office accommodation located within the Auckland CBD and offering views of Auckland Harbour from upper levels.</t>
  </si>
  <si>
    <t>Auckland CBD</t>
  </si>
  <si>
    <t>Central Area District - Strategic Management Area 1</t>
  </si>
  <si>
    <t>Kane Sweetman</t>
  </si>
  <si>
    <t>Simpson Grierson</t>
  </si>
  <si>
    <t>Lumley General Insurance (NZ)</t>
  </si>
  <si>
    <t>Minter Ellison Rudd Watts</t>
  </si>
  <si>
    <t xml:space="preserve">383-395 Kent Street, Sydney </t>
  </si>
  <si>
    <t>Car Park</t>
  </si>
  <si>
    <t>Carpark</t>
  </si>
  <si>
    <t>32-44 Flinders Street, Melbourne</t>
  </si>
  <si>
    <t>Andrew Lett</t>
  </si>
  <si>
    <t>Super Developments</t>
  </si>
  <si>
    <t>Athenaeum Club</t>
  </si>
  <si>
    <t>Flinders Gate Complex, 172 Flinders Street, Melbourne</t>
  </si>
  <si>
    <t>34-60 Little Collins Street, Melbourne</t>
  </si>
  <si>
    <t>Waterloo Car Centre</t>
  </si>
  <si>
    <t>52 Holbeche Road, Arndell Park</t>
  </si>
  <si>
    <t>Sydney, Outer West</t>
  </si>
  <si>
    <t>Distribution Centre</t>
  </si>
  <si>
    <t xml:space="preserve">4(a) General Industrial </t>
  </si>
  <si>
    <t>Kenny Duncanson</t>
  </si>
  <si>
    <t>DHL</t>
  </si>
  <si>
    <t>79-99 St Hilliers Road, Auburn</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</si>
  <si>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</si>
  <si>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Sydney, Inner West</t>
  </si>
  <si>
    <t>Business Park</t>
  </si>
  <si>
    <t>B6 Enterprise Corridor</t>
  </si>
  <si>
    <t>Andrew Duguid</t>
  </si>
  <si>
    <t>M3</t>
  </si>
  <si>
    <t>Made in China</t>
  </si>
  <si>
    <t>Cubic Transportation System</t>
  </si>
  <si>
    <t>Allen Taylor &amp; Co</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</si>
  <si>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</si>
  <si>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</si>
  <si>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</si>
  <si>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</si>
  <si>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</si>
  <si>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</si>
  <si>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Sydney, North</t>
  </si>
  <si>
    <t>B7 Business Park</t>
  </si>
  <si>
    <t>Andrew Graham</t>
  </si>
  <si>
    <t>Device Technologies Australia</t>
  </si>
  <si>
    <t>2 Minna Close, Belrose 2</t>
  </si>
  <si>
    <t>Sold May 2014</t>
  </si>
  <si>
    <t>30-32 Bessemer Street, Blacktown 2</t>
  </si>
  <si>
    <t>2 Alspec Place, Eastern Creek</t>
  </si>
  <si>
    <t>Employment</t>
  </si>
  <si>
    <t>Al Carpenter</t>
  </si>
  <si>
    <t>DHL Logistics</t>
  </si>
  <si>
    <t xml:space="preserve">57-75 Templar Road, Erskine Park </t>
  </si>
  <si>
    <t>57-75 Templar Road, Erskine Park is a new 28,571 square metre facility located in one of Sydney’s most recognised industrial precincts of western Sydney. Erskine Park is ideally positioned, 45 kilometres west of the Sydney CBD and approximately 15 kilometres west of the Parramatta CBD.</t>
  </si>
  <si>
    <t>Industrial Estate</t>
  </si>
  <si>
    <t>IN1 General Industrial</t>
  </si>
  <si>
    <t>ACR Supply Partners</t>
  </si>
  <si>
    <t>Icehouse</t>
  </si>
  <si>
    <t>145-151 Arthur Street, Flemington</t>
  </si>
  <si>
    <t>Mark Harrison</t>
  </si>
  <si>
    <t>AWA</t>
  </si>
  <si>
    <t>Rail Infrastructure Corporatio</t>
  </si>
  <si>
    <t>Lesandu</t>
  </si>
  <si>
    <t>436-484 Victoria Road, Gladesville</t>
  </si>
  <si>
    <t>IN2 Light Industrial</t>
  </si>
  <si>
    <t>Downer Engineering</t>
  </si>
  <si>
    <t>BIO Rad Lab</t>
  </si>
  <si>
    <t>Mint Wireless</t>
  </si>
  <si>
    <t>1 Foundation Place, Greystanes</t>
  </si>
  <si>
    <t>Adam Gander</t>
  </si>
  <si>
    <t>Hitachi Construction Machinery</t>
  </si>
  <si>
    <t>Sirva</t>
  </si>
  <si>
    <t>Phillips &amp; House</t>
  </si>
  <si>
    <t>Quarry Industrial Estate, 1 Basalt Road, Greystanes 10</t>
  </si>
  <si>
    <t xml:space="preserve">Quarry at Greystanes is located approximately six kilometres west of Parramatta and 30 kilometres west of Sydney CBD featuring convenient proximity to the Great Western Highway and the M5 and M7 Motorways. </t>
  </si>
  <si>
    <t>AIP</t>
  </si>
  <si>
    <t>Rob Anderson</t>
  </si>
  <si>
    <t>7.75%</t>
  </si>
  <si>
    <t>Consortium Centre</t>
  </si>
  <si>
    <t>Quarry Industrial Estate, 2-6 Basalt Road, Greystanes 10</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</si>
  <si>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</si>
  <si>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Robert Anderson</t>
  </si>
  <si>
    <t>Camerons</t>
  </si>
  <si>
    <t>Quarry Industrial Estate, 3 Basalt Road, Greystanes 10</t>
  </si>
  <si>
    <t>Yusen</t>
  </si>
  <si>
    <t>Ausmedic Australia</t>
  </si>
  <si>
    <t>ED Oates</t>
  </si>
  <si>
    <t>Quarry Industrial Estate, 5 Basalt Road, Greystanes 10</t>
  </si>
  <si>
    <t>UPS</t>
  </si>
  <si>
    <t>Quarry Industrial Estate, 8 Basalt Road, Greystanes 10</t>
  </si>
  <si>
    <t>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t>
  </si>
  <si>
    <t>Solaris Paper</t>
  </si>
  <si>
    <t>Quarry Industrial Estate, 1 Bellevue Circuit, Greystanes 10</t>
  </si>
  <si>
    <t>Blackwoods</t>
  </si>
  <si>
    <t>Quarry Industrial Estate, 2 Bellevue Circuit, Greystanes 10</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</si>
  <si>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</si>
  <si>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Brady</t>
  </si>
  <si>
    <t>Quarry Industrial Estate, 5 Bellevue Circuit, Greystanes 10</t>
  </si>
  <si>
    <t>Symbion Health</t>
  </si>
  <si>
    <t>Quarry Industrial Estate, 6 Bellevue Circuit, Greystanes 10</t>
  </si>
  <si>
    <t>Fujitsu</t>
  </si>
  <si>
    <t>Quarry Industrial Estate, 4 Turnbull Close, Greystanes 10</t>
  </si>
  <si>
    <t>Roche</t>
  </si>
  <si>
    <t>Quarry Industrial Estate, Reconciliation Road, Greystanes 2</t>
  </si>
  <si>
    <t>Develop Prop</t>
  </si>
  <si>
    <t>Quarrywest, Reconciliation Road, Greystanes 3, 4</t>
  </si>
  <si>
    <t>Quarrywest comprises 25.64 hectares of industrial development land located on Reconciliation Road in a core industrial market in Western Sydney and with access to key infrastructure. Quarrywest provides 115,000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</si>
  <si>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</si>
  <si>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DEXUS Industrial Partner</t>
  </si>
  <si>
    <t>27-29 Liberty Road, Huntingwood</t>
  </si>
  <si>
    <t>4(d) Huntingwood Industrial Zone</t>
  </si>
  <si>
    <t>Entertainment Dist</t>
  </si>
  <si>
    <t>Kings Park Industrial Estate, Vardys Road, Marayong</t>
  </si>
  <si>
    <t>4(a) General Industrial</t>
  </si>
  <si>
    <t>Visy Pet</t>
  </si>
  <si>
    <t>Regency Media</t>
  </si>
  <si>
    <t>Imation TDK</t>
  </si>
  <si>
    <t xml:space="preserve">2-4 Military Road, Matraville </t>
  </si>
  <si>
    <t>Sydney, South</t>
  </si>
  <si>
    <t>Adam Fulton</t>
  </si>
  <si>
    <t>Salmat Business</t>
  </si>
  <si>
    <t>Agility Logistics</t>
  </si>
  <si>
    <t>154 O'Riordan Street, Mascot</t>
  </si>
  <si>
    <t>B5 Business Development</t>
  </si>
  <si>
    <t>Gearhouse Broadcast</t>
  </si>
  <si>
    <t>Glassons Australia</t>
  </si>
  <si>
    <t>Daiwa Food</t>
  </si>
  <si>
    <t>Trimex</t>
  </si>
  <si>
    <t>IGT Australia</t>
  </si>
  <si>
    <t>Anixter Australia</t>
  </si>
  <si>
    <t>Commonwealth Australia AQIS</t>
  </si>
  <si>
    <t>10-16 South Street, Rydalmere 2</t>
  </si>
  <si>
    <t>Sold February 2014</t>
  </si>
  <si>
    <t xml:space="preserve">Centrewest Industrial Estate, Silverwater </t>
  </si>
  <si>
    <t>Anthony Pulvirenti</t>
  </si>
  <si>
    <t>Chubb Fire Safety</t>
  </si>
  <si>
    <t>Christian City Church</t>
  </si>
  <si>
    <t>Sinnott Bros</t>
  </si>
  <si>
    <t>DEXUS Industrial Estate, Egerton Street, Silverwater 2</t>
  </si>
  <si>
    <t>Andrew Duguid / James Farrugia</t>
  </si>
  <si>
    <t>Enersys Australia Pty Ltd</t>
  </si>
  <si>
    <t>Uncle Bills (Aust) Pty Ltd</t>
  </si>
  <si>
    <t>Bingo</t>
  </si>
  <si>
    <t>12 Frederick Street, St Leonards</t>
  </si>
  <si>
    <t>Russell McKinnon</t>
  </si>
  <si>
    <t>Urbis</t>
  </si>
  <si>
    <t>R Weatherdon &amp; Co</t>
  </si>
  <si>
    <t>Adv Surgical Design</t>
  </si>
  <si>
    <t>30 Bellrick Street, Acacia Ridge</t>
  </si>
  <si>
    <t>General Industry</t>
  </si>
  <si>
    <t>Tim Kent</t>
  </si>
  <si>
    <t>Twentieth Superspace</t>
  </si>
  <si>
    <t>25 Donkin Street, West End Brisbane 2</t>
  </si>
  <si>
    <t>57-101 Balham Road, Archerfield 2</t>
  </si>
  <si>
    <t>Sold Mar 2014</t>
  </si>
  <si>
    <t>163 - 183 Viking Drive, Wacol 2</t>
  </si>
  <si>
    <t>131 Mica Street, Carole Park</t>
  </si>
  <si>
    <t xml:space="preserve">Regional Business and Industry </t>
  </si>
  <si>
    <t>Tim Uhr</t>
  </si>
  <si>
    <t>15-23 Whicker Road, Gillman</t>
  </si>
  <si>
    <t>General Industry 2</t>
  </si>
  <si>
    <t>Tracy Gornall</t>
  </si>
  <si>
    <t>ACI Operations</t>
  </si>
  <si>
    <t>SET</t>
  </si>
  <si>
    <t>Geodis Wilson</t>
  </si>
  <si>
    <t>Target Distribution Centre, 30-68 Taris Avenue, Altona North 10</t>
  </si>
  <si>
    <t>Melbourne, West</t>
  </si>
  <si>
    <t>Special Use Zone 4</t>
  </si>
  <si>
    <t>Ryan Korda</t>
  </si>
  <si>
    <t>Target Australia Pty Ltd</t>
  </si>
  <si>
    <t>114 Fairbank Road, Clayton</t>
  </si>
  <si>
    <t>Melbourne, South East</t>
  </si>
  <si>
    <t>Industrial 1</t>
  </si>
  <si>
    <t>Shane Robb</t>
  </si>
  <si>
    <t>Annex Holdings</t>
  </si>
  <si>
    <t>DEXUS Industrial Estate, Pound Road West, Dandenong South</t>
  </si>
  <si>
    <t>Business 3</t>
  </si>
  <si>
    <t>Reagan Walsh / Ross Smillie</t>
  </si>
  <si>
    <t>M3 Property / Savills</t>
  </si>
  <si>
    <t>QLS (Vic)</t>
  </si>
  <si>
    <t>Fantech</t>
  </si>
  <si>
    <t>Orica Australia</t>
  </si>
  <si>
    <t>Knoxfield Industrial Estate, Henderson Road, Knoxfield</t>
  </si>
  <si>
    <t>Toll Transport</t>
  </si>
  <si>
    <t>Lawrence &amp; Hanson Group</t>
  </si>
  <si>
    <t>250 Forest Road South, Lara</t>
  </si>
  <si>
    <t>Melbourne, South West</t>
  </si>
  <si>
    <t>Industrial 2</t>
  </si>
  <si>
    <t>Joseph Perillo</t>
  </si>
  <si>
    <t>AWH</t>
  </si>
  <si>
    <t>DEXUS Industrial Estate, Boundary Road, Laverton North</t>
  </si>
  <si>
    <t xml:space="preserve">Chris O'Brien
</t>
  </si>
  <si>
    <t>DEXUS Industrial Estate, 1 Foundation Road, Laverton North 10</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</si>
  <si>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</si>
  <si>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Visy Industrial Packaging</t>
  </si>
  <si>
    <t>DEXUS Industrial Estate, 1-3 Distribution Drive, Laverton North 10</t>
  </si>
  <si>
    <t>The estate is located in one of Melbourne’s fastest growing industrial precincts, Laverton North within 18 kilometres of Melbourne CBD and provides convenient access to the Princess/Westgate Freeway, Western Ring Road and the Deer Park Bypass.</t>
  </si>
  <si>
    <t>Bestbar (Vic)</t>
  </si>
  <si>
    <t xml:space="preserve">DEXUS Industrial Estate, 2-10 Distribution Drive, Laverton North 10 </t>
  </si>
  <si>
    <t>Fastline</t>
  </si>
  <si>
    <t>DEXUS Industrial Estate, 7-9 Distribution Drive, Laverton North 10</t>
  </si>
  <si>
    <t>Wrightson Seeds (Australia)</t>
  </si>
  <si>
    <t>DEXUS Industrial Estate, 11-17 Distribution Drive, Laverton North 10</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</si>
  <si>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</si>
  <si>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Foster`s Australia</t>
  </si>
  <si>
    <t>DEXUS Industrial Estate, 12-18 Distribution Drive, Laverton North 10</t>
  </si>
  <si>
    <t>Coles Myer</t>
  </si>
  <si>
    <t>DEXUS Industrial Estate, 25 Distribution Drive, Laverton North</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</si>
  <si>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</si>
  <si>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ACFS</t>
  </si>
  <si>
    <t>DEXUS Industrial Estate, 27 Distribution Drive, Laverton North 10</t>
  </si>
  <si>
    <t>The estate is located in one of Melbourne’s fasted growing industrial precincts, Laverton North within 18 kilometres of Melbourne CBD and provides convenient access to the Princess/Westgate Freeway, Western Ring Road and the Deer Park Bypass.</t>
  </si>
  <si>
    <t>Toll</t>
  </si>
  <si>
    <t>DEXUS Industrial Estate, 28 Distribution Drive, Laverton North 10</t>
  </si>
  <si>
    <t>Axxess Corporate Park, Corner Ferntree Gully &amp; Gilby Roads, Mount Waverley</t>
  </si>
  <si>
    <t>Business 3 Zone</t>
  </si>
  <si>
    <t>Jemena</t>
  </si>
  <si>
    <t>Fonterra Brands</t>
  </si>
  <si>
    <t>Australia Paper</t>
  </si>
  <si>
    <t xml:space="preserve">Description
</t>
  </si>
  <si>
    <t>Notes:</t>
  </si>
  <si>
    <t>1. All data is based on 30 June 2014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</si>
  <si>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</si>
  <si>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</si>
  <si>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</si>
  <si>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</si>
  <si>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</si>
  <si>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</si>
  <si>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</si>
  <si>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</si>
  <si>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Property forms part of NPS capital partnership.</t>
  </si>
  <si>
    <t>11. Property acquired after 30 June 2014</t>
  </si>
  <si>
    <t>Book value and valuation conversion rates as at 30 June 2014 : AUD/NZD 1.0761</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</si>
  <si>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</si>
  <si>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12. Under contract for sale or sold after 30 June 2014</t>
  </si>
  <si>
    <t>Total</t>
  </si>
  <si>
    <t>No. of properties</t>
  </si>
  <si>
    <t>properties</t>
  </si>
  <si>
    <t>property</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</si>
  <si>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</si>
  <si>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</si>
  <si>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</si>
  <si>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</si>
  <si>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 xml:space="preserve"> 30 JUNE 2014</t>
  </si>
  <si>
    <t>DEXUS PORTFOLIO  - At ownership</t>
  </si>
  <si>
    <t>Reconciliation of Book Values from Statutory Accounts to Property Synopsis</t>
  </si>
  <si>
    <t>30 June 2014</t>
  </si>
  <si>
    <t>$'m</t>
  </si>
  <si>
    <t>Inventories</t>
  </si>
  <si>
    <t>Note 4</t>
  </si>
  <si>
    <t>Held for Sale Investments &amp; Discontinued Operations</t>
  </si>
  <si>
    <t>Note 12</t>
  </si>
  <si>
    <t>Investment Property</t>
  </si>
  <si>
    <t>Note 5</t>
  </si>
  <si>
    <t>Total Property Value per Statutory Accounts</t>
  </si>
  <si>
    <t>Add: Equity Accounted Investments</t>
  </si>
  <si>
    <t>Note 15</t>
  </si>
  <si>
    <t>Less: Discontinued Operations</t>
  </si>
  <si>
    <t>Less: Inventory held for trading</t>
  </si>
  <si>
    <t>Less: Inventory held for development</t>
  </si>
  <si>
    <t>Less: Rounding</t>
  </si>
  <si>
    <t>Total Property Value per Property Synopsis</t>
  </si>
  <si>
    <t>Note:</t>
  </si>
  <si>
    <t>Properties held for sale and are included in the synopsis:</t>
  </si>
  <si>
    <t xml:space="preserve">   Laverton Toll 2 9.5m (Industrial inventories)</t>
  </si>
  <si>
    <t xml:space="preserve">   Lumley Centre, NZ 130.1m (Office IP)</t>
  </si>
  <si>
    <t>Number of Properties</t>
  </si>
  <si>
    <t>Car Park Spaces</t>
  </si>
  <si>
    <t>Book Value</t>
  </si>
  <si>
    <t xml:space="preserve">'000 m2 </t>
  </si>
  <si>
    <t>SYNOPSIS SUMMARY AT 30 JUNE 2014</t>
  </si>
  <si>
    <t>AIFRS NOI 12months to 30 June 14</t>
  </si>
  <si>
    <t>DEXUS Industrial Estate, 30 Distribution Drive, Laverton North 12</t>
  </si>
  <si>
    <t xml:space="preserve">Finlay Crisp Centre, Canberra  </t>
  </si>
  <si>
    <t>Transaction summary - acquisition of CPA</t>
  </si>
  <si>
    <t>DOTA Balance Sheet</t>
  </si>
  <si>
    <t>Acquisition balance sheet at 11 Feb 2014</t>
  </si>
  <si>
    <t>Debt refinancing</t>
  </si>
  <si>
    <t>NOI, capex and other movements</t>
  </si>
  <si>
    <t>Transaction costs</t>
  </si>
  <si>
    <t>Closing balance at 30 Jun 2014</t>
  </si>
  <si>
    <r>
      <t>Investment property</t>
    </r>
    <r>
      <rPr>
        <vertAlign val="superscript"/>
        <sz val="10"/>
        <color theme="1"/>
        <rFont val="Trebuchet MS"/>
        <family val="2"/>
      </rPr>
      <t>1</t>
    </r>
  </si>
  <si>
    <t>Other assets</t>
  </si>
  <si>
    <t>Interest bearing liabilities</t>
  </si>
  <si>
    <t>Other liabilities</t>
  </si>
  <si>
    <t>Net assets (at 100%)</t>
  </si>
  <si>
    <t>NTA per CPA unit</t>
  </si>
  <si>
    <t>DXS share:</t>
  </si>
  <si>
    <t>Funding sources</t>
  </si>
  <si>
    <t>$m</t>
  </si>
  <si>
    <t>DXS:</t>
  </si>
  <si>
    <t>Share of DOTA costs above ($96.2m / 2)</t>
  </si>
  <si>
    <t>Cash</t>
  </si>
  <si>
    <t>Transaction costs paid by DXS</t>
  </si>
  <si>
    <r>
      <t>Scrip</t>
    </r>
    <r>
      <rPr>
        <vertAlign val="superscript"/>
        <sz val="10"/>
        <color theme="1"/>
        <rFont val="Trebuchet MS"/>
        <family val="2"/>
      </rPr>
      <t>3</t>
    </r>
  </si>
  <si>
    <r>
      <t>Transaction costs per DXS segment note</t>
    </r>
    <r>
      <rPr>
        <vertAlign val="superscript"/>
        <sz val="10"/>
        <color theme="1"/>
        <rFont val="Trebuchet MS"/>
        <family val="2"/>
      </rPr>
      <t>2</t>
    </r>
  </si>
  <si>
    <r>
      <t>Forward contract units contributed</t>
    </r>
    <r>
      <rPr>
        <vertAlign val="superscript"/>
        <sz val="10"/>
        <color theme="1"/>
        <rFont val="Trebuchet MS"/>
        <family val="2"/>
      </rPr>
      <t>4</t>
    </r>
  </si>
  <si>
    <t>Total funding - DXS</t>
  </si>
  <si>
    <t>Acquisition and additions to joint ventures</t>
  </si>
  <si>
    <t>Accounting</t>
  </si>
  <si>
    <t>CPPIB:</t>
  </si>
  <si>
    <t>Acquisition of CPA units</t>
  </si>
  <si>
    <t>Debt refinancing - refer above ($747.2m / 2)</t>
  </si>
  <si>
    <t>Total funding - CPPIB</t>
  </si>
  <si>
    <t>Capital calls and fair value movements</t>
  </si>
  <si>
    <t>Accounting adjustments for fair value movements</t>
  </si>
  <si>
    <t>Subtotal - acquisition of CPA</t>
  </si>
  <si>
    <t>Total consideration paid for accounting purposes</t>
  </si>
  <si>
    <t>Other joint ventures</t>
  </si>
  <si>
    <t>Total - refer note 15 and cash flow statement</t>
  </si>
  <si>
    <t>1  Proceeds received from the sale of the GWOF properties were returned to DXS and CPPIB by way of loans - refer to note 22 of the DXS Group Financial Statements.</t>
  </si>
  <si>
    <t>2  Includes stamp duty, debt break costs, advisory and other consultants. Excludes facilitation fees paid of $42m.</t>
  </si>
  <si>
    <t>3  Based on the contractually agreed amount of $1.05 per DXS security. For accounting purposes the issue of equity was recorded based on the market price of DXS securities, equating to a weighted average price of $1.0565 per DXS security.</t>
  </si>
  <si>
    <t>4  Based on the contractually agreed amount of $1.2487 per CPA unit. For accounting purposes the contribution of CPA units under the forward contract were recorded based on the market price of CPA units of $1.265.</t>
  </si>
  <si>
    <r>
      <t>GWOF sales</t>
    </r>
    <r>
      <rPr>
        <b/>
        <vertAlign val="superscript"/>
        <sz val="10"/>
        <color theme="0"/>
        <rFont val="Trebuchet MS"/>
        <family val="2"/>
      </rPr>
      <t>1</t>
    </r>
  </si>
  <si>
    <t>4 Star (Office As-built v2)</t>
  </si>
  <si>
    <t>4 Star (Office Design v2)</t>
  </si>
  <si>
    <t>6 Star (Office Design v2)</t>
  </si>
  <si>
    <t>OFFICE</t>
  </si>
  <si>
    <t>INDUSTRIAL</t>
  </si>
  <si>
    <t>Total industrial</t>
  </si>
  <si>
    <t>Total office</t>
  </si>
  <si>
    <t>Total portfolio</t>
  </si>
  <si>
    <t>30 The Bond is a nine level office tower located on the doorstep of Sydney's newest business precinct, Barangaroo. The building offers some of the largest floor plates in Sydney, providing the best in workspace efficiency and flexibility maximising workplace integration and interaction.</t>
  </si>
  <si>
    <t>Governor Phillip &amp; Macquarie Tower complex is one of Sydney’s leading Premium grade office buildings. GPT provides 37 levels of premium office space and GMT provides 25 levels of premium office space. The complex also has basement parking for 654 cars.</t>
  </si>
  <si>
    <t>10 Eagle Street is an A Grade office tower in the heart of Brisbane’s Golden Triangle. Bounded by Eagle, Charlotte and Market Streets, the island-like position of the 32 level tower allows for expansive views from every level. Premium services include concierge, newly completed end of trip facilities and onsite building management.</t>
  </si>
  <si>
    <t>Completed in 2012, 145 Ann Street is a striking A Grade office tower in a prime Brisbane CBD location with close proximity to King George Square, Queen Street Mall and the courts. The building features premium end of trip facilities, an onsite childcare centre and basement parking.</t>
  </si>
  <si>
    <t xml:space="preserve">480 Queen Street is a 31-level Premium Grade office development providing 55,561 square metres of accommodation. The property is located in Brisbane's Golden Triangle and is targeting 6 Star Green Star and 5.0 star NABERS Energy ratings. Practical completion is forecast for February 2016. </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</si>
  <si>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enhancing natural light and view opportunities.</t>
  </si>
  <si>
    <t>Woodside Plaza is one of Perth's highest specified premium grade office buildings providing premium office space over 24 levels on large and efficient floor plates. The building is located within the prestigious western end of the CBD on St Georges Terrace.</t>
  </si>
  <si>
    <t>4 Star</t>
  </si>
  <si>
    <t>5 Star</t>
  </si>
  <si>
    <t>6 Star</t>
  </si>
  <si>
    <t xml:space="preserve">A 32 level A Grade office tower located within Brisbane Golden Triangle. The building provides ground floor retail accommodation and foyer, 33 upper levels of office and includes two plant and storage levels with four basement levels providing parking for 308 vehicles.  </t>
  </si>
  <si>
    <t>25-55 Rothschild Avenue, Rosebery 12</t>
  </si>
  <si>
    <t>5-15 Rosebery Avenue, Rosebery 12</t>
  </si>
  <si>
    <t>3 Basalt Road is a modern office/warehouse facility divided into four units catering to users from 3,500 square metres. Completed in 2012, the building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t>
  </si>
  <si>
    <t>Completed in 2013, 4 Turnbull Close is a purpose built temperature controlled warehouse/office facility located in the premium industrial estate, Quarry at Greystanes. The facility incorporates single level office and warehouse accommodation featuring high clearance, a combination of recessed and on grade access and innovative industrial design.</t>
  </si>
  <si>
    <t xml:space="preserve">1 Basalt Road is a premium multi-unit facility in Sydney's premier industrial precinct, Quarry at Greystanes. Offering sustainable design and innovative features, this property provides up to four units that can be customised to suit a variety of uses from 4,500 square metres. Each unit has a minimum of two loading docks, three roller shutter doors and a warehouse dock office. </t>
  </si>
  <si>
    <t>1 Bellevue Circuit is a purpose built office/warehouse facility completed in 2013, located on the corner of Reconciliation Road and Bellevue Circuit in the premium industrial estate, Quarry at Greystanes. The facility provides high clearance warehousing, light filled corporate offices, on grade loading docks and large cantilevered awnings for all-weather protection in the loading areas.</t>
  </si>
  <si>
    <t>2 Bellevue Circuit is a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t>
  </si>
  <si>
    <t>5 Bellevue Circuit is a purpose built facility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t>
  </si>
  <si>
    <t>5 Basalt Road is a purpose built temperature controlled facility located in the premium industrial estate, Quarry at Greystanes completed in 2012. The building comprises a single level of office and warehouse accommodation and a combination of on grade and recessed loading with all-weather coverage via large cantilever awnings.</t>
  </si>
  <si>
    <t>6 Bellevue Circuit is a purpose built data centre facility comprising three levels of warehouse and data storage and two levels of office accommodation. This high quality building was one of the first developments in the premium Quarry at Greystanes industrial estate.</t>
  </si>
  <si>
    <t xml:space="preserve">Quarry at Greystanes is a premium industrial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</si>
  <si>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154 O'Riordan Street is located in Mascot, an established industrial precinct approximately 9kms from the Sydney CBD and close to key transport hubs. The Sydney Kingsford Smith Airport is located 2 kilometres south and Port Botany is located approximately 5 kilometres to the south east.</t>
  </si>
  <si>
    <t>5-15 Rosebery Avenue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</si>
  <si>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25-55 Rothschild Avenue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</si>
  <si>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Centrewest Industrial Estate is located on Silverwater Road adjacent to the DEXUS Industrial Estate (Egerton Street) and comprises a six building industrial estate with 12 individual units. Six of the units front onto Silverwater Road with warehouse and parking access to the rear and another four units front Vore Street at the rear.</t>
  </si>
  <si>
    <t xml:space="preserve">131 Mica Street is a modern industrial warehouse facility situated 2 kilometres south west of the Brisbane CBD. Carole Park benefits from close proximity to the Formation Street interchange with the Logan Motorway.  </t>
  </si>
  <si>
    <t xml:space="preserve">15-23 Whicker Road is situated within an established industrial precinct in the north-western suburb of Gillman, approximately 12 kilometres from the Adelaide CBD. Transport to the CBD is via the major transport corridors of the Grand Junction Road and Port Road.  </t>
  </si>
  <si>
    <t xml:space="preserve">The Target Distribution Centre is a state of the art purpose built distribution warehouse. The property is located in Altona North, in close proximity to the Western Ring Road and West Gate Freeway with the Melbourne CBD approximately 12 kilometres to the east. </t>
  </si>
  <si>
    <t>DEXUS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</si>
  <si>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12 Frederick Street includes 13 office/warehouse units providing approximately 19,400 square metres. Frederick Street is located in the St Leonards/Artarmon industrial precinct 6 kilometres north of the Sydney CBD. The units offer modern quality accommodation ranging between 900-2,050 square metres.</t>
  </si>
  <si>
    <t xml:space="preserve">250 Forest Road South is located at Lara, between the ports of Melbourne and Geelong approximately 57 kilometres south west of Melbourne and 10 kilometres north of Geelong. The property comprises four warehouse buildings and a railway spur along the southern boundary.  </t>
  </si>
  <si>
    <t xml:space="preserve">1 Foundation Road consists of a single level office with an attached high bay steel portal framed warehouse constructed in 2004. Ancillary improvements include seven on grade roller shutter doors, two large skillion framed canopy structures, concrete paved driveway and curtilage areas, a staff and visitor car park accommodating approximately 72 vehicles. </t>
  </si>
  <si>
    <t xml:space="preserve">1-3 Distribution Drive consists of a two storey office and attached warehouse constructed in 2008. The warehouse is accessed via five on grade roller shutter doors. The property is located on the southern side of Distribution Drive within the DEXUS Industrial Estate. </t>
  </si>
  <si>
    <t>114 Fairbank Road is located in Clayton's industrial precinct, an established well-regarded industrial location approximately 20 kilometres south east of the Melbourne CBD. It is serviced by major road networks including the Monash Freeway and Dandenong Road to the east of the property.</t>
  </si>
  <si>
    <t xml:space="preserve">DEXUS Industrial Estate is located in the south east of Melbourne, approximately 36 kilometres from the CBD. The estate has excellent access to the South Gippsland Freeway (Monash Freeway), South Gippsland Highway and the Eastlink. </t>
  </si>
  <si>
    <t xml:space="preserve">Knoxfield Industrial Estate consists of two office/warehouses in the established industrial precinct of Knoxfield approximately 25 kilometres south east of Melbourne. The estate is well located with the recently extended Eastlink 3 kilometres to the west. </t>
  </si>
  <si>
    <t xml:space="preserve">11-17 Distribution Drive consists of a single level office with an attached high bay steel portal framed warehouse constructed in 2007. The northern side of the building features eight on grade roller shutter doors and five recessed loading docks while the southern side of the building provides an enclosed canopy with 20 on grade roller shutter doors. </t>
  </si>
  <si>
    <t>12-18 Distribution Drive is a chilled distribution facility and is part of the DEXUS Industrial Estate at Laverton North. The facility is in close proximity to major transport infrastructure including the Western Ring Road, Princess Freeway, Westgate Freeway and the Deer Park Bypass.</t>
  </si>
  <si>
    <t xml:space="preserve">2-10 Distribution Drive is a modern, freestanding office/warehouse facility completed in 2011. Located on the corner of Foundation Road and Distribution Drive, the building provides two levels of office accommodation and a single level warehouse featuring high internal clearance, a combination of recessed and on grade loading docks and large awning providing all-weather protection. </t>
  </si>
  <si>
    <t>27 Distribution Drive is modern, freestanding office/warehouse facility consisting of a single level of high quality office and warehouse accommodation. The warehouse component provides five recessed loading docks and five roller shutter doors covered with a large sprinklered awning. The facility is located on the southern corner of Distribution Drive and Palmers Road, Laverton North.</t>
  </si>
  <si>
    <t xml:space="preserve">7-9 Distribution Drive consists of a single level office and warehouse facility constructed in 2006. The warehouse comprises three on grade roller shutter doors and a semi enclosed canopy over the loading areas. </t>
  </si>
  <si>
    <t xml:space="preserve">DEXUS Industrial Estate is land located in Laverton North, approximately 17 kilometres to the west of Melbourne’s CBD and Ports. The site is in close proximity to the Western Ring Road which is accessed via the interchange at Boundary Road and the interchange at Fitzgerald Road.  </t>
  </si>
  <si>
    <t>1 Garigal Road is situated on the south western corner of the intersection of Garigal Road and Forest Way at Belrose within Austlink Business Park. Austlink Business Park is located approximately 24 kilometres north west of the Sydney CBD.</t>
  </si>
  <si>
    <t>2 Alspec Place comprises a modern warehouse and distribution facility located approximately 1 kilometre south of the M7/M4 interchange. Eastern Creek is recognised as the premier industrial logistics precinct in the Sydney metropolitan area.</t>
  </si>
  <si>
    <t xml:space="preserve">145-151 Arthur Street forms part of an established inner west industrial precinct and has good access to Arthur Street and major road arteries in western Sydney. Flemington is approximately 16 kilometres west of the Sydney CBD and 8 kilometres east of Parramatta's CBD. </t>
  </si>
  <si>
    <t>436-484 Victoria Road is located in a prominent position on the intersection of Victoria Road and Tennyson Road, Gladesville, approximately 10 kilometres north west of the Sydney CBD and 11 kilometres east of the Parramatta CBD.</t>
  </si>
  <si>
    <t xml:space="preserve">1 Foundation Place is situated in the Greystanes business hub within close proximity to major arterial routes, M4/M7 motorways. Greystanes business hub is 6 kilometres west of Parramatta and 26 kilometres west of the Sydney CBD. </t>
  </si>
  <si>
    <t>52 Holbeche Road is located at the intersection of Holbeche Road and Murtha Street in Arndell Park, an established industrial suburb located along the M4 corridor within western Sydney. Arndell Park is approximately 10kms west of Parramatta and 35 kilometres from the Sydney CBD.</t>
  </si>
  <si>
    <t>180-222 Lonsdale Street is a large complex consisting of two A Grade office towers, a substantial retail precinct known as QV and a public car park. The complex is a Melbourne CBD retail destination and the towers provide high quality office space with exceptional views.</t>
  </si>
  <si>
    <t>58 Mounts Bay Road is a 16 level A Grade building in the Perth CBD with direct access to St Georges Terrace. The property features an impressive ground floor lobby and panoramic views over Perth. The property is located opposite Westralia Square in the Perth CBD, with frontages to Mounts Bay Road and Mercantile Lane.</t>
  </si>
  <si>
    <t>30 Distribution Drive is located in Laverton North, approximately 17 kilometres to the west of Melbourne’s CBD and Ports. The site is in close proximity to the Western Ring Road which is accessed via the interchange at Boundary Road and the interchange at Fitzgerald Road.</t>
  </si>
  <si>
    <t>40 Market Street comprises a B Grade office building with nine upper levels of office accommodation, constructed over a five split level basement car park and ground floor retail.</t>
  </si>
  <si>
    <t>108 North Terrace is located on the north side of the Adelaide CBD offering office accommodation over 11 levels. The building provides excellent views with high levels of natural light in a prominent location.</t>
  </si>
  <si>
    <t>Due for completion in 2015, 5 Martin Place will be a 19 level Premium Grade building comprising the redevelopment of existing heritage buildings and extended new development. The redevelopment will provide a unique premium offering with large central atrium, large floor plates and prime CBD location in the heart of Martin Place.</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</si>
  <si>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</si>
  <si>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A 16 level office tower that has dual frontage and access to George and Phillip Streets. The adjoining site, 105 Phillip Street, provides an opportunity to develop an office tower at the rear of the combined site with a central courtyard/atrium.</t>
  </si>
  <si>
    <t xml:space="preserve">Victoria Cross is located in a prominent corner position within the North Sydney CBD. The property comprises 12 levels of office accommodation, two levels of retail and three levels of basement parking for 180 vehicles. </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</si>
  <si>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</si>
  <si>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In a prime location selected for Sydney’s First Government House more than 200 years ago, 1 Farrer Place offers a positive and productive workplace for businesses, from formal and informal spaces to meet and reflect, to dramatic views from both office towers. The complex includes GPT, GMT, five historic terraces, two public open spaces, and the Museum of Sydney.
The office towers provide highly efficient, column-free rectangular floor 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</si>
  <si>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 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</si>
  <si>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 xml:space="preserve">The redevelopment is currently targeting a 5.0 star NABERS Energy rating, a NABERS Water rating of 3.5 stars and a 5 Star Green Star design rating through sustainable initiatives such as multi-service chilled beams, high efficiency façade, and movement activated lighting controls and regenerative power system. </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</si>
  <si>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</si>
  <si>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180 Lonsdale comprises 40,000 square metres of A Grade office with side core floor plates ranging from 1,787 to 1,890 square metres. The property has undergone extensive refurbishment to its upper office floors as well as the ground floor foyer and brand new state of the art end-of-trip facilities.  
222 Lonsdale has over 18,000 square metre A Grade office with a contemporary twin 'pod' construction with interlinking bridges and inter-floor stairs.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 servcies with new end of trip facilities and exceptional view from all floors.</t>
  </si>
  <si>
    <t>27-29 Liberty Road is located on the northern side of Liberty Road in Huntingwood, a well-established industrial location home to a number of major corporates. Huntingwood is in close proximity to the western Sydney arterial road network being approximately two kilometres east of the M4/M7 interchange.</t>
  </si>
  <si>
    <t>2-4 Military Road is a modern industrial estate comprising two freestanding, high clearance industrial office/warehouse buildings. The buildings provides a total area of 30,200 square metres on a site of 5.4 hectares and is situated in close proximity to the expanding Port Botany seaport terminals.</t>
  </si>
  <si>
    <t>30 Bellrick Street is an industrial estate located on the southern side of Bellrick Street in Acacia Ridge which offers good access to major arterial roads and has direct rail access to QR National's Intermodal rail terminal. The estate is located 13 kilometres south of the Brisbane CBD.</t>
  </si>
  <si>
    <t>25 Distribution Drive was constructed in 2012, providing a mezzanine office with an attached high bay steel portal framed warehouse. The warehouse has four on grade roller shutter doors and three recessed loading docks on both the eastern and western sides of the building. This building has the ability to be split into two tenancies.</t>
  </si>
  <si>
    <t>Total car parks</t>
  </si>
  <si>
    <t>CAR PARKS</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</si>
  <si>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dining.</t>
  </si>
  <si>
    <t>Kings Square is an office development comprising three A Grade buildings providing 51,664 square metres of combined office and retail space. It is well located in an emerging precinct of commercial, residential, retail and public space, and is in close proximity to Perth's transport hub.</t>
  </si>
  <si>
    <t>32-44 Flinders Street is a 539 bay car park built over 10 levels constructed in 1998 servicing residential and office patrons, as well as visitors to the MCG, Melbourne Park and Federation Square. The car park has dual access to Flinders Street and Flinders Lane.</t>
  </si>
  <si>
    <t>383-395 Kent Street is a 823 bay car park, including private tenant parking decks, sits below the 14 level office tower located along the Western Core of the Sydney CBD, with dual street frontage with Kent and Sussex Streets.</t>
  </si>
  <si>
    <t>172 Flinders Street is 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</si>
  <si>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is 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</si>
  <si>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2-6 Basalt Road is modern office/warehouse facility, completed in 2012 and located at the premium industrial estate, Quarry at Greystanes. The building is divided into two separate units and provides a combination of on grade and recessed loading with all-weather coverage via large cantilever awnings.</t>
  </si>
  <si>
    <t>Kings Park Industrial Estate is a large multi-unit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</si>
  <si>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28 Distribution Driver is a high quality freestanding facility completed in June 2013 and located within the DEXUS Industrial Estate. The modern office/warehouse facility features four recessed loading docks, four roller shutter doors, ESFR sprinklers, 10 metre high internal clearance and mezzanine corporate offices.</t>
  </si>
  <si>
    <t>DEXUS Industrial Portfolio</t>
  </si>
  <si>
    <t>Lease expiry profile as at 30 June 2014</t>
  </si>
  <si>
    <t>AIFRS NOI
12 mths  to 
30 Jun 14</t>
  </si>
  <si>
    <t>NOI for inventory properties</t>
  </si>
  <si>
    <t>*The NOI in the Property Synopsis includes DXS and CPA share of Grosvenor Place &amp; 2-4 Dawn Fraser</t>
  </si>
  <si>
    <t>Total Portfolio</t>
  </si>
  <si>
    <t>NOI Per Property Synopsis (Column AS of '30 June 2014' worksheet)*</t>
  </si>
  <si>
    <t>Note 34(b) of the Financial Statements</t>
  </si>
  <si>
    <t>Total operating segment revenue</t>
  </si>
  <si>
    <t>Property Expenses</t>
  </si>
  <si>
    <t>Corporate and administration expenses</t>
  </si>
  <si>
    <t>NOI for CPA properties acquired during FY14 (except disposals, Grosvenor Place &amp; 2-4 Dawn Fraser)*</t>
  </si>
  <si>
    <t>CPA</t>
  </si>
  <si>
    <t>NOI For Disposals</t>
  </si>
  <si>
    <t>Disposal</t>
  </si>
  <si>
    <t>A</t>
  </si>
  <si>
    <t>B</t>
  </si>
  <si>
    <t>A+B</t>
  </si>
  <si>
    <t>Allara 5.0 / Customs 4.5 / Nara 4.5</t>
  </si>
  <si>
    <t>Allara 5.0 / Customers 4.5 / Nara 4.5</t>
  </si>
  <si>
    <t>Allara 4.0 / Customs 3.5 / Nara 3.5</t>
  </si>
  <si>
    <t>GPT 4.5 / GMT 4.5</t>
  </si>
  <si>
    <t>180-4.5 / 222-4.0</t>
  </si>
  <si>
    <t>222-4.5</t>
  </si>
  <si>
    <t>172 Flinders 3.5 /
189 Flinders 2.0</t>
  </si>
  <si>
    <t>172 Flinders 3.5 /189 Flinders 4.0</t>
  </si>
  <si>
    <t>172 Flinders 3.0 / 189 Flinders 3.5</t>
  </si>
  <si>
    <t>IBM 2.5 / HWT 4.0</t>
  </si>
  <si>
    <t>IBM 4.0 / HWT 4.0</t>
  </si>
  <si>
    <t>IBM 4.5 / HWT 4.5</t>
  </si>
  <si>
    <t>GPT 3.5 / GMT 4.0</t>
  </si>
  <si>
    <t>GPT 3.5 / GMT 3.5</t>
  </si>
  <si>
    <t xml:space="preserve">309 Kent 5.0 / 321 Kent 5.0 </t>
  </si>
  <si>
    <t>309 Kent 3.5 / 321 Kent 3.5</t>
  </si>
  <si>
    <t>309 Kent 4.5 / 321 Kent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</si>
</sst>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_-;\-* #,##0.0_-;_-* &quot;-&quot;??_-;_-@_-"/>
    <numFmt numFmtId="168" formatCode="_(&quot;$&quot;* #,##0.0_);_(&quot;$&quot;* \(#,##0.0\);_(&quot;$&quot;* &quot;-&quot;??_);_(@_)"/>
    <numFmt numFmtId="169" formatCode="_-&quot;$&quot;* #,##0.0_-;\-&quot;$&quot;* #,##0.0_-;_-&quot;$&quot;* &quot;-&quot;??_-;_-@_-"/>
    <numFmt numFmtId="170" formatCode="0.0%"/>
    <numFmt numFmtId="171" formatCode="_-* #,##0.0000_-;\-* #,##0.0000_-;_-* &quot;-&quot;??_-;_-@_-"/>
    <numFmt numFmtId="172" formatCode="_-#,##0_);[Red]\(#,##0\);_-* &quot;-&quot;??_-;_-@_-"/>
    <numFmt numFmtId="173" formatCode="#,##0.0"/>
    <numFmt numFmtId="174" formatCode="_-#,##0.0_);[Red]\(#,##0.0\);_-* &quot;-&quot;??_-;_-@_-"/>
    <numFmt numFmtId="175" formatCode="&quot;$&quot;#,##0.0"/>
    <numFmt numFmtId="176" formatCode="#,##0.0;\-#,##0.0"/>
    <numFmt numFmtId="177" formatCode="0.0"/>
    <numFmt numFmtId="178" formatCode="0.0000"/>
    <numFmt numFmtId="179" formatCode="_(* #,##0.0_);_(* \(#,##0.0\);_(* &quot;-&quot;??_);_(@_)"/>
    <numFmt numFmtId="180" formatCode="_-* #,##0_-;\-#,##0_-;_-* &quot;-&quot;?_-;_-@_-"/>
    <numFmt numFmtId="181" formatCode="_-* #,##0.0_-;\-#,##0.0_-;_-* &quot;-&quot;?_-;_-@_-"/>
    <numFmt numFmtId="182" formatCode="_-* &quot;$&quot;#,##0_-;\-&quot;$&quot;#,##0_-;_-* &quot;-&quot;?_-;_-@_-"/>
    <numFmt numFmtId="183" formatCode="&quot;$&quot;#,##0"/>
    <numFmt numFmtId="184" formatCode="_-* #,##0_-;\-* #,##0_-;_-* &quot;-&quot;?_-;_-@_-"/>
    <numFmt numFmtId="185" formatCode="0.000"/>
    <numFmt numFmtId="186" formatCode="_-* #,##0.0_-;\-* #,##0.0_-;_-* &quot;-&quot;?_-;_-@_-"/>
    <numFmt numFmtId="187" formatCode="#,##0.0_);[Red]\(#,##0.0\);&quot;-&quot;"/>
    <numFmt numFmtId="188" formatCode="_-#,##0.0\ \ _);[Red]\(#,##0.0\)\ \ ;_-* &quot;-&quot;??_-;_-@_-"/>
    <numFmt numFmtId="189" formatCode="#,##0.0_ ;[Red]\-#,##0.0\ "/>
    <numFmt numFmtId="190" formatCode="&quot;Sponsor over the &quot;0.0%&quot; Hurdle&quot;"/>
    <numFmt numFmtId="191" formatCode="[$$]#,##0_);\([$$]#,##0\);[$$]#,##0_);@_)"/>
    <numFmt numFmtId="192" formatCode="\£\ #,##0_);[Red]\(\£\ #,##0\)"/>
    <numFmt numFmtId="193" formatCode="\¥\ #,##0_);[Red]\(\¥\ #,##0\)"/>
    <numFmt numFmtId="194" formatCode="##,###,;[Red]\-##,###,"/>
    <numFmt numFmtId="195" formatCode="#,##0.000000000000_);[Red]\(#,##0.000000000000\)"/>
    <numFmt numFmtId="196" formatCode="#,##0.00000_);[Red]\(#,##0.00000\)"/>
    <numFmt numFmtId="197" formatCode="d\ mmm\ yy"/>
    <numFmt numFmtId="198" formatCode="#,##0.0\ &quot; x&quot;"/>
    <numFmt numFmtId="199" formatCode="[=1]&quot;On&quot;;[=0]&quot;Off&quot;;&quot;Error&quot;"/>
    <numFmt numFmtId="200" formatCode="#,##0.0%;\(#,##0.0\)%"/>
    <numFmt numFmtId="201" formatCode="#,##0.0\ &quot; years&quot;"/>
    <numFmt numFmtId="202" formatCode="[=1]&quot;Yes&quot;;[=0]&quot;No&quot;;&quot;Error&quot;"/>
    <numFmt numFmtId="203" formatCode="#,##0.0_);\(#,##0.0\)"/>
    <numFmt numFmtId="204" formatCode="&quot;$&quot;&quot; &quot;#,##0_);\(&quot;$&quot;&quot; &quot;#,##0\);\-_)"/>
    <numFmt numFmtId="205" formatCode="0%_);\(0%\);\-_)"/>
    <numFmt numFmtId="206" formatCode="#,##0_);\(#,##0\);\-_)"/>
    <numFmt numFmtId="207" formatCode="&quot;$&quot;&quot; &quot;#,##0.0_);\(&quot;$&quot;&quot; &quot;#,##0.0\);\-_)"/>
    <numFmt numFmtId="208" formatCode="0.0%_);\(0.0%\);\-_)"/>
    <numFmt numFmtId="209" formatCode="#,##0.0_);\(#,##0.0\);\-_)"/>
    <numFmt numFmtId="210" formatCode="&quot;$&quot;&quot; &quot;#,##0.00_);\(&quot;$&quot;&quot; &quot;#,##0.00\);\-_)"/>
    <numFmt numFmtId="211" formatCode="0.00%_);\(0.00%\);\-_)"/>
    <numFmt numFmtId="212" formatCode="#,##0.00_);\(#,##0.00\);\-_)"/>
    <numFmt numFmtId="213" formatCode="&quot;$&quot;&quot; &quot;#,##0.000_);\(&quot;$&quot;&quot; &quot;#,##0.000\);\-_)"/>
    <numFmt numFmtId="214" formatCode="0.000%_);\(0.000%\);\-_)"/>
    <numFmt numFmtId="215" formatCode="#,##0.000_);\(#,##0.000\);\-_)"/>
    <numFmt numFmtId="216" formatCode="d\-mmm\-yy_);d\-mmm\-yy_);&quot;&quot;"/>
    <numFmt numFmtId="217" formatCode="#,_);\(#,\);\-_)"/>
    <numFmt numFmtId="218" formatCode="\•\ \ @"/>
    <numFmt numFmtId="219" formatCode="#,##0_-;\(#,##0\)_-;_ &quot;-&quot;"/>
    <numFmt numFmtId="220" formatCode="#,##0;\-#,##0;&quot;-&quot;"/>
    <numFmt numFmtId="221" formatCode="#,##0.00;\-#,##0.00;&quot;-&quot;"/>
    <numFmt numFmtId="222" formatCode="#,##0%;\-#,##0%;&quot;- &quot;"/>
    <numFmt numFmtId="223" formatCode="#,##0.0%;\-#,##0.0%;&quot;- &quot;"/>
    <numFmt numFmtId="224" formatCode="#,##0.00%;\-#,##0.00%;&quot;- &quot;"/>
    <numFmt numFmtId="225" formatCode="#,##0.0;\-#,##0.0;&quot;-&quot;"/>
    <numFmt numFmtId="226" formatCode="0.000_)"/>
    <numFmt numFmtId="227" formatCode="#,##0.0_);[Red]\(#,##0.0\)"/>
    <numFmt numFmtId="228" formatCode="&quot;Per &quot;&quot;$&quot;#,##0_);\(&quot;$&quot;#,##0\)"/>
    <numFmt numFmtId="229" formatCode="#,##0.000_);\(#,##0.000\)"/>
    <numFmt numFmtId="230" formatCode="#,##0.0\ \ ;[Red]\-#,##0.0\ \ "/>
    <numFmt numFmtId="231" formatCode="#,##0.0_);\(#,##0.0\);0.0_)"/>
    <numFmt numFmtId="232" formatCode="#,##0.00_);\(#,##0.00\);0.00_)"/>
    <numFmt numFmtId="233" formatCode="_(* #,##0_)_-;\(* #,##0\)_-;_-* &quot;-&quot;??_-;_-@_-"/>
    <numFmt numFmtId="234" formatCode="_(* #,##0.00_)_-;\(* #,##0.00\)_-;;@"/>
    <numFmt numFmtId="235" formatCode="&quot;$&quot;#,##0_);\(&quot;$&quot;#,##0\)"/>
    <numFmt numFmtId="236" formatCode="#,##0;\(#,##0\)"/>
    <numFmt numFmtId="237" formatCode="&quot;$&quot;&quot; &quot;#,##0.0_);\(&quot;$&quot;&quot; &quot;#,##0.0\)"/>
    <numFmt numFmtId="238" formatCode="&quot;$&quot;#,##0.00;\(&quot;$&quot;#,##0.00\)"/>
    <numFmt numFmtId="239" formatCode="&quot;$&quot;&quot; &quot;#,##0.000_);\(&quot;$&quot;&quot; &quot;#,##0.000\)"/>
    <numFmt numFmtId="240" formatCode="_(&quot;$&quot;* #,##0_);_(&quot;$&quot;* \(#,##0\);_(&quot;$&quot;* &quot;-&quot;_);_(@_)"/>
    <numFmt numFmtId="241" formatCode="\ \ _•\–\ \ \ \ @"/>
    <numFmt numFmtId="242" formatCode="#,##0_)\ ;[Red]\(#,##0\);&quot;- &quot;\ "/>
    <numFmt numFmtId="243" formatCode="d\-mmm\-yyyy"/>
    <numFmt numFmtId="244" formatCode="d\-mmm\-yy_)"/>
    <numFmt numFmtId="245" formatCode="m/d/yy_)"/>
    <numFmt numFmtId="246" formatCode="m/yy_)"/>
    <numFmt numFmtId="247" formatCode="mmm\-yy_)"/>
    <numFmt numFmtId="248" formatCode="d/mm/yy_);;_(* &quot;-&quot;??_)"/>
    <numFmt numFmtId="249" formatCode="dd\ mmm\ yyyy_);;_(* &quot;-&quot;??_)"/>
    <numFmt numFmtId="250" formatCode="dd\ mmm\ yy_);;_(* &quot;-&quot;??_)"/>
    <numFmt numFmtId="251" formatCode="mmm\ yy_);;_(* &quot;-&quot;??_)"/>
    <numFmt numFmtId="252" formatCode="dd\ mmmyy\ hh:mm"/>
    <numFmt numFmtId="253" formatCode="_-* #,##0.00\ _€_-;\-* #,##0.00\ _€_-;_-* &quot;-&quot;??\ _€_-;_-@_-"/>
    <numFmt numFmtId="254" formatCode="_-* #,##0.00\ &quot;€&quot;_-;\-* #,##0.00\ &quot;€&quot;_-;_-* &quot;-&quot;??\ &quot;€&quot;_-;_-@_-"/>
    <numFmt numFmtId="255" formatCode="General\ &quot;.&quot;"/>
    <numFmt numFmtId="256" formatCode="#\ 0/0_)"/>
    <numFmt numFmtId="257" formatCode="#\ 0/8_)"/>
    <numFmt numFmtId="258" formatCode="#\ ?/?_)"/>
    <numFmt numFmtId="259" formatCode="#,##0.00_ ;[Red]\-#,##0.00\ "/>
    <numFmt numFmtId="260" formatCode=";;;"/>
    <numFmt numFmtId="261" formatCode="_(* #,##0.00%_);_(* \(#,##0.00%\);_(* #,##0.00%_);_(@_)"/>
    <numFmt numFmtId="262" formatCode="mm/yyyy"/>
    <numFmt numFmtId="263" formatCode="#,##0.00000000000_);[Red]\(#,##0.00000000000\)"/>
    <numFmt numFmtId="264" formatCode="_(* #,##0.0_)\x;_(* \(#,##0.0\)\x;_(* &quot;-&quot;??_);_(@_)"/>
    <numFmt numFmtId="265" formatCode="&quot;Sponsor Common net future value at &quot;0.0%"/>
    <numFmt numFmtId="266" formatCode="#,##0.00000;\(#,##0.00000\)"/>
    <numFmt numFmtId="267" formatCode="0.00_)"/>
    <numFmt numFmtId="268" formatCode="_(* #,##0_);[Red]_(* \(#,##0\);_(* &quot;-&quot;_);_(@_)"/>
    <numFmt numFmtId="269" formatCode="&quot;ERROR&quot;;&quot;ERROR&quot;;&quot;OK&quot;"/>
    <numFmt numFmtId="270" formatCode="&quot;$&quot;#,##0.00_);[Red]\(&quot;$&quot;#,##0.00\)"/>
    <numFmt numFmtId="271" formatCode="[&lt;=9999999]###\-####;\(###\)\ ###\-####"/>
    <numFmt numFmtId="272" formatCode="0%_);\(0%\)"/>
    <numFmt numFmtId="273" formatCode="#,##0.000000_);\(#,##0.000000\)"/>
    <numFmt numFmtId="274" formatCode="0.00000"/>
    <numFmt numFmtId="275" formatCode="0.0%_);\(0.0%\);0.0%_)"/>
    <numFmt numFmtId="276" formatCode="0.00%;\(0.00%\)"/>
    <numFmt numFmtId="277" formatCode="0.000%_);\(0.000%\)"/>
    <numFmt numFmtId="278" formatCode="#,##0.0\%_);\(#,##0.0\%\);#,##0.0\%_);@_)"/>
    <numFmt numFmtId="279" formatCode="\+0.00%;\-0.00%"/>
    <numFmt numFmtId="280" formatCode="#,##0.00000000000000_);[Red]\(#,##0.00000000000000\)"/>
    <numFmt numFmtId="281" formatCode="\£#,##0_);\(\£#,##0\)"/>
    <numFmt numFmtId="282" formatCode="#,##0.000_);\(#,##0.000\);&quot;&quot;"/>
    <numFmt numFmtId="283" formatCode="#,##0.000\ ;\(#,##0.000\);&quot;&quot;"/>
    <numFmt numFmtId="284" formatCode="#,##0;\(#,##0\);&quot;&quot;"/>
    <numFmt numFmtId="285" formatCode="_(* #,##0_);_(* \(#,##0\);_(* &quot;-&quot;??_);_(@_)"/>
    <numFmt numFmtId="286" formatCode="General_)"/>
    <numFmt numFmtId="287" formatCode="#,##0_);\(#,##0\);\-_);\•&quot; &quot;@_)"/>
    <numFmt numFmtId="288" formatCode="#,##0_);\(#,##0\);\-_);\–&quot; &quot;@"/>
    <numFmt numFmtId="289" formatCode="#,##0_);\(#,##0\);\-_);\—&quot; &quot;@"/>
    <numFmt numFmtId="290" formatCode="#,##0&quot;x&quot;_);\(#,##0&quot;x&quot;\)"/>
    <numFmt numFmtId="291" formatCode="#,##0.0&quot;x&quot;_);\(#,##0.0&quot;x&quot;\)"/>
    <numFmt numFmtId="292" formatCode="#,##0.00&quot;x&quot;_);\(#,##0.00&quot;x&quot;\)"/>
    <numFmt numFmtId="293" formatCode="&quot;$&quot;#,##0_);[Red]\(&quot;$&quot;#,##0\)"/>
    <numFmt numFmtId="294" formatCode="&quot;Yes&quot;;&quot;Yes&quot;;&quot;No&quot;"/>
    <numFmt numFmtId="295" formatCode="#,##0.0\ ;[Red]\(#,##0.0\);\ \ \-\ \ "/>
    <numFmt numFmtId="296" formatCode="#,##0.00\ ;[Red]\(#,##0.00\);\ \ \-\ \ "/>
    <numFmt numFmtId="297" formatCode="_-#,##0.000_);[Red]\(#,##0.000\);_-* &quot;-&quot;??_-;_-@_-"/>
    <numFmt numFmtId="298" formatCode="_(&quot;$&quot;* #,##0.0000_);_(&quot;$&quot;* \(#,##0.0000\);_(&quot;$&quot;* &quot;-&quot;??_);_(@_)"/>
  </numFmts>
  <fonts count="18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Trebuchet MS"/>
      <family val="2"/>
    </font>
    <font>
      <sz val="10"/>
      <name val="Arial"/>
      <family val="2"/>
    </font>
    <font>
      <b/>
      <sz val="10"/>
      <name val="Trebuchet MS"/>
      <family val="2"/>
    </font>
    <font>
      <sz val="10"/>
      <name val="Trebuchet MS"/>
      <family val="2"/>
    </font>
    <font>
      <sz val="10"/>
      <color theme="1"/>
      <name val="Arial"/>
      <family val="2"/>
    </font>
    <font>
      <b/>
      <sz val="10"/>
      <color theme="0"/>
      <name val="Trebuchet MS"/>
      <family val="2"/>
    </font>
    <font>
      <b/>
      <sz val="10"/>
      <color indexed="9"/>
      <name val="Trebuchet MS"/>
      <family val="2"/>
    </font>
    <font>
      <vertAlign val="superscript"/>
      <sz val="10"/>
      <name val="Trebuchet MS"/>
      <family val="2"/>
    </font>
    <font>
      <sz val="10"/>
      <color theme="0"/>
      <name val="Trebuchet MS"/>
      <family val="2"/>
    </font>
    <font>
      <b/>
      <sz val="10"/>
      <name val="Arial"/>
      <family val="2"/>
    </font>
    <font>
      <u/>
      <sz val="10"/>
      <color theme="10"/>
      <name val="Arial"/>
      <family val="2"/>
    </font>
    <font>
      <b/>
      <sz val="9"/>
      <name val="Trebuchet MS"/>
      <family val="2"/>
    </font>
    <font>
      <sz val="9"/>
      <name val="Trebuchet MS"/>
      <family val="2"/>
    </font>
    <font>
      <sz val="10"/>
      <color indexed="8"/>
      <name val="Arial"/>
      <family val="2"/>
    </font>
    <font>
      <i/>
      <sz val="7"/>
      <color indexed="8"/>
      <name val="Arial Narrow"/>
      <family val="2"/>
    </font>
    <font>
      <sz val="9"/>
      <color rgb="FFFF0000"/>
      <name val="Trebuchet MS"/>
      <family val="2"/>
    </font>
    <font>
      <sz val="9"/>
      <color theme="1"/>
      <name val="Trebuchet MS"/>
      <family val="2"/>
    </font>
    <font>
      <sz val="8"/>
      <color theme="1"/>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8"/>
      <name val="Trebuchet MS"/>
      <family val="2"/>
    </font>
    <font>
      <b/>
      <sz val="9"/>
      <color rgb="FFFFFFFF"/>
      <name val="Trebuchet MS"/>
      <family val="2"/>
    </font>
    <font>
      <b/>
      <sz val="9"/>
      <color theme="0"/>
      <name val="Trebuchet MS"/>
      <family val="2"/>
    </font>
    <font>
      <b/>
      <sz val="10"/>
      <color theme="1"/>
      <name val="Trebuchet MS"/>
      <family val="2"/>
    </font>
    <font>
      <vertAlign val="superscript"/>
      <sz val="10"/>
      <color theme="1"/>
      <name val="Trebuchet MS"/>
      <family val="2"/>
    </font>
    <font>
      <b/>
      <vertAlign val="superscript"/>
      <sz val="10"/>
      <color theme="0"/>
      <name val="Trebuchet MS"/>
      <family val="2"/>
    </font>
    <font>
      <b/>
      <sz val="12"/>
      <color theme="0"/>
      <name val="Trebuchet MS"/>
      <family val="2"/>
    </font>
    <font>
      <b/>
      <sz val="10"/>
      <color theme="3"/>
      <name val="Trebuchet MS"/>
      <family val="2"/>
    </font>
    <font>
      <b/>
      <sz val="10"/>
      <color rgb="FF004C97"/>
      <name val="Trebuchet MS"/>
      <family val="2"/>
    </font>
    <font>
      <b/>
      <sz val="11"/>
      <color theme="1"/>
      <name val="Trebuchet MS"/>
      <family val="2"/>
    </font>
    <font>
      <sz val="11"/>
      <color theme="1"/>
      <name val="Trebuchet MS"/>
      <family val="2"/>
    </font>
    <font>
      <sz val="10"/>
      <color theme="3"/>
      <name val="Trebuchet MS"/>
      <family val="2"/>
    </font>
    <font>
      <b/>
      <sz val="10"/>
      <color rgb="FFFF0000"/>
      <name val="Trebuchet MS"/>
      <family val="2"/>
    </font>
    <font>
      <sz val="11"/>
      <name val="Calibri"/>
      <family val="2"/>
      <scheme val="minor"/>
    </font>
  </fonts>
  <fills count="10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52A5"/>
        <bgColor indexed="64"/>
      </patternFill>
    </fill>
    <fill>
      <patternFill patternType="solid">
        <fgColor indexed="2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004C97"/>
        <bgColor rgb="FF000000"/>
      </patternFill>
    </fill>
    <fill>
      <patternFill patternType="solid">
        <fgColor theme="3"/>
        <bgColor indexed="64"/>
      </patternFill>
    </fill>
    <fill>
      <patternFill patternType="solid">
        <fgColor rgb="FFB9E5FB"/>
        <bgColor indexed="64"/>
      </patternFill>
    </fill>
    <fill>
      <patternFill patternType="solid">
        <fgColor theme="7" tint="0.59999389629810485"/>
        <bgColor indexed="64"/>
      </patternFill>
    </fill>
  </fills>
  <borders count="6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s>
  <cellStyleXfs count="1022">
    <xf numFmtId="0" fontId="0"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4" fillId="0" borderId="0" applyNumberFormat="0" applyFill="0" applyBorder="0" applyAlignment="0" applyProtection="0"/>
    <xf numFmtId="0" fontId="17" fillId="0" borderId="0"/>
    <xf numFmtId="9" fontId="18" fillId="0" borderId="0" applyFont="0" applyFill="0" applyBorder="0" applyAlignment="0" applyProtection="0"/>
    <xf numFmtId="0" fontId="5" fillId="0" borderId="0"/>
    <xf numFmtId="0" fontId="22" fillId="0" borderId="0" applyFont="0" applyFill="0" applyBorder="0" applyAlignment="0" applyProtection="0"/>
    <xf numFmtId="190" fontId="23" fillId="0" borderId="0"/>
    <xf numFmtId="37" fontId="24" fillId="0" borderId="0">
      <alignment horizontal="right" vertical="top" wrapText="1"/>
    </xf>
    <xf numFmtId="0" fontId="5" fillId="0" borderId="0"/>
    <xf numFmtId="0" fontId="5" fillId="0" borderId="0"/>
    <xf numFmtId="191" fontId="25" fillId="0" borderId="0">
      <alignment horizontal="centerContinuous"/>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0" borderId="0" applyFont="0" applyFill="0" applyBorder="0" applyAlignment="0" applyProtection="0"/>
    <xf numFmtId="0" fontId="5" fillId="0" borderId="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7" borderId="0" applyNumberFormat="0" applyFont="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5" fillId="0" borderId="0"/>
    <xf numFmtId="0" fontId="17" fillId="0" borderId="0">
      <alignment vertical="top"/>
    </xf>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0" fontId="5" fillId="0" borderId="0"/>
    <xf numFmtId="194" fontId="24" fillId="8" borderId="15" applyBorder="0" applyProtection="0">
      <alignment horizontal="right"/>
    </xf>
    <xf numFmtId="0" fontId="28" fillId="9" borderId="0" applyNumberFormat="0" applyBorder="0" applyAlignment="0">
      <protection locked="0"/>
    </xf>
    <xf numFmtId="0" fontId="28" fillId="10" borderId="0" applyNumberFormat="0" applyBorder="0" applyAlignment="0">
      <protection locked="0"/>
    </xf>
    <xf numFmtId="0" fontId="28" fillId="11" borderId="0" applyNumberFormat="0" applyBorder="0" applyAlignment="0">
      <protection locked="0"/>
    </xf>
    <xf numFmtId="0" fontId="28" fillId="12" borderId="0" applyNumberFormat="0" applyBorder="0" applyAlignment="0">
      <protection locked="0"/>
    </xf>
    <xf numFmtId="0" fontId="28" fillId="13" borderId="0" applyNumberFormat="0" applyBorder="0" applyAlignment="0">
      <protection locked="0"/>
    </xf>
    <xf numFmtId="0" fontId="28" fillId="11" borderId="0" applyNumberFormat="0" applyBorder="0" applyAlignment="0">
      <protection locked="0"/>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13" borderId="0" applyNumberFormat="0" applyBorder="0" applyAlignment="0">
      <protection locked="0"/>
    </xf>
    <xf numFmtId="0" fontId="28" fillId="10" borderId="0" applyNumberFormat="0" applyBorder="0" applyAlignment="0">
      <protection locked="0"/>
    </xf>
    <xf numFmtId="0" fontId="28" fillId="20" borderId="0" applyNumberFormat="0" applyBorder="0" applyAlignment="0">
      <protection locked="0"/>
    </xf>
    <xf numFmtId="0" fontId="28" fillId="21" borderId="0" applyNumberFormat="0" applyBorder="0" applyAlignment="0">
      <protection locked="0"/>
    </xf>
    <xf numFmtId="0" fontId="28" fillId="13" borderId="0" applyNumberFormat="0" applyBorder="0" applyAlignment="0">
      <protection locked="0"/>
    </xf>
    <xf numFmtId="0" fontId="28" fillId="11" borderId="0" applyNumberFormat="0" applyBorder="0" applyAlignment="0">
      <protection locked="0"/>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9" fillId="25" borderId="0" applyNumberFormat="0" applyBorder="0" applyAlignment="0" applyProtection="0">
      <alignment vertical="center"/>
    </xf>
    <xf numFmtId="0" fontId="30" fillId="13" borderId="0" applyNumberFormat="0" applyBorder="0" applyAlignment="0">
      <protection locked="0"/>
    </xf>
    <xf numFmtId="0" fontId="30" fillId="26" borderId="0" applyNumberFormat="0" applyBorder="0" applyAlignment="0">
      <protection locked="0"/>
    </xf>
    <xf numFmtId="0" fontId="30" fillId="27" borderId="0" applyNumberFormat="0" applyBorder="0" applyAlignment="0">
      <protection locked="0"/>
    </xf>
    <xf numFmtId="0" fontId="30" fillId="21" borderId="0" applyNumberFormat="0" applyBorder="0" applyAlignment="0">
      <protection locked="0"/>
    </xf>
    <xf numFmtId="0" fontId="30" fillId="13" borderId="0" applyNumberFormat="0" applyBorder="0" applyAlignment="0">
      <protection locked="0"/>
    </xf>
    <xf numFmtId="0" fontId="30" fillId="10" borderId="0" applyNumberFormat="0" applyBorder="0" applyAlignment="0">
      <protection locked="0"/>
    </xf>
    <xf numFmtId="0" fontId="31" fillId="28"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14" fontId="32" fillId="0" borderId="0" applyFont="0" applyFill="0" applyBorder="0" applyAlignment="0"/>
    <xf numFmtId="14" fontId="32" fillId="0" borderId="0"/>
    <xf numFmtId="0" fontId="30" fillId="32" borderId="0" applyNumberFormat="0" applyBorder="0" applyAlignment="0">
      <protection locked="0"/>
    </xf>
    <xf numFmtId="0" fontId="30" fillId="26" borderId="0" applyNumberFormat="0" applyBorder="0" applyAlignment="0">
      <protection locked="0"/>
    </xf>
    <xf numFmtId="0" fontId="30" fillId="27" borderId="0" applyNumberFormat="0" applyBorder="0" applyAlignment="0">
      <protection locked="0"/>
    </xf>
    <xf numFmtId="0" fontId="30" fillId="33" borderId="0" applyNumberFormat="0" applyBorder="0" applyAlignment="0">
      <protection locked="0"/>
    </xf>
    <xf numFmtId="0" fontId="30" fillId="34" borderId="0" applyNumberFormat="0" applyBorder="0" applyAlignment="0">
      <protection locked="0"/>
    </xf>
    <xf numFmtId="0" fontId="30" fillId="35" borderId="0" applyNumberFormat="0" applyBorder="0" applyAlignment="0">
      <protection locked="0"/>
    </xf>
    <xf numFmtId="0" fontId="24" fillId="0" borderId="0" applyNumberFormat="0" applyAlignment="0"/>
    <xf numFmtId="195" fontId="23" fillId="0" borderId="8"/>
    <xf numFmtId="196" fontId="23" fillId="0" borderId="11"/>
    <xf numFmtId="0" fontId="5" fillId="0" borderId="0" applyFill="0" applyBorder="0" applyProtection="0">
      <protection locked="0"/>
    </xf>
    <xf numFmtId="0" fontId="5" fillId="0" borderId="0" applyFill="0" applyBorder="0" applyProtection="0">
      <protection locked="0"/>
    </xf>
    <xf numFmtId="196" fontId="23" fillId="0" borderId="10" applyBorder="0"/>
    <xf numFmtId="0" fontId="33" fillId="0" borderId="0">
      <alignment horizontal="center" wrapText="1"/>
      <protection locked="0"/>
    </xf>
    <xf numFmtId="179" fontId="34" fillId="36" borderId="0" applyBorder="0">
      <alignment horizontal="center" vertical="center"/>
    </xf>
    <xf numFmtId="197" fontId="34" fillId="0" borderId="18">
      <alignment horizontal="center" vertical="center"/>
      <protection locked="0"/>
    </xf>
    <xf numFmtId="197" fontId="34" fillId="0" borderId="18">
      <alignment horizontal="right" vertical="center"/>
      <protection locked="0"/>
    </xf>
    <xf numFmtId="198" fontId="34" fillId="0" borderId="18">
      <alignment horizontal="center" vertical="center"/>
      <protection locked="0"/>
    </xf>
    <xf numFmtId="198" fontId="34" fillId="0" borderId="18">
      <alignment horizontal="right" vertical="center"/>
      <protection locked="0"/>
    </xf>
    <xf numFmtId="3" fontId="35" fillId="37" borderId="19">
      <alignment horizontal="right"/>
    </xf>
    <xf numFmtId="179" fontId="34" fillId="0" borderId="18">
      <alignment horizontal="center" vertical="center"/>
      <protection locked="0"/>
    </xf>
    <xf numFmtId="179" fontId="34" fillId="0" borderId="18">
      <alignment horizontal="right" vertical="center"/>
      <protection locked="0"/>
    </xf>
    <xf numFmtId="3" fontId="35" fillId="37" borderId="19">
      <alignment horizontal="right"/>
    </xf>
    <xf numFmtId="199" fontId="34" fillId="0" borderId="18">
      <alignment horizontal="center" vertical="center"/>
      <protection locked="0"/>
    </xf>
    <xf numFmtId="199" fontId="34" fillId="0" borderId="18">
      <alignment horizontal="right" vertical="center"/>
      <protection locked="0"/>
    </xf>
    <xf numFmtId="200" fontId="34" fillId="0" borderId="18">
      <alignment horizontal="center" vertical="center"/>
      <protection locked="0"/>
    </xf>
    <xf numFmtId="200" fontId="34" fillId="0" borderId="18">
      <alignment horizontal="right" vertical="center"/>
      <protection locked="0"/>
    </xf>
    <xf numFmtId="201" fontId="34" fillId="0" borderId="18">
      <alignment horizontal="center" vertical="center"/>
      <protection locked="0"/>
    </xf>
    <xf numFmtId="201" fontId="34" fillId="0" borderId="18">
      <alignment horizontal="right" vertical="center"/>
      <protection locked="0"/>
    </xf>
    <xf numFmtId="202" fontId="34" fillId="0" borderId="18">
      <alignment horizontal="center" vertical="center"/>
      <protection locked="0"/>
    </xf>
    <xf numFmtId="202" fontId="34" fillId="0" borderId="18">
      <alignment horizontal="right" vertical="center"/>
      <protection locked="0"/>
    </xf>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0" fontId="32" fillId="5" borderId="0"/>
    <xf numFmtId="0" fontId="36" fillId="38" borderId="0" applyNumberFormat="0" applyBorder="0" applyAlignment="0">
      <protection locked="0"/>
    </xf>
    <xf numFmtId="0" fontId="37" fillId="6" borderId="0">
      <alignment vertical="center"/>
    </xf>
    <xf numFmtId="204" fontId="23" fillId="0" borderId="0" applyFont="0" applyFill="0" applyBorder="0" applyAlignment="0" applyProtection="0"/>
    <xf numFmtId="205" fontId="23"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208" fontId="23" fillId="0" borderId="0" applyFont="0" applyFill="0" applyBorder="0" applyAlignment="0" applyProtection="0"/>
    <xf numFmtId="209" fontId="23" fillId="0" borderId="0" applyFont="0" applyFill="0" applyBorder="0" applyAlignment="0" applyProtection="0"/>
    <xf numFmtId="210" fontId="23" fillId="0" borderId="0" applyFont="0" applyFill="0" applyBorder="0" applyAlignment="0" applyProtection="0"/>
    <xf numFmtId="211" fontId="23" fillId="0" borderId="0" applyFont="0" applyFill="0" applyBorder="0" applyAlignment="0" applyProtection="0"/>
    <xf numFmtId="212" fontId="23"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215" fontId="23" fillId="0" borderId="0" applyFont="0" applyFill="0" applyBorder="0" applyAlignment="0" applyProtection="0"/>
    <xf numFmtId="216" fontId="38" fillId="0" borderId="0" applyFont="0" applyFill="0" applyBorder="0" applyAlignment="0" applyProtection="0">
      <alignment horizontal="right"/>
    </xf>
    <xf numFmtId="217" fontId="23" fillId="0" borderId="0" applyFont="0" applyFill="0" applyBorder="0" applyAlignment="0" applyProtection="0"/>
    <xf numFmtId="0" fontId="39" fillId="39" borderId="0" applyBorder="0" applyAlignment="0"/>
    <xf numFmtId="0" fontId="40" fillId="0" borderId="0" applyNumberFormat="0" applyFill="0" applyBorder="0" applyAlignment="0" applyProtection="0"/>
    <xf numFmtId="0" fontId="41" fillId="0" borderId="11" applyNumberFormat="0" applyFill="0" applyAlignment="0" applyProtection="0"/>
    <xf numFmtId="0" fontId="33" fillId="0" borderId="17" applyNumberFormat="0" applyFont="0" applyFill="0" applyAlignment="0" applyProtection="0"/>
    <xf numFmtId="0" fontId="33" fillId="0" borderId="20" applyNumberFormat="0" applyFont="0" applyFill="0" applyAlignment="0" applyProtection="0"/>
    <xf numFmtId="0" fontId="42" fillId="0" borderId="0" applyFill="0" applyBorder="0" applyAlignment="0" applyProtection="0"/>
    <xf numFmtId="218" fontId="27" fillId="0" borderId="0" applyFont="0" applyFill="0" applyBorder="0" applyAlignment="0" applyProtection="0"/>
    <xf numFmtId="219" fontId="13" fillId="40" borderId="2">
      <alignment horizontal="center" wrapText="1"/>
    </xf>
    <xf numFmtId="0" fontId="43" fillId="0" borderId="15">
      <alignment horizontal="center" vertical="top" wrapText="1"/>
    </xf>
    <xf numFmtId="0" fontId="13" fillId="41"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4" fillId="43" borderId="0"/>
    <xf numFmtId="220" fontId="17" fillId="0" borderId="0" applyFill="0" applyBorder="0" applyAlignment="0"/>
    <xf numFmtId="221" fontId="17" fillId="0" borderId="0" applyFill="0" applyBorder="0" applyAlignment="0"/>
    <xf numFmtId="222" fontId="17" fillId="0" borderId="0" applyFill="0" applyBorder="0" applyAlignment="0"/>
    <xf numFmtId="223" fontId="17" fillId="0" borderId="0" applyFill="0" applyBorder="0" applyAlignment="0"/>
    <xf numFmtId="224" fontId="17" fillId="0" borderId="0" applyFill="0" applyBorder="0" applyAlignment="0"/>
    <xf numFmtId="220" fontId="17" fillId="0" borderId="0" applyFill="0" applyBorder="0" applyAlignment="0"/>
    <xf numFmtId="225" fontId="17" fillId="0" borderId="0" applyFill="0" applyBorder="0" applyAlignment="0"/>
    <xf numFmtId="221" fontId="17" fillId="0" borderId="0" applyFill="0" applyBorder="0" applyAlignment="0"/>
    <xf numFmtId="0" fontId="44" fillId="43" borderId="0"/>
    <xf numFmtId="0" fontId="45" fillId="44" borderId="21" applyNumberFormat="0" applyAlignment="0">
      <protection locked="0"/>
    </xf>
    <xf numFmtId="0" fontId="46" fillId="0" borderId="0"/>
    <xf numFmtId="0" fontId="47" fillId="45" borderId="22" applyNumberFormat="0" applyAlignment="0">
      <protection locked="0"/>
    </xf>
    <xf numFmtId="0" fontId="24" fillId="0" borderId="0">
      <alignment vertical="top" wrapText="1"/>
    </xf>
    <xf numFmtId="0" fontId="24" fillId="0" borderId="0">
      <alignment vertical="top" wrapText="1"/>
    </xf>
    <xf numFmtId="0" fontId="48" fillId="46" borderId="0" applyNumberFormat="0">
      <alignment horizontal="center"/>
    </xf>
    <xf numFmtId="0" fontId="49" fillId="0" borderId="23"/>
    <xf numFmtId="226" fontId="50" fillId="0" borderId="0"/>
    <xf numFmtId="226" fontId="50" fillId="0" borderId="0"/>
    <xf numFmtId="226" fontId="50" fillId="0" borderId="0"/>
    <xf numFmtId="226" fontId="50" fillId="0" borderId="0"/>
    <xf numFmtId="226" fontId="50" fillId="0" borderId="0"/>
    <xf numFmtId="226" fontId="50" fillId="0" borderId="0"/>
    <xf numFmtId="226" fontId="50" fillId="0" borderId="0"/>
    <xf numFmtId="37" fontId="51" fillId="0" borderId="0" applyFont="0" applyFill="0" applyBorder="0" applyAlignment="0" applyProtection="0"/>
    <xf numFmtId="227" fontId="23" fillId="0" borderId="0"/>
    <xf numFmtId="164" fontId="5" fillId="0" borderId="0" applyFont="0" applyBorder="0">
      <alignment horizontal="right"/>
    </xf>
    <xf numFmtId="164" fontId="35" fillId="0" borderId="0" applyFill="0" applyBorder="0">
      <protection locked="0"/>
    </xf>
    <xf numFmtId="228" fontId="52" fillId="0" borderId="0" applyFont="0" applyFill="0" applyBorder="0" applyAlignment="0" applyProtection="0"/>
    <xf numFmtId="203" fontId="23" fillId="0" borderId="0" applyFont="0" applyFill="0" applyBorder="0" applyAlignment="0" applyProtection="0"/>
    <xf numFmtId="39" fontId="23" fillId="0" borderId="0" applyFont="0" applyFill="0" applyBorder="0" applyAlignment="0" applyProtection="0"/>
    <xf numFmtId="229" fontId="23" fillId="0" borderId="0" applyFont="0" applyFill="0" applyBorder="0" applyAlignment="0" applyProtection="0"/>
    <xf numFmtId="0" fontId="53"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230" fontId="54" fillId="39" borderId="0" applyFill="0" applyBorder="0" applyAlignment="0">
      <protection locked="0"/>
    </xf>
    <xf numFmtId="230" fontId="55" fillId="0" borderId="0" applyFill="0" applyBorder="0" applyAlignment="0">
      <protection locked="0"/>
    </xf>
    <xf numFmtId="3" fontId="5" fillId="0" borderId="0" applyFont="0" applyFill="0" applyBorder="0" applyAlignment="0" applyProtection="0"/>
    <xf numFmtId="231" fontId="56" fillId="0" borderId="0" applyFont="0" applyFill="0" applyBorder="0" applyAlignment="0" applyProtection="0"/>
    <xf numFmtId="232" fontId="56" fillId="0" borderId="0" applyFont="0" applyFill="0" applyBorder="0" applyAlignment="0" applyProtection="0"/>
    <xf numFmtId="233" fontId="46" fillId="0" borderId="0"/>
    <xf numFmtId="234" fontId="46" fillId="0" borderId="0">
      <alignment vertical="top"/>
    </xf>
    <xf numFmtId="0" fontId="57" fillId="0" borderId="0" applyNumberFormat="0" applyAlignment="0">
      <alignment horizontal="left"/>
    </xf>
    <xf numFmtId="0" fontId="58" fillId="0" borderId="0" applyNumberFormat="0" applyAlignment="0"/>
    <xf numFmtId="0" fontId="52" fillId="0" borderId="0">
      <alignment horizontal="center"/>
    </xf>
    <xf numFmtId="0" fontId="49" fillId="0" borderId="23"/>
    <xf numFmtId="235" fontId="51" fillId="0" borderId="0" applyFont="0" applyFill="0" applyBorder="0" applyAlignment="0" applyProtection="0"/>
    <xf numFmtId="236" fontId="35" fillId="0" borderId="0" applyFill="0" applyBorder="0">
      <protection locked="0"/>
    </xf>
    <xf numFmtId="228" fontId="52" fillId="0" borderId="0" applyFont="0" applyFill="0" applyBorder="0" applyAlignment="0" applyProtection="0"/>
    <xf numFmtId="237" fontId="23" fillId="0" borderId="0" applyFont="0" applyFill="0" applyBorder="0" applyAlignment="0" applyProtection="0"/>
    <xf numFmtId="238" fontId="5" fillId="0" borderId="0" applyFill="0" applyBorder="0"/>
    <xf numFmtId="238" fontId="35" fillId="0" borderId="0" applyFill="0" applyBorder="0">
      <protection locked="0"/>
    </xf>
    <xf numFmtId="238" fontId="5" fillId="0" borderId="0" applyFill="0" applyBorder="0"/>
    <xf numFmtId="239" fontId="23" fillId="0" borderId="0" applyFont="0" applyFill="0" applyBorder="0" applyAlignment="0" applyProtection="0"/>
    <xf numFmtId="0" fontId="53" fillId="0" borderId="0" applyFont="0" applyFill="0" applyBorder="0" applyAlignment="0" applyProtection="0">
      <alignment horizontal="right"/>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5" fontId="5" fillId="0" borderId="0" applyFont="0" applyFill="0" applyBorder="0" applyAlignment="0" applyProtection="0"/>
    <xf numFmtId="240" fontId="5" fillId="0" borderId="0" applyFont="0" applyFill="0" applyBorder="0" applyAlignment="0" applyProtection="0"/>
    <xf numFmtId="39" fontId="32" fillId="0" borderId="0" applyFont="0" applyFill="0" applyBorder="0" applyAlignment="0" applyProtection="0">
      <alignment horizontal="right"/>
    </xf>
    <xf numFmtId="39" fontId="32" fillId="0" borderId="0">
      <alignment horizontal="right"/>
    </xf>
    <xf numFmtId="241" fontId="27" fillId="0" borderId="0" applyFont="0" applyFill="0" applyBorder="0" applyAlignment="0" applyProtection="0"/>
    <xf numFmtId="0" fontId="59" fillId="47" borderId="3" applyNumberFormat="0" applyFont="0" applyBorder="0" applyAlignment="0" applyProtection="0"/>
    <xf numFmtId="242" fontId="5" fillId="42" borderId="15">
      <alignment horizontal="right"/>
      <protection locked="0"/>
    </xf>
    <xf numFmtId="15" fontId="60" fillId="48" borderId="0">
      <alignment horizontal="centerContinuous"/>
    </xf>
    <xf numFmtId="0" fontId="61" fillId="49" borderId="0" applyNumberFormat="0" applyBorder="0" applyAlignment="0">
      <alignment horizontal="center"/>
    </xf>
    <xf numFmtId="0" fontId="62" fillId="50" borderId="0" applyNumberFormat="0" applyBorder="0" applyAlignment="0"/>
    <xf numFmtId="0" fontId="63" fillId="50" borderId="0">
      <alignment horizontal="centerContinuous"/>
    </xf>
    <xf numFmtId="0" fontId="64" fillId="51" borderId="24">
      <alignment horizontal="center"/>
      <protection locked="0"/>
    </xf>
    <xf numFmtId="0" fontId="65" fillId="0" borderId="0" applyBorder="0">
      <protection locked="0"/>
    </xf>
    <xf numFmtId="243" fontId="5" fillId="0" borderId="0" applyFill="0" applyBorder="0"/>
    <xf numFmtId="244" fontId="23" fillId="0" borderId="0" applyFont="0" applyFill="0" applyBorder="0" applyAlignment="0" applyProtection="0"/>
    <xf numFmtId="245" fontId="23" fillId="0" borderId="0" applyFont="0" applyFill="0" applyBorder="0" applyAlignment="0" applyProtection="0"/>
    <xf numFmtId="246" fontId="23" fillId="0" borderId="0" applyFont="0" applyFill="0" applyBorder="0" applyAlignment="0" applyProtection="0"/>
    <xf numFmtId="247" fontId="23" fillId="0" borderId="0" applyFont="0" applyFill="0" applyBorder="0" applyAlignment="0" applyProtection="0"/>
    <xf numFmtId="0" fontId="53" fillId="0" borderId="0" applyFont="0" applyFill="0" applyBorder="0" applyAlignment="0" applyProtection="0"/>
    <xf numFmtId="17" fontId="66" fillId="0" borderId="0" applyFont="0" applyFill="0" applyBorder="0" applyAlignment="0"/>
    <xf numFmtId="14" fontId="17" fillId="0" borderId="0" applyFill="0" applyBorder="0" applyAlignment="0"/>
    <xf numFmtId="15" fontId="35" fillId="0" borderId="0" applyFill="0" applyBorder="0">
      <protection locked="0"/>
    </xf>
    <xf numFmtId="248" fontId="67" fillId="52" borderId="0" applyFont="0" applyFill="0" applyBorder="0" applyAlignment="0"/>
    <xf numFmtId="249" fontId="67" fillId="52" borderId="0" applyFont="0" applyFill="0" applyBorder="0" applyAlignment="0"/>
    <xf numFmtId="250" fontId="68" fillId="53" borderId="0" applyFont="0" applyFill="0" applyBorder="0" applyAlignment="0"/>
    <xf numFmtId="251" fontId="67" fillId="0" borderId="0" applyFont="0" applyFill="0" applyBorder="0" applyAlignment="0"/>
    <xf numFmtId="252" fontId="69" fillId="43" borderId="0" applyFont="0" applyFill="0" applyBorder="0" applyAlignment="0" applyProtection="0">
      <alignment vertical="center"/>
    </xf>
    <xf numFmtId="0" fontId="24" fillId="0" borderId="0">
      <alignment vertical="top" wrapText="1"/>
    </xf>
    <xf numFmtId="1" fontId="5" fillId="0" borderId="0" applyFill="0" applyBorder="0">
      <alignment horizontal="right"/>
    </xf>
    <xf numFmtId="2" fontId="5" fillId="0" borderId="0" applyFill="0" applyBorder="0">
      <alignment horizontal="right"/>
    </xf>
    <xf numFmtId="2" fontId="35" fillId="0" borderId="0" applyFill="0" applyBorder="0">
      <protection locked="0"/>
    </xf>
    <xf numFmtId="2" fontId="5" fillId="0" borderId="0" applyFill="0" applyBorder="0">
      <alignment horizontal="right"/>
    </xf>
    <xf numFmtId="185" fontId="5" fillId="0" borderId="0" applyFill="0" applyBorder="0">
      <alignment horizontal="right"/>
    </xf>
    <xf numFmtId="185" fontId="35" fillId="0" borderId="0" applyFill="0" applyBorder="0">
      <protection locked="0"/>
    </xf>
    <xf numFmtId="185" fontId="5" fillId="0" borderId="0" applyFill="0" applyBorder="0">
      <alignment horizontal="right"/>
    </xf>
    <xf numFmtId="178" fontId="5" fillId="0" borderId="0" applyFill="0" applyBorder="0">
      <alignment horizontal="right"/>
    </xf>
    <xf numFmtId="178" fontId="35" fillId="0" borderId="0" applyFill="0" applyBorder="0">
      <protection locked="0"/>
    </xf>
    <xf numFmtId="178" fontId="5" fillId="0" borderId="0" applyFill="0" applyBorder="0">
      <alignment horizontal="right"/>
    </xf>
    <xf numFmtId="253" fontId="5" fillId="0" borderId="0" applyFont="0" applyFill="0" applyBorder="0" applyAlignment="0" applyProtection="0"/>
    <xf numFmtId="0" fontId="53" fillId="0" borderId="25" applyNumberFormat="0" applyFont="0" applyFill="0" applyAlignment="0" applyProtection="0"/>
    <xf numFmtId="220" fontId="35" fillId="0" borderId="0" applyFill="0" applyBorder="0" applyAlignment="0"/>
    <xf numFmtId="221" fontId="35" fillId="0" borderId="0" applyFill="0" applyBorder="0" applyAlignment="0"/>
    <xf numFmtId="220" fontId="35" fillId="0" borderId="0" applyFill="0" applyBorder="0" applyAlignment="0"/>
    <xf numFmtId="225" fontId="35" fillId="0" borderId="0" applyFill="0" applyBorder="0" applyAlignment="0"/>
    <xf numFmtId="221" fontId="35" fillId="0" borderId="0" applyFill="0" applyBorder="0" applyAlignment="0"/>
    <xf numFmtId="0" fontId="70" fillId="0" borderId="0">
      <alignment horizontal="left"/>
    </xf>
    <xf numFmtId="254" fontId="5" fillId="0" borderId="0" applyFont="0" applyFill="0" applyBorder="0" applyAlignment="0" applyProtection="0"/>
    <xf numFmtId="0" fontId="5" fillId="0" borderId="26" applyNumberFormat="0" applyFont="0" applyFill="0" applyAlignment="0" applyProtection="0"/>
    <xf numFmtId="40" fontId="71" fillId="0" borderId="0" applyFill="0" applyBorder="0" applyAlignment="0" applyProtection="0">
      <alignment horizontal="left"/>
      <protection locked="0"/>
    </xf>
    <xf numFmtId="0" fontId="72" fillId="0" borderId="0" applyNumberFormat="0" applyFill="0" applyBorder="0" applyAlignment="0">
      <protection locked="0"/>
    </xf>
    <xf numFmtId="255" fontId="73" fillId="54" borderId="14" applyAlignment="0" applyProtection="0"/>
    <xf numFmtId="0" fontId="74" fillId="0" borderId="0" applyNumberFormat="0" applyFill="0" applyBorder="0" applyAlignment="0" applyProtection="0"/>
    <xf numFmtId="10" fontId="32" fillId="0" borderId="0" applyFont="0" applyBorder="0" applyAlignment="0"/>
    <xf numFmtId="0" fontId="75" fillId="0" borderId="0" applyFill="0" applyBorder="0" applyProtection="0">
      <alignment horizontal="left"/>
    </xf>
    <xf numFmtId="256" fontId="23" fillId="0" borderId="0" applyFont="0" applyFill="0" applyBorder="0" applyAlignment="0" applyProtection="0"/>
    <xf numFmtId="257" fontId="23" fillId="0" borderId="0" applyFont="0" applyFill="0" applyBorder="0" applyAlignment="0" applyProtection="0"/>
    <xf numFmtId="258" fontId="23" fillId="0" borderId="0" applyFont="0" applyFill="0" applyBorder="0" applyAlignment="0" applyProtection="0"/>
    <xf numFmtId="259" fontId="76" fillId="0" borderId="0" applyFont="0" applyBorder="0" applyAlignment="0"/>
    <xf numFmtId="194" fontId="24" fillId="8" borderId="6"/>
    <xf numFmtId="10" fontId="24" fillId="8" borderId="0"/>
    <xf numFmtId="194" fontId="24" fillId="8" borderId="6"/>
    <xf numFmtId="0" fontId="77" fillId="13" borderId="0" applyNumberFormat="0" applyBorder="0" applyAlignment="0">
      <protection locked="0"/>
    </xf>
    <xf numFmtId="0" fontId="48" fillId="0" borderId="0">
      <alignment horizontal="left" indent="2"/>
    </xf>
    <xf numFmtId="38" fontId="5" fillId="5" borderId="0" applyNumberFormat="0" applyBorder="0" applyAlignment="0" applyProtection="0"/>
    <xf numFmtId="0" fontId="53" fillId="0" borderId="0" applyFont="0" applyFill="0" applyBorder="0" applyAlignment="0" applyProtection="0">
      <alignment horizontal="righ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80" fillId="55" borderId="0"/>
    <xf numFmtId="0" fontId="81" fillId="0" borderId="27" applyNumberFormat="0" applyAlignment="0" applyProtection="0">
      <alignment horizontal="left" vertical="center"/>
    </xf>
    <xf numFmtId="0" fontId="81" fillId="0" borderId="14">
      <alignment horizontal="left" vertical="center"/>
    </xf>
    <xf numFmtId="14" fontId="13" fillId="56" borderId="17">
      <alignment horizontal="center" vertical="center" wrapText="1"/>
    </xf>
    <xf numFmtId="0" fontId="82" fillId="0" borderId="28" applyNumberFormat="0" applyFill="0" applyAlignment="0">
      <protection locked="0"/>
    </xf>
    <xf numFmtId="0" fontId="83" fillId="0" borderId="29" applyNumberFormat="0" applyFill="0" applyAlignment="0">
      <protection locked="0"/>
    </xf>
    <xf numFmtId="0" fontId="84" fillId="0" borderId="30" applyNumberFormat="0" applyFill="0" applyAlignment="0">
      <protection locked="0"/>
    </xf>
    <xf numFmtId="0" fontId="84" fillId="0" borderId="0" applyNumberFormat="0" applyFill="0" applyBorder="0" applyAlignment="0">
      <protection locked="0"/>
    </xf>
    <xf numFmtId="0" fontId="5" fillId="46" borderId="16" applyNumberFormat="0" applyFont="0" applyBorder="0" applyAlignment="0" applyProtection="0"/>
    <xf numFmtId="260" fontId="23" fillId="0" borderId="0" applyFont="0" applyFill="0" applyBorder="0" applyAlignment="0" applyProtection="0"/>
    <xf numFmtId="38" fontId="33" fillId="57" borderId="0" applyNumberFormat="0" applyBorder="0" applyAlignment="0" applyProtection="0">
      <alignment horizontal="left"/>
    </xf>
    <xf numFmtId="39" fontId="32" fillId="0" borderId="0" applyFont="0" applyFill="0" applyBorder="0" applyAlignment="0"/>
    <xf numFmtId="37" fontId="32" fillId="0" borderId="0" applyBorder="0"/>
    <xf numFmtId="0" fontId="5" fillId="58" borderId="31" applyNumberFormat="0" applyFont="0">
      <alignment horizontal="left"/>
      <protection locked="0"/>
    </xf>
    <xf numFmtId="10" fontId="5" fillId="37" borderId="15" applyNumberFormat="0" applyBorder="0" applyAlignment="0" applyProtection="0"/>
    <xf numFmtId="0" fontId="85" fillId="20" borderId="21" applyNumberFormat="0" applyAlignment="0">
      <protection locked="0"/>
    </xf>
    <xf numFmtId="0" fontId="85" fillId="20" borderId="21" applyNumberFormat="0" applyAlignment="0">
      <protection locked="0"/>
    </xf>
    <xf numFmtId="37" fontId="23" fillId="8" borderId="0" applyNumberFormat="0" applyFont="0" applyBorder="0" applyAlignment="0"/>
    <xf numFmtId="38" fontId="86" fillId="0" borderId="0" applyNumberFormat="0" applyFill="0" applyBorder="0" applyAlignment="0">
      <protection locked="0"/>
    </xf>
    <xf numFmtId="0" fontId="5" fillId="59" borderId="0" applyNumberFormat="0"/>
    <xf numFmtId="0" fontId="87" fillId="0" borderId="0" applyFill="0" applyBorder="0" applyProtection="0">
      <alignment horizontal="left" vertical="center"/>
    </xf>
    <xf numFmtId="0" fontId="24" fillId="5" borderId="0"/>
    <xf numFmtId="220" fontId="88" fillId="0" borderId="0" applyFill="0" applyBorder="0" applyAlignment="0"/>
    <xf numFmtId="221" fontId="88" fillId="0" borderId="0" applyFill="0" applyBorder="0" applyAlignment="0"/>
    <xf numFmtId="220" fontId="88" fillId="0" borderId="0" applyFill="0" applyBorder="0" applyAlignment="0"/>
    <xf numFmtId="225" fontId="88" fillId="0" borderId="0" applyFill="0" applyBorder="0" applyAlignment="0"/>
    <xf numFmtId="221" fontId="88" fillId="0" borderId="0" applyFill="0" applyBorder="0" applyAlignment="0"/>
    <xf numFmtId="0" fontId="89" fillId="0" borderId="32" applyNumberFormat="0" applyFill="0" applyAlignment="0">
      <protection locked="0"/>
    </xf>
    <xf numFmtId="235" fontId="24" fillId="0" borderId="0">
      <alignment vertical="top" wrapText="1"/>
    </xf>
    <xf numFmtId="164" fontId="5" fillId="0" borderId="0" applyFont="0" applyFill="0" applyBorder="0" applyAlignment="0" applyProtection="0"/>
    <xf numFmtId="262" fontId="32" fillId="0" borderId="0" applyFont="0" applyFill="0" applyBorder="0" applyAlignment="0"/>
    <xf numFmtId="262" fontId="32" fillId="0" borderId="0"/>
    <xf numFmtId="0" fontId="90" fillId="60" borderId="33">
      <protection locked="0"/>
    </xf>
    <xf numFmtId="49" fontId="91" fillId="42" borderId="0">
      <alignment horizontal="left"/>
    </xf>
    <xf numFmtId="263" fontId="23" fillId="0" borderId="0"/>
    <xf numFmtId="166" fontId="5" fillId="0" borderId="0" applyFont="0" applyFill="0" applyBorder="0" applyAlignment="0" applyProtection="0"/>
    <xf numFmtId="0" fontId="62" fillId="61" borderId="0"/>
    <xf numFmtId="10" fontId="59" fillId="62" borderId="3" applyBorder="0">
      <alignment horizontal="center"/>
      <protection locked="0"/>
    </xf>
    <xf numFmtId="264" fontId="67" fillId="0" borderId="0" applyFont="0" applyFill="0" applyBorder="0" applyAlignment="0"/>
    <xf numFmtId="38" fontId="13" fillId="0" borderId="0"/>
    <xf numFmtId="0" fontId="92" fillId="20" borderId="0" applyNumberFormat="0" applyBorder="0" applyAlignment="0">
      <protection locked="0"/>
    </xf>
    <xf numFmtId="265" fontId="23" fillId="0" borderId="0"/>
    <xf numFmtId="0" fontId="93" fillId="5" borderId="0"/>
    <xf numFmtId="37" fontId="94" fillId="0" borderId="0"/>
    <xf numFmtId="266" fontId="5" fillId="0" borderId="0"/>
    <xf numFmtId="267" fontId="5" fillId="0" borderId="0"/>
    <xf numFmtId="0" fontId="5" fillId="0" borderId="0"/>
    <xf numFmtId="0" fontId="5" fillId="0" borderId="0"/>
    <xf numFmtId="0" fontId="5" fillId="0" borderId="0" applyFill="0" applyBorder="0" applyProtection="0">
      <protection locked="0"/>
    </xf>
    <xf numFmtId="0" fontId="5" fillId="0" borderId="0" applyFill="0" applyBorder="0" applyProtection="0">
      <protection locked="0"/>
    </xf>
    <xf numFmtId="0" fontId="35" fillId="0" borderId="0" applyFill="0" applyBorder="0">
      <protection locked="0"/>
    </xf>
    <xf numFmtId="178" fontId="27" fillId="0" borderId="0" applyBorder="0"/>
    <xf numFmtId="1" fontId="27" fillId="0" borderId="0" applyBorder="0"/>
    <xf numFmtId="177" fontId="27" fillId="0" borderId="7" applyBorder="0"/>
    <xf numFmtId="166" fontId="46" fillId="0" borderId="0">
      <protection locked="0"/>
    </xf>
    <xf numFmtId="0" fontId="5" fillId="11" borderId="19" applyNumberFormat="0" applyAlignment="0">
      <protection locked="0"/>
    </xf>
    <xf numFmtId="268" fontId="95" fillId="0" borderId="0" applyBorder="0" applyProtection="0"/>
    <xf numFmtId="0" fontId="5" fillId="0" borderId="0"/>
    <xf numFmtId="0" fontId="5" fillId="0" borderId="26" applyNumberFormat="0" applyFont="0" applyFill="0" applyAlignment="0" applyProtection="0"/>
    <xf numFmtId="269" fontId="67" fillId="0" borderId="0">
      <alignment horizontal="center"/>
    </xf>
    <xf numFmtId="0" fontId="96" fillId="44" borderId="34" applyNumberFormat="0" applyAlignment="0">
      <protection locked="0"/>
    </xf>
    <xf numFmtId="197" fontId="97" fillId="0" borderId="0" applyBorder="0" applyProtection="0">
      <alignment horizontal="center" vertical="center"/>
    </xf>
    <xf numFmtId="197" fontId="97" fillId="0" borderId="0" applyBorder="0" applyProtection="0">
      <alignment horizontal="right" vertical="center"/>
    </xf>
    <xf numFmtId="198" fontId="97" fillId="0" borderId="0" applyBorder="0" applyProtection="0">
      <alignment horizontal="center" vertical="center"/>
    </xf>
    <xf numFmtId="198" fontId="97" fillId="0" borderId="0" applyBorder="0" applyProtection="0">
      <alignment horizontal="right" vertical="center"/>
    </xf>
    <xf numFmtId="179" fontId="97" fillId="0" borderId="0" applyBorder="0" applyProtection="0">
      <alignment horizontal="center" vertical="center"/>
    </xf>
    <xf numFmtId="179" fontId="97" fillId="0" borderId="0" applyBorder="0" applyProtection="0">
      <alignment horizontal="right" vertical="center"/>
    </xf>
    <xf numFmtId="199" fontId="97" fillId="0" borderId="0" applyBorder="0" applyProtection="0">
      <alignment horizontal="center" vertical="center"/>
    </xf>
    <xf numFmtId="199" fontId="97" fillId="0" borderId="0" applyBorder="0" applyProtection="0">
      <alignment horizontal="right" vertical="center"/>
    </xf>
    <xf numFmtId="200" fontId="97" fillId="0" borderId="0" applyBorder="0" applyProtection="0">
      <alignment horizontal="center" vertical="center"/>
    </xf>
    <xf numFmtId="200" fontId="97" fillId="0" borderId="0" applyBorder="0" applyProtection="0">
      <alignment horizontal="right" vertical="center"/>
    </xf>
    <xf numFmtId="201" fontId="97" fillId="0" borderId="0" applyBorder="0" applyProtection="0">
      <alignment horizontal="center" vertical="center"/>
    </xf>
    <xf numFmtId="201" fontId="97" fillId="0" borderId="0" applyBorder="0" applyProtection="0">
      <alignment horizontal="right" vertical="center"/>
    </xf>
    <xf numFmtId="202" fontId="97" fillId="0" borderId="0" applyBorder="0" applyProtection="0">
      <alignment horizontal="center" vertical="center"/>
    </xf>
    <xf numFmtId="202" fontId="97" fillId="0" borderId="0" applyBorder="0" applyProtection="0">
      <alignment horizontal="right" vertical="center"/>
    </xf>
    <xf numFmtId="0" fontId="5" fillId="0" borderId="35" applyNumberFormat="0" applyFont="0" applyFill="0" applyAlignment="0" applyProtection="0"/>
    <xf numFmtId="0" fontId="5" fillId="0" borderId="13" applyNumberFormat="0" applyFont="0" applyFill="0" applyAlignment="0" applyProtection="0"/>
    <xf numFmtId="270" fontId="5" fillId="0" borderId="0" applyFont="0" applyFill="0" applyBorder="0" applyAlignment="0" applyProtection="0"/>
    <xf numFmtId="271" fontId="98" fillId="0" borderId="17" applyBorder="0"/>
    <xf numFmtId="271" fontId="32" fillId="0" borderId="17" applyBorder="0"/>
    <xf numFmtId="0" fontId="99" fillId="0" borderId="0" applyFill="0" applyBorder="0" applyProtection="0">
      <alignment horizontal="left"/>
    </xf>
    <xf numFmtId="0" fontId="100" fillId="0" borderId="0" applyFill="0" applyBorder="0" applyProtection="0">
      <alignment horizontal="left"/>
    </xf>
    <xf numFmtId="1" fontId="101" fillId="0" borderId="0" applyProtection="0">
      <alignment horizontal="right" vertical="center"/>
    </xf>
    <xf numFmtId="0" fontId="46" fillId="0" borderId="0">
      <alignment vertical="justify" wrapText="1"/>
    </xf>
    <xf numFmtId="37" fontId="33" fillId="57" borderId="0" applyNumberFormat="0" applyFont="0" applyBorder="0" applyAlignment="0" applyProtection="0"/>
    <xf numFmtId="0" fontId="102" fillId="0" borderId="0" applyNumberFormat="0">
      <alignment horizontal="center" vertical="center"/>
    </xf>
    <xf numFmtId="272" fontId="5" fillId="0" borderId="0" applyFont="0" applyFill="0" applyBorder="0" applyAlignment="0" applyProtection="0"/>
    <xf numFmtId="170" fontId="24" fillId="0" borderId="0">
      <alignment horizontal="right" vertical="top" wrapText="1"/>
    </xf>
    <xf numFmtId="273" fontId="52" fillId="0" borderId="0" applyFont="0" applyFill="0" applyBorder="0" applyAlignment="0" applyProtection="0"/>
    <xf numFmtId="274" fontId="52" fillId="0" borderId="0" applyFont="0" applyFill="0" applyBorder="0" applyAlignment="0" applyProtection="0"/>
    <xf numFmtId="275" fontId="23" fillId="0" borderId="0" applyFont="0" applyFill="0" applyBorder="0" applyAlignment="0" applyProtection="0"/>
    <xf numFmtId="10" fontId="5" fillId="0" borderId="0" applyFont="0" applyFill="0" applyBorder="0" applyAlignment="0" applyProtection="0"/>
    <xf numFmtId="276" fontId="35" fillId="0" borderId="0" applyFill="0" applyBorder="0">
      <protection locked="0"/>
    </xf>
    <xf numFmtId="276" fontId="5" fillId="0" borderId="0" applyFill="0" applyBorder="0"/>
    <xf numFmtId="277"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78" fontId="33" fillId="0" borderId="0" applyFont="0" applyFill="0" applyBorder="0" applyProtection="0">
      <alignment horizontal="right"/>
    </xf>
    <xf numFmtId="275" fontId="56" fillId="0" borderId="0" applyFont="0" applyFill="0" applyBorder="0" applyAlignment="0" applyProtection="0"/>
    <xf numFmtId="279" fontId="27" fillId="0" borderId="0" applyBorder="0"/>
    <xf numFmtId="0" fontId="24" fillId="0" borderId="0">
      <alignment horizontal="center" vertical="top" wrapText="1"/>
    </xf>
    <xf numFmtId="280" fontId="23" fillId="0" borderId="0"/>
    <xf numFmtId="281" fontId="103" fillId="0" borderId="0"/>
    <xf numFmtId="220" fontId="104" fillId="0" borderId="0" applyFill="0" applyBorder="0" applyAlignment="0"/>
    <xf numFmtId="221" fontId="104" fillId="0" borderId="0" applyFill="0" applyBorder="0" applyAlignment="0"/>
    <xf numFmtId="220" fontId="104" fillId="0" borderId="0" applyFill="0" applyBorder="0" applyAlignment="0"/>
    <xf numFmtId="225" fontId="104" fillId="0" borderId="0" applyFill="0" applyBorder="0" applyAlignment="0"/>
    <xf numFmtId="221" fontId="104" fillId="0" borderId="0" applyFill="0" applyBorder="0" applyAlignment="0"/>
    <xf numFmtId="4" fontId="70" fillId="0" borderId="0">
      <alignment horizontal="right"/>
    </xf>
    <xf numFmtId="0" fontId="105" fillId="0" borderId="0"/>
    <xf numFmtId="0" fontId="105" fillId="0" borderId="36">
      <alignment horizontal="righ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106" fillId="0" borderId="17">
      <alignment horizontal="center"/>
    </xf>
    <xf numFmtId="3" fontId="59" fillId="0" borderId="0" applyFont="0" applyFill="0" applyBorder="0" applyAlignment="0" applyProtection="0"/>
    <xf numFmtId="0" fontId="59" fillId="63" borderId="0" applyNumberFormat="0" applyFont="0" applyBorder="0" applyAlignment="0" applyProtection="0"/>
    <xf numFmtId="282" fontId="52" fillId="0" borderId="7" applyFont="0" applyFill="0" applyBorder="0" applyAlignment="0" applyProtection="0"/>
    <xf numFmtId="283" fontId="5" fillId="0" borderId="0" applyFill="0" applyBorder="0" applyAlignment="0">
      <protection locked="0"/>
    </xf>
    <xf numFmtId="284" fontId="5" fillId="0" borderId="0" applyFont="0" applyFill="0" applyBorder="0" applyAlignment="0" applyProtection="0"/>
    <xf numFmtId="219" fontId="35" fillId="0" borderId="0">
      <alignment horizontal="right" wrapText="1"/>
    </xf>
    <xf numFmtId="0" fontId="35" fillId="0" borderId="8">
      <alignment horizontal="left" indent="7"/>
    </xf>
    <xf numFmtId="219" fontId="5" fillId="0" borderId="6">
      <alignment horizontal="right" wrapText="1"/>
    </xf>
    <xf numFmtId="0" fontId="107" fillId="0" borderId="8">
      <alignment horizontal="left" wrapText="1"/>
    </xf>
    <xf numFmtId="0" fontId="5" fillId="0" borderId="8">
      <alignment horizontal="left" wrapText="1"/>
    </xf>
    <xf numFmtId="219" fontId="5" fillId="0" borderId="6">
      <alignment horizontal="right" wrapText="1"/>
    </xf>
    <xf numFmtId="236" fontId="107" fillId="0" borderId="8">
      <alignment horizontal="left" wrapText="1" indent="1"/>
    </xf>
    <xf numFmtId="0" fontId="5" fillId="0" borderId="8">
      <alignment horizontal="left" wrapText="1" indent="1"/>
    </xf>
    <xf numFmtId="219" fontId="5" fillId="0" borderId="6">
      <alignment horizontal="right" wrapText="1"/>
    </xf>
    <xf numFmtId="236" fontId="107" fillId="0" borderId="8">
      <alignment horizontal="left" wrapText="1" indent="2"/>
    </xf>
    <xf numFmtId="0" fontId="5" fillId="0" borderId="8">
      <alignment horizontal="left" wrapText="1" indent="2"/>
    </xf>
    <xf numFmtId="219" fontId="5" fillId="0" borderId="6">
      <alignment horizontal="right" wrapText="1"/>
    </xf>
    <xf numFmtId="236" fontId="107" fillId="0" borderId="8">
      <alignment horizontal="left" wrapText="1" indent="3"/>
    </xf>
    <xf numFmtId="0" fontId="5" fillId="0" borderId="8">
      <alignment horizontal="left" wrapText="1" indent="3"/>
    </xf>
    <xf numFmtId="219" fontId="5" fillId="0" borderId="6">
      <alignment horizontal="right" wrapText="1"/>
    </xf>
    <xf numFmtId="236" fontId="107" fillId="0" borderId="8">
      <alignment horizontal="left" wrapText="1" indent="4"/>
    </xf>
    <xf numFmtId="236" fontId="5" fillId="0" borderId="8">
      <alignment horizontal="left" wrapText="1" indent="4"/>
    </xf>
    <xf numFmtId="219" fontId="5" fillId="0" borderId="6">
      <alignment horizontal="right" wrapText="1"/>
    </xf>
    <xf numFmtId="236" fontId="107" fillId="0" borderId="8">
      <alignment horizontal="left" wrapText="1" indent="5"/>
    </xf>
    <xf numFmtId="236" fontId="5" fillId="0" borderId="8">
      <alignment horizontal="left" wrapText="1" indent="5"/>
    </xf>
    <xf numFmtId="219" fontId="5" fillId="0" borderId="6">
      <alignment horizontal="right" wrapText="1"/>
    </xf>
    <xf numFmtId="236" fontId="107" fillId="0" borderId="8">
      <alignment horizontal="left" wrapText="1" indent="6"/>
    </xf>
    <xf numFmtId="236" fontId="5" fillId="0" borderId="8">
      <alignment horizontal="left" wrapText="1" indent="6"/>
    </xf>
    <xf numFmtId="0" fontId="69" fillId="5" borderId="0"/>
    <xf numFmtId="0" fontId="69" fillId="43" borderId="0"/>
    <xf numFmtId="0" fontId="108" fillId="64" borderId="0" applyBorder="0" applyAlignment="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0" fontId="98" fillId="0" borderId="0" applyNumberFormat="0" applyFill="0" applyBorder="0" applyAlignment="0" applyProtection="0"/>
    <xf numFmtId="0" fontId="44" fillId="65" borderId="0"/>
    <xf numFmtId="170" fontId="109" fillId="0" borderId="0" applyNumberFormat="0" applyFill="0" applyBorder="0" applyAlignment="0"/>
    <xf numFmtId="4" fontId="110" fillId="0" borderId="0">
      <alignment horizontal="right"/>
    </xf>
    <xf numFmtId="0" fontId="69" fillId="43" borderId="0"/>
    <xf numFmtId="4" fontId="73" fillId="42" borderId="37" applyNumberFormat="0" applyProtection="0">
      <alignment vertical="center"/>
    </xf>
    <xf numFmtId="4" fontId="111" fillId="42" borderId="37" applyNumberFormat="0" applyProtection="0">
      <alignment vertical="center"/>
    </xf>
    <xf numFmtId="4" fontId="112" fillId="42" borderId="37" applyNumberFormat="0" applyProtection="0">
      <alignment horizontal="left" vertical="center" indent="1"/>
    </xf>
    <xf numFmtId="4" fontId="113" fillId="6" borderId="0" applyNumberFormat="0" applyProtection="0">
      <alignment horizontal="left" vertical="center" indent="1"/>
    </xf>
    <xf numFmtId="4" fontId="112" fillId="66" borderId="37" applyNumberFormat="0" applyProtection="0">
      <alignment horizontal="right" vertical="center"/>
    </xf>
    <xf numFmtId="4" fontId="112" fillId="67" borderId="37" applyNumberFormat="0" applyProtection="0">
      <alignment horizontal="right" vertical="center"/>
    </xf>
    <xf numFmtId="4" fontId="112" fillId="68" borderId="37" applyNumberFormat="0" applyProtection="0">
      <alignment horizontal="right" vertical="center"/>
    </xf>
    <xf numFmtId="4" fontId="112" fillId="65" borderId="37" applyNumberFormat="0" applyProtection="0">
      <alignment horizontal="right" vertical="center"/>
    </xf>
    <xf numFmtId="4" fontId="112" fillId="69" borderId="37" applyNumberFormat="0" applyProtection="0">
      <alignment horizontal="right" vertical="center"/>
    </xf>
    <xf numFmtId="4" fontId="112" fillId="60" borderId="37" applyNumberFormat="0" applyProtection="0">
      <alignment horizontal="right" vertical="center"/>
    </xf>
    <xf numFmtId="4" fontId="112" fillId="70" borderId="37" applyNumberFormat="0" applyProtection="0">
      <alignment horizontal="right" vertical="center"/>
    </xf>
    <xf numFmtId="4" fontId="112" fillId="71" borderId="37" applyNumberFormat="0" applyProtection="0">
      <alignment horizontal="right" vertical="center"/>
    </xf>
    <xf numFmtId="4" fontId="112" fillId="72" borderId="37" applyNumberFormat="0" applyProtection="0">
      <alignment horizontal="right" vertical="center"/>
    </xf>
    <xf numFmtId="4" fontId="73" fillId="73" borderId="38" applyNumberFormat="0" applyProtection="0">
      <alignment horizontal="left" vertical="center" indent="1"/>
    </xf>
    <xf numFmtId="4" fontId="73" fillId="8" borderId="14" applyNumberFormat="0" applyProtection="0">
      <alignment horizontal="left" vertical="center" indent="1"/>
    </xf>
    <xf numFmtId="4" fontId="73" fillId="74" borderId="0" applyNumberFormat="0" applyProtection="0">
      <alignment horizontal="left" vertical="center" indent="1"/>
    </xf>
    <xf numFmtId="4" fontId="112" fillId="46" borderId="37" applyNumberFormat="0" applyProtection="0">
      <alignment horizontal="right" vertical="center"/>
    </xf>
    <xf numFmtId="4" fontId="17" fillId="8" borderId="0" applyNumberFormat="0" applyProtection="0">
      <alignment horizontal="left" vertical="center" indent="1"/>
    </xf>
    <xf numFmtId="4" fontId="114" fillId="6" borderId="0" applyNumberFormat="0" applyProtection="0">
      <alignment horizontal="left" vertical="center" indent="1"/>
    </xf>
    <xf numFmtId="4" fontId="112" fillId="40" borderId="37" applyNumberFormat="0" applyProtection="0">
      <alignment vertical="center"/>
    </xf>
    <xf numFmtId="4" fontId="115" fillId="40" borderId="37" applyNumberFormat="0" applyProtection="0">
      <alignment vertical="center"/>
    </xf>
    <xf numFmtId="4" fontId="73" fillId="46" borderId="39" applyNumberFormat="0" applyProtection="0">
      <alignment horizontal="left" vertical="center" indent="1"/>
    </xf>
    <xf numFmtId="4" fontId="17" fillId="40" borderId="37" applyNumberFormat="0" applyProtection="0">
      <alignment horizontal="right" vertical="center"/>
    </xf>
    <xf numFmtId="4" fontId="115" fillId="40" borderId="37" applyNumberFormat="0" applyProtection="0">
      <alignment horizontal="right" vertical="center"/>
    </xf>
    <xf numFmtId="4" fontId="116" fillId="5" borderId="37" applyNumberFormat="0" applyProtection="0">
      <alignment horizontal="left" vertical="center" wrapText="1" indent="1"/>
    </xf>
    <xf numFmtId="4" fontId="117" fillId="8" borderId="0" applyNumberFormat="0" applyProtection="0">
      <alignment horizontal="left" vertical="center" indent="1"/>
    </xf>
    <xf numFmtId="4" fontId="118" fillId="40" borderId="37" applyNumberFormat="0" applyProtection="0">
      <alignment horizontal="right" vertical="center"/>
    </xf>
    <xf numFmtId="0" fontId="119" fillId="0" borderId="0">
      <alignment horizontal="left"/>
    </xf>
    <xf numFmtId="0" fontId="23" fillId="75" borderId="0" applyNumberFormat="0" applyFont="0" applyBorder="0" applyAlignment="0" applyProtection="0"/>
    <xf numFmtId="185" fontId="23" fillId="0" borderId="0"/>
    <xf numFmtId="285" fontId="24" fillId="0" borderId="0">
      <alignment horizontal="right" vertical="top" wrapText="1"/>
    </xf>
    <xf numFmtId="0" fontId="120" fillId="0" borderId="0" applyNumberFormat="0">
      <alignment horizontal="left"/>
    </xf>
    <xf numFmtId="0" fontId="24" fillId="0" borderId="0">
      <alignment vertical="top" wrapText="1"/>
    </xf>
    <xf numFmtId="0" fontId="5" fillId="46" borderId="0" applyNumberFormat="0" applyBorder="0" applyProtection="0">
      <alignment horizontal="center"/>
    </xf>
    <xf numFmtId="285" fontId="67" fillId="0" borderId="0" applyFont="0" applyFill="0" applyBorder="0" applyAlignment="0"/>
    <xf numFmtId="0" fontId="32" fillId="43" borderId="0"/>
    <xf numFmtId="0" fontId="24" fillId="0" borderId="0">
      <alignment vertical="top" wrapText="1"/>
    </xf>
    <xf numFmtId="261" fontId="17" fillId="0" borderId="0" applyFill="0" applyBorder="0" applyAlignment="0"/>
    <xf numFmtId="0" fontId="5" fillId="0" borderId="0"/>
    <xf numFmtId="0" fontId="22" fillId="0" borderId="0" applyFont="0" applyFill="0" applyBorder="0" applyAlignment="0" applyProtection="0"/>
    <xf numFmtId="0" fontId="103" fillId="0" borderId="0"/>
    <xf numFmtId="0" fontId="121" fillId="0" borderId="0"/>
    <xf numFmtId="0" fontId="122" fillId="0" borderId="0">
      <alignment horizontal="left"/>
    </xf>
    <xf numFmtId="0" fontId="123" fillId="0" borderId="0"/>
    <xf numFmtId="0" fontId="48" fillId="0" borderId="0">
      <alignment horizontal="left" indent="1"/>
    </xf>
    <xf numFmtId="286" fontId="23" fillId="0" borderId="0"/>
    <xf numFmtId="49" fontId="98" fillId="0" borderId="0" applyNumberFormat="0"/>
    <xf numFmtId="49" fontId="32" fillId="0" borderId="0"/>
    <xf numFmtId="0" fontId="103" fillId="0" borderId="0" applyFill="0" applyBorder="0" applyProtection="0">
      <alignment horizontal="center" vertical="center"/>
    </xf>
    <xf numFmtId="0" fontId="124" fillId="0" borderId="0" applyBorder="0" applyProtection="0">
      <alignment vertical="center"/>
    </xf>
    <xf numFmtId="0" fontId="124" fillId="0" borderId="11" applyBorder="0" applyProtection="0">
      <alignment horizontal="right" vertical="center"/>
    </xf>
    <xf numFmtId="0" fontId="125" fillId="76" borderId="0" applyBorder="0" applyProtection="0">
      <alignment horizontal="centerContinuous" vertical="center"/>
    </xf>
    <xf numFmtId="0" fontId="125" fillId="77" borderId="11" applyBorder="0" applyProtection="0">
      <alignment horizontal="centerContinuous" vertical="center"/>
    </xf>
    <xf numFmtId="0" fontId="126" fillId="0" borderId="0" applyFill="0" applyBorder="0" applyAlignment="0"/>
    <xf numFmtId="0" fontId="103" fillId="0" borderId="0" applyFill="0" applyBorder="0" applyProtection="0"/>
    <xf numFmtId="0" fontId="127" fillId="0" borderId="0" applyFill="0" applyBorder="0" applyProtection="0">
      <alignment horizontal="left"/>
    </xf>
    <xf numFmtId="0" fontId="5" fillId="0" borderId="7" applyFill="0" applyBorder="0" applyProtection="0">
      <alignment horizontal="left" vertical="top"/>
    </xf>
    <xf numFmtId="0" fontId="128" fillId="0" borderId="0" applyNumberFormat="0" applyFill="0" applyBorder="0">
      <alignment horizontal="left" wrapText="1"/>
    </xf>
    <xf numFmtId="0" fontId="129" fillId="0" borderId="0" applyNumberFormat="0" applyFill="0" applyBorder="0">
      <alignment horizontal="left" wrapText="1"/>
    </xf>
    <xf numFmtId="0" fontId="129" fillId="0" borderId="0" applyNumberFormat="0" applyFill="0" applyBorder="0">
      <alignment horizontal="right" wrapText="1"/>
    </xf>
    <xf numFmtId="203" fontId="128" fillId="0" borderId="0" applyFill="0" applyBorder="0">
      <alignment horizontal="right" wrapText="1"/>
    </xf>
    <xf numFmtId="0" fontId="128" fillId="0" borderId="0" applyNumberFormat="0" applyFill="0" applyBorder="0">
      <alignment horizontal="left" wrapText="1"/>
    </xf>
    <xf numFmtId="0" fontId="130" fillId="0" borderId="0" applyNumberFormat="0" applyFill="0" applyBorder="0">
      <alignment horizontal="left" wrapText="1"/>
    </xf>
    <xf numFmtId="0" fontId="128" fillId="0" borderId="0" applyNumberFormat="0" applyFill="0" applyBorder="0">
      <alignment horizontal="left" wrapText="1"/>
    </xf>
    <xf numFmtId="0" fontId="128" fillId="0" borderId="0" applyNumberFormat="0" applyFill="0" applyBorder="0">
      <alignment horizontal="left" wrapText="1"/>
    </xf>
    <xf numFmtId="0" fontId="129" fillId="0" borderId="0" applyNumberFormat="0" applyFill="0" applyBorder="0">
      <alignment horizontal="left" wrapText="1"/>
    </xf>
    <xf numFmtId="37" fontId="24" fillId="0" borderId="0">
      <alignment horizontal="right" vertical="top" wrapText="1"/>
    </xf>
    <xf numFmtId="0" fontId="69" fillId="43" borderId="0"/>
    <xf numFmtId="287" fontId="23" fillId="0" borderId="0" applyFont="0" applyFill="0" applyBorder="0" applyAlignment="0" applyProtection="0"/>
    <xf numFmtId="288" fontId="23" fillId="0" borderId="0" applyFont="0" applyFill="0" applyBorder="0" applyAlignment="0" applyProtection="0"/>
    <xf numFmtId="289" fontId="23" fillId="0" borderId="0" applyFont="0" applyFill="0" applyBorder="0" applyAlignment="0" applyProtection="0"/>
    <xf numFmtId="49" fontId="17" fillId="0" borderId="0" applyFill="0" applyBorder="0" applyAlignment="0"/>
    <xf numFmtId="0" fontId="17" fillId="0" borderId="0" applyFill="0" applyBorder="0" applyAlignment="0"/>
    <xf numFmtId="0" fontId="17" fillId="0" borderId="0" applyFill="0" applyBorder="0" applyAlignment="0"/>
    <xf numFmtId="0" fontId="5" fillId="0" borderId="0" applyFill="0" applyBorder="0">
      <alignment horizontal="right"/>
    </xf>
    <xf numFmtId="0" fontId="64" fillId="0" borderId="0" applyFill="0" applyBorder="0" applyProtection="0">
      <alignment horizontal="left" vertical="top"/>
    </xf>
    <xf numFmtId="0" fontId="5" fillId="0" borderId="0"/>
    <xf numFmtId="18" fontId="32" fillId="0" borderId="0" applyFont="0" applyFill="0" applyBorder="0" applyAlignment="0" applyProtection="0">
      <alignment horizontal="center"/>
    </xf>
    <xf numFmtId="290" fontId="23" fillId="0" borderId="0" applyFont="0" applyFill="0" applyBorder="0" applyAlignment="0" applyProtection="0"/>
    <xf numFmtId="291" fontId="23" fillId="0" borderId="0" applyFont="0" applyFill="0" applyBorder="0" applyAlignment="0" applyProtection="0"/>
    <xf numFmtId="292" fontId="23" fillId="0" borderId="0" applyFont="0" applyFill="0" applyBorder="0" applyAlignment="0" applyProtection="0"/>
    <xf numFmtId="0" fontId="27" fillId="0" borderId="0" applyNumberFormat="0" applyFill="0" applyBorder="0" applyAlignment="0" applyProtection="0"/>
    <xf numFmtId="40" fontId="131" fillId="0" borderId="0"/>
    <xf numFmtId="0" fontId="132" fillId="0" borderId="0" applyNumberFormat="0" applyFill="0" applyBorder="0" applyAlignment="0">
      <protection locked="0"/>
    </xf>
    <xf numFmtId="0" fontId="48" fillId="0" borderId="0">
      <alignment horizontal="center"/>
    </xf>
    <xf numFmtId="0" fontId="48" fillId="0" borderId="0">
      <alignment horizontal="center"/>
    </xf>
    <xf numFmtId="0" fontId="133" fillId="78" borderId="0">
      <alignment horizontal="centerContinuous"/>
    </xf>
    <xf numFmtId="0" fontId="134" fillId="54" borderId="0" applyNumberFormat="0" applyBorder="0" applyAlignment="0">
      <alignment horizontal="center"/>
    </xf>
    <xf numFmtId="0" fontId="135" fillId="55" borderId="0" applyBorder="0"/>
    <xf numFmtId="236" fontId="13" fillId="0" borderId="14" applyFill="0"/>
    <xf numFmtId="236" fontId="13" fillId="0" borderId="4" applyFill="0"/>
    <xf numFmtId="236" fontId="5" fillId="0" borderId="14" applyFill="0"/>
    <xf numFmtId="236" fontId="5" fillId="0" borderId="4" applyFill="0"/>
    <xf numFmtId="0" fontId="136" fillId="0" borderId="40" applyNumberFormat="0" applyFill="0" applyAlignment="0">
      <protection locked="0"/>
    </xf>
    <xf numFmtId="0" fontId="136" fillId="0" borderId="40" applyNumberFormat="0" applyFill="0" applyAlignment="0">
      <protection locked="0"/>
    </xf>
    <xf numFmtId="293" fontId="66" fillId="0" borderId="13" applyFill="0" applyAlignment="0" applyProtection="0"/>
    <xf numFmtId="40" fontId="98" fillId="0" borderId="0" applyNumberFormat="0" applyFill="0" applyBorder="0" applyAlignment="0" applyProtection="0">
      <alignment horizontal="left"/>
    </xf>
    <xf numFmtId="4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4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5" fillId="46" borderId="0" applyNumberFormat="0" applyFont="0" applyBorder="0" applyAlignment="0" applyProtection="0"/>
    <xf numFmtId="286" fontId="137" fillId="0" borderId="0">
      <alignment horizontal="left"/>
      <protection locked="0"/>
    </xf>
    <xf numFmtId="0" fontId="5" fillId="0" borderId="17" applyNumberFormat="0" applyFont="0" applyFill="0" applyAlignment="0" applyProtection="0"/>
    <xf numFmtId="0" fontId="5" fillId="0" borderId="0" applyNumberFormat="0" applyFont="0" applyFill="0"/>
    <xf numFmtId="0" fontId="104" fillId="0" borderId="0" applyNumberFormat="0" applyFill="0" applyBorder="0"/>
    <xf numFmtId="0" fontId="138" fillId="0" borderId="0" applyNumberFormat="0" applyFill="0" applyBorder="0" applyAlignment="0">
      <protection locked="0"/>
    </xf>
    <xf numFmtId="0" fontId="5" fillId="0" borderId="0" applyNumberFormat="0" applyFill="0" applyBorder="0" applyAlignment="0"/>
    <xf numFmtId="1" fontId="139" fillId="0" borderId="0">
      <alignment horizontal="right"/>
    </xf>
    <xf numFmtId="190" fontId="23" fillId="0" borderId="0"/>
    <xf numFmtId="286" fontId="33" fillId="0" borderId="0" applyFont="0" applyFill="0" applyBorder="0" applyProtection="0">
      <alignment horizontal="right"/>
    </xf>
    <xf numFmtId="38" fontId="140" fillId="0" borderId="0">
      <alignment horizontal="right"/>
    </xf>
    <xf numFmtId="294" fontId="67" fillId="0" borderId="0" applyFont="0" applyFill="0" applyBorder="0" applyAlignment="0"/>
    <xf numFmtId="0" fontId="141" fillId="0" borderId="0"/>
    <xf numFmtId="0" fontId="31" fillId="79"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31" fillId="81" borderId="0" applyNumberFormat="0" applyBorder="0" applyAlignment="0" applyProtection="0"/>
    <xf numFmtId="0" fontId="31" fillId="79" borderId="0" applyNumberFormat="0" applyBorder="0" applyAlignment="0" applyProtection="0"/>
    <xf numFmtId="0" fontId="31" fillId="82" borderId="0" applyNumberFormat="0" applyBorder="0" applyAlignment="0" applyProtection="0"/>
    <xf numFmtId="0" fontId="29" fillId="83" borderId="0" applyNumberFormat="0" applyBorder="0" applyAlignment="0" applyProtection="0"/>
    <xf numFmtId="0" fontId="29" fillId="36" borderId="0" applyNumberFormat="0" applyBorder="0" applyAlignment="0" applyProtection="0"/>
    <xf numFmtId="0" fontId="31" fillId="84" borderId="0" applyNumberFormat="0" applyBorder="0" applyAlignment="0" applyProtection="0"/>
    <xf numFmtId="0" fontId="31" fillId="82" borderId="0" applyNumberFormat="0" applyBorder="0" applyAlignment="0" applyProtection="0"/>
    <xf numFmtId="0" fontId="31" fillId="84" borderId="0" applyNumberFormat="0" applyBorder="0" applyAlignment="0" applyProtection="0"/>
    <xf numFmtId="0" fontId="29" fillId="83" borderId="0" applyNumberFormat="0" applyBorder="0" applyAlignment="0" applyProtection="0"/>
    <xf numFmtId="0" fontId="29" fillId="85" borderId="0" applyNumberFormat="0" applyBorder="0" applyAlignment="0" applyProtection="0"/>
    <xf numFmtId="0" fontId="31" fillId="36" borderId="0" applyNumberFormat="0" applyBorder="0" applyAlignment="0" applyProtection="0"/>
    <xf numFmtId="0" fontId="31" fillId="84" borderId="0" applyNumberFormat="0" applyBorder="0" applyAlignment="0" applyProtection="0"/>
    <xf numFmtId="0" fontId="31" fillId="79" borderId="0" applyNumberFormat="0" applyBorder="0" applyAlignment="0" applyProtection="0"/>
    <xf numFmtId="0" fontId="29" fillId="80" borderId="0" applyNumberFormat="0" applyBorder="0" applyAlignment="0" applyProtection="0"/>
    <xf numFmtId="0" fontId="29" fillId="36" borderId="0" applyNumberFormat="0" applyBorder="0" applyAlignment="0" applyProtection="0"/>
    <xf numFmtId="0" fontId="31" fillId="36" borderId="0" applyNumberFormat="0" applyBorder="0" applyAlignment="0" applyProtection="0"/>
    <xf numFmtId="0" fontId="31" fillId="79" borderId="0" applyNumberFormat="0" applyBorder="0" applyAlignment="0" applyProtection="0"/>
    <xf numFmtId="0" fontId="31" fillId="86" borderId="0" applyNumberFormat="0" applyBorder="0" applyAlignment="0" applyProtection="0"/>
    <xf numFmtId="0" fontId="29" fillId="87" borderId="0" applyNumberFormat="0" applyBorder="0" applyAlignment="0" applyProtection="0"/>
    <xf numFmtId="0" fontId="29" fillId="80" borderId="0" applyNumberFormat="0" applyBorder="0" applyAlignment="0" applyProtection="0"/>
    <xf numFmtId="0" fontId="31" fillId="81" borderId="0" applyNumberFormat="0" applyBorder="0" applyAlignment="0" applyProtection="0"/>
    <xf numFmtId="0" fontId="31" fillId="86" borderId="0" applyNumberFormat="0" applyBorder="0" applyAlignment="0" applyProtection="0"/>
    <xf numFmtId="0" fontId="31" fillId="88" borderId="0" applyNumberFormat="0" applyBorder="0" applyAlignment="0" applyProtection="0"/>
    <xf numFmtId="0" fontId="29" fillId="83" borderId="0" applyNumberFormat="0" applyBorder="0" applyAlignment="0" applyProtection="0"/>
    <xf numFmtId="0" fontId="29" fillId="89" borderId="0" applyNumberFormat="0" applyBorder="0" applyAlignment="0" applyProtection="0"/>
    <xf numFmtId="0" fontId="31" fillId="89" borderId="0" applyNumberFormat="0" applyBorder="0" applyAlignment="0" applyProtection="0"/>
    <xf numFmtId="0" fontId="31" fillId="88" borderId="0" applyNumberFormat="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42" fillId="0" borderId="0" applyNumberFormat="0" applyFill="0" applyBorder="0" applyAlignment="0" applyProtection="0"/>
    <xf numFmtId="0" fontId="143" fillId="84" borderId="22" applyNumberFormat="0" applyAlignment="0" applyProtection="0"/>
    <xf numFmtId="0" fontId="144" fillId="7" borderId="0" applyNumberFormat="0" applyBorder="0" applyAlignment="0" applyProtection="0">
      <alignment vertical="center"/>
    </xf>
    <xf numFmtId="0" fontId="23" fillId="83" borderId="19" applyNumberFormat="0" applyFont="0" applyAlignment="0" applyProtection="0"/>
    <xf numFmtId="0" fontId="145" fillId="0" borderId="41" applyNumberFormat="0" applyFill="0" applyAlignment="0" applyProtection="0"/>
    <xf numFmtId="0" fontId="146" fillId="0" borderId="0"/>
    <xf numFmtId="0" fontId="146" fillId="0" borderId="0"/>
    <xf numFmtId="0" fontId="5" fillId="0" borderId="0"/>
    <xf numFmtId="0" fontId="147" fillId="0" borderId="0"/>
    <xf numFmtId="0" fontId="148" fillId="90" borderId="0" applyNumberFormat="0" applyBorder="0" applyAlignment="0" applyProtection="0"/>
    <xf numFmtId="0" fontId="149" fillId="89" borderId="21" applyNumberFormat="0" applyAlignment="0" applyProtection="0"/>
    <xf numFmtId="0" fontId="150" fillId="91" borderId="34" applyNumberFormat="0" applyAlignment="0" applyProtection="0"/>
    <xf numFmtId="0" fontId="26" fillId="0" borderId="0">
      <alignment vertical="center"/>
    </xf>
    <xf numFmtId="0" fontId="151" fillId="92" borderId="0" applyNumberFormat="0" applyBorder="0" applyAlignment="0" applyProtection="0"/>
    <xf numFmtId="0" fontId="151" fillId="93" borderId="0" applyNumberFormat="0" applyBorder="0" applyAlignment="0" applyProtection="0"/>
    <xf numFmtId="0" fontId="151" fillId="94" borderId="0" applyNumberFormat="0" applyBorder="0" applyAlignment="0" applyProtection="0"/>
    <xf numFmtId="0" fontId="152" fillId="15" borderId="0" applyNumberFormat="0" applyBorder="0" applyAlignment="0" applyProtection="0">
      <alignment vertical="center"/>
    </xf>
    <xf numFmtId="0" fontId="144" fillId="95" borderId="0" applyNumberFormat="0" applyBorder="0" applyAlignment="0" applyProtection="0"/>
    <xf numFmtId="0" fontId="153" fillId="0" borderId="0"/>
    <xf numFmtId="166" fontId="154" fillId="0" borderId="0" applyFont="0" applyFill="0" applyBorder="0" applyAlignment="0" applyProtection="0"/>
    <xf numFmtId="38" fontId="155" fillId="0" borderId="0" applyFont="0" applyFill="0" applyBorder="0" applyAlignment="0" applyProtection="0"/>
    <xf numFmtId="0" fontId="156" fillId="0" borderId="0"/>
    <xf numFmtId="0" fontId="157" fillId="0" borderId="0">
      <alignment vertical="center"/>
    </xf>
    <xf numFmtId="0" fontId="22" fillId="0" borderId="0" applyFont="0" applyFill="0" applyBorder="0" applyAlignment="0" applyProtection="0"/>
    <xf numFmtId="0" fontId="158" fillId="85" borderId="0" applyNumberFormat="0" applyBorder="0" applyAlignment="0" applyProtection="0"/>
    <xf numFmtId="0" fontId="158" fillId="16" borderId="0" applyNumberFormat="0" applyBorder="0" applyAlignment="0" applyProtection="0">
      <alignment vertical="center"/>
    </xf>
    <xf numFmtId="0" fontId="159" fillId="0" borderId="42" applyNumberFormat="0" applyFill="0" applyAlignment="0" applyProtection="0"/>
    <xf numFmtId="0" fontId="160" fillId="0" borderId="43" applyNumberFormat="0" applyFill="0" applyAlignment="0" applyProtection="0"/>
    <xf numFmtId="0" fontId="161" fillId="0" borderId="44" applyNumberFormat="0" applyFill="0" applyAlignment="0" applyProtection="0"/>
    <xf numFmtId="0" fontId="161" fillId="0" borderId="0" applyNumberFormat="0" applyFill="0" applyBorder="0" applyAlignment="0" applyProtection="0"/>
    <xf numFmtId="0" fontId="162" fillId="54" borderId="21" applyNumberFormat="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xf numFmtId="0" fontId="165" fillId="91" borderId="21"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5" fillId="0" borderId="0"/>
    <xf numFmtId="0" fontId="1" fillId="0" borderId="0"/>
    <xf numFmtId="9" fontId="8" fillId="0" borderId="0" applyFont="0" applyFill="0" applyBorder="0" applyAlignment="0" applyProtection="0"/>
    <xf numFmtId="0" fontId="8" fillId="0" borderId="0"/>
    <xf numFmtId="9" fontId="1" fillId="0" borderId="0" applyFont="0" applyFill="0" applyBorder="0" applyAlignment="0" applyProtection="0"/>
    <xf numFmtId="38" fontId="59"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35" fillId="0" borderId="0" applyFill="0" applyBorder="0">
      <protection locked="0"/>
    </xf>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9"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94" fontId="24" fillId="8" borderId="45" applyBorder="0" applyProtection="0">
      <alignment horizontal="right"/>
    </xf>
    <xf numFmtId="197" fontId="34" fillId="0" borderId="55">
      <alignment horizontal="center" vertical="center"/>
      <protection locked="0"/>
    </xf>
    <xf numFmtId="197" fontId="34" fillId="0" borderId="55">
      <alignment horizontal="right" vertical="center"/>
      <protection locked="0"/>
    </xf>
    <xf numFmtId="198" fontId="34" fillId="0" borderId="55">
      <alignment horizontal="center" vertical="center"/>
      <protection locked="0"/>
    </xf>
    <xf numFmtId="198" fontId="34" fillId="0" borderId="55">
      <alignment horizontal="right" vertical="center"/>
      <protection locked="0"/>
    </xf>
    <xf numFmtId="3" fontId="35" fillId="37" borderId="56">
      <alignment horizontal="right"/>
    </xf>
    <xf numFmtId="179" fontId="34" fillId="0" borderId="55">
      <alignment horizontal="center" vertical="center"/>
      <protection locked="0"/>
    </xf>
    <xf numFmtId="179" fontId="34" fillId="0" borderId="55">
      <alignment horizontal="right" vertical="center"/>
      <protection locked="0"/>
    </xf>
    <xf numFmtId="199" fontId="34" fillId="0" borderId="55">
      <alignment horizontal="center" vertical="center"/>
      <protection locked="0"/>
    </xf>
    <xf numFmtId="199" fontId="34" fillId="0" borderId="55">
      <alignment horizontal="right" vertical="center"/>
      <protection locked="0"/>
    </xf>
    <xf numFmtId="200" fontId="34" fillId="0" borderId="55">
      <alignment horizontal="center" vertical="center"/>
      <protection locked="0"/>
    </xf>
    <xf numFmtId="200" fontId="34" fillId="0" borderId="55">
      <alignment horizontal="right" vertical="center"/>
      <protection locked="0"/>
    </xf>
    <xf numFmtId="201" fontId="34" fillId="0" borderId="55">
      <alignment horizontal="center" vertical="center"/>
      <protection locked="0"/>
    </xf>
    <xf numFmtId="201" fontId="34" fillId="0" borderId="55">
      <alignment horizontal="right" vertical="center"/>
      <protection locked="0"/>
    </xf>
    <xf numFmtId="202" fontId="34" fillId="0" borderId="55">
      <alignment horizontal="center" vertical="center"/>
      <protection locked="0"/>
    </xf>
    <xf numFmtId="202" fontId="34" fillId="0" borderId="55">
      <alignment horizontal="right" vertical="center"/>
      <protection locked="0"/>
    </xf>
    <xf numFmtId="219" fontId="13" fillId="40" borderId="57">
      <alignment horizontal="center" wrapText="1"/>
    </xf>
    <xf numFmtId="0" fontId="43" fillId="0" borderId="45">
      <alignment horizontal="center" vertical="top" wrapText="1"/>
    </xf>
    <xf numFmtId="0" fontId="13" fillId="41"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5" fillId="44" borderId="58" applyNumberFormat="0" applyAlignment="0">
      <protection locked="0"/>
    </xf>
    <xf numFmtId="0" fontId="59" fillId="47" borderId="59" applyNumberFormat="0" applyFont="0" applyBorder="0" applyAlignment="0" applyProtection="0"/>
    <xf numFmtId="242" fontId="5" fillId="42" borderId="45">
      <alignment horizontal="right"/>
      <protection locked="0"/>
    </xf>
    <xf numFmtId="0" fontId="64" fillId="51" borderId="60">
      <alignment horizontal="center"/>
      <protection locked="0"/>
    </xf>
    <xf numFmtId="255" fontId="73" fillId="54" borderId="48" applyAlignment="0" applyProtection="0"/>
    <xf numFmtId="0" fontId="81" fillId="0" borderId="48">
      <alignment horizontal="left" vertical="center"/>
    </xf>
    <xf numFmtId="10" fontId="5" fillId="37" borderId="45" applyNumberFormat="0" applyBorder="0" applyAlignment="0" applyProtection="0"/>
    <xf numFmtId="0" fontId="85" fillId="20" borderId="58" applyNumberFormat="0" applyAlignment="0">
      <protection locked="0"/>
    </xf>
    <xf numFmtId="0" fontId="85" fillId="20" borderId="58" applyNumberFormat="0" applyAlignment="0">
      <protection locked="0"/>
    </xf>
    <xf numFmtId="10" fontId="59" fillId="62" borderId="59" applyBorder="0">
      <alignment horizontal="center"/>
      <protection locked="0"/>
    </xf>
    <xf numFmtId="0" fontId="5" fillId="11" borderId="56" applyNumberFormat="0" applyAlignment="0">
      <protection locked="0"/>
    </xf>
    <xf numFmtId="0" fontId="96" fillId="44" borderId="61" applyNumberFormat="0" applyAlignment="0">
      <protection locked="0"/>
    </xf>
    <xf numFmtId="0" fontId="35" fillId="0" borderId="50">
      <alignment horizontal="left" indent="7"/>
    </xf>
    <xf numFmtId="0" fontId="107" fillId="0" borderId="50">
      <alignment horizontal="left" wrapText="1"/>
    </xf>
    <xf numFmtId="0" fontId="5" fillId="0" borderId="50">
      <alignment horizontal="left" wrapText="1"/>
    </xf>
    <xf numFmtId="236" fontId="107" fillId="0" borderId="50">
      <alignment horizontal="left" wrapText="1" indent="1"/>
    </xf>
    <xf numFmtId="0" fontId="5" fillId="0" borderId="50">
      <alignment horizontal="left" wrapText="1" indent="1"/>
    </xf>
    <xf numFmtId="236" fontId="107" fillId="0" borderId="50">
      <alignment horizontal="left" wrapText="1" indent="2"/>
    </xf>
    <xf numFmtId="0" fontId="5" fillId="0" borderId="50">
      <alignment horizontal="left" wrapText="1" indent="2"/>
    </xf>
    <xf numFmtId="236" fontId="107" fillId="0" borderId="50">
      <alignment horizontal="left" wrapText="1" indent="3"/>
    </xf>
    <xf numFmtId="0" fontId="5" fillId="0" borderId="50">
      <alignment horizontal="left" wrapText="1" indent="3"/>
    </xf>
    <xf numFmtId="236" fontId="107" fillId="0" borderId="50">
      <alignment horizontal="left" wrapText="1" indent="4"/>
    </xf>
    <xf numFmtId="236" fontId="5" fillId="0" borderId="50">
      <alignment horizontal="left" wrapText="1" indent="4"/>
    </xf>
    <xf numFmtId="236" fontId="107" fillId="0" borderId="50">
      <alignment horizontal="left" wrapText="1" indent="5"/>
    </xf>
    <xf numFmtId="236" fontId="5" fillId="0" borderId="50">
      <alignment horizontal="left" wrapText="1" indent="5"/>
    </xf>
    <xf numFmtId="236" fontId="107" fillId="0" borderId="50">
      <alignment horizontal="left" wrapText="1" indent="6"/>
    </xf>
    <xf numFmtId="236" fontId="5" fillId="0" borderId="50">
      <alignment horizontal="left" wrapText="1" indent="6"/>
    </xf>
    <xf numFmtId="4" fontId="73" fillId="42" borderId="62" applyNumberFormat="0" applyProtection="0">
      <alignment vertical="center"/>
    </xf>
    <xf numFmtId="4" fontId="111" fillId="42" borderId="62" applyNumberFormat="0" applyProtection="0">
      <alignment vertical="center"/>
    </xf>
    <xf numFmtId="4" fontId="112" fillId="42" borderId="62" applyNumberFormat="0" applyProtection="0">
      <alignment horizontal="left" vertical="center" indent="1"/>
    </xf>
    <xf numFmtId="4" fontId="112" fillId="66" borderId="62" applyNumberFormat="0" applyProtection="0">
      <alignment horizontal="right" vertical="center"/>
    </xf>
    <xf numFmtId="4" fontId="112" fillId="67" borderId="62" applyNumberFormat="0" applyProtection="0">
      <alignment horizontal="right" vertical="center"/>
    </xf>
    <xf numFmtId="4" fontId="112" fillId="68" borderId="62" applyNumberFormat="0" applyProtection="0">
      <alignment horizontal="right" vertical="center"/>
    </xf>
    <xf numFmtId="4" fontId="112" fillId="65" borderId="62" applyNumberFormat="0" applyProtection="0">
      <alignment horizontal="right" vertical="center"/>
    </xf>
    <xf numFmtId="4" fontId="112" fillId="69" borderId="62" applyNumberFormat="0" applyProtection="0">
      <alignment horizontal="right" vertical="center"/>
    </xf>
    <xf numFmtId="4" fontId="112" fillId="60" borderId="62" applyNumberFormat="0" applyProtection="0">
      <alignment horizontal="right" vertical="center"/>
    </xf>
    <xf numFmtId="4" fontId="112" fillId="70" borderId="62" applyNumberFormat="0" applyProtection="0">
      <alignment horizontal="right" vertical="center"/>
    </xf>
    <xf numFmtId="4" fontId="112" fillId="71" borderId="62" applyNumberFormat="0" applyProtection="0">
      <alignment horizontal="right" vertical="center"/>
    </xf>
    <xf numFmtId="4" fontId="112" fillId="72" borderId="62" applyNumberFormat="0" applyProtection="0">
      <alignment horizontal="right" vertical="center"/>
    </xf>
    <xf numFmtId="4" fontId="73" fillId="8" borderId="48" applyNumberFormat="0" applyProtection="0">
      <alignment horizontal="left" vertical="center" indent="1"/>
    </xf>
    <xf numFmtId="4" fontId="112" fillId="46" borderId="62" applyNumberFormat="0" applyProtection="0">
      <alignment horizontal="right" vertical="center"/>
    </xf>
    <xf numFmtId="4" fontId="112" fillId="40" borderId="62" applyNumberFormat="0" applyProtection="0">
      <alignment vertical="center"/>
    </xf>
    <xf numFmtId="4" fontId="115" fillId="40" borderId="62" applyNumberFormat="0" applyProtection="0">
      <alignment vertical="center"/>
    </xf>
    <xf numFmtId="4" fontId="73" fillId="46" borderId="63" applyNumberFormat="0" applyProtection="0">
      <alignment horizontal="left" vertical="center" indent="1"/>
    </xf>
    <xf numFmtId="4" fontId="17" fillId="40" borderId="62" applyNumberFormat="0" applyProtection="0">
      <alignment horizontal="right" vertical="center"/>
    </xf>
    <xf numFmtId="4" fontId="115" fillId="40" borderId="62" applyNumberFormat="0" applyProtection="0">
      <alignment horizontal="right" vertical="center"/>
    </xf>
    <xf numFmtId="4" fontId="116" fillId="5" borderId="62" applyNumberFormat="0" applyProtection="0">
      <alignment horizontal="left" vertical="center" wrapText="1" indent="1"/>
    </xf>
    <xf numFmtId="4" fontId="118" fillId="40" borderId="62" applyNumberFormat="0" applyProtection="0">
      <alignment horizontal="right" vertical="center"/>
    </xf>
    <xf numFmtId="236" fontId="13" fillId="0" borderId="48" applyFill="0"/>
    <xf numFmtId="236" fontId="13" fillId="0" borderId="46" applyFill="0"/>
    <xf numFmtId="236" fontId="5" fillId="0" borderId="48" applyFill="0"/>
    <xf numFmtId="236" fontId="5" fillId="0" borderId="46" applyFill="0"/>
    <xf numFmtId="0" fontId="136" fillId="0" borderId="64" applyNumberFormat="0" applyFill="0" applyAlignment="0">
      <protection locked="0"/>
    </xf>
    <xf numFmtId="0" fontId="136" fillId="0" borderId="64" applyNumberFormat="0" applyFill="0" applyAlignment="0">
      <protection locked="0"/>
    </xf>
    <xf numFmtId="0" fontId="23" fillId="83" borderId="56" applyNumberFormat="0" applyFont="0" applyAlignment="0" applyProtection="0"/>
    <xf numFmtId="0" fontId="149" fillId="89" borderId="58" applyNumberFormat="0" applyAlignment="0" applyProtection="0"/>
    <xf numFmtId="0" fontId="150" fillId="91" borderId="61" applyNumberFormat="0" applyAlignment="0" applyProtection="0"/>
    <xf numFmtId="0" fontId="162" fillId="54" borderId="58" applyNumberFormat="0" applyAlignment="0" applyProtection="0">
      <alignment vertical="center"/>
    </xf>
    <xf numFmtId="0" fontId="165" fillId="91" borderId="58" applyNumberFormat="0" applyAlignment="0" applyProtection="0"/>
  </cellStyleXfs>
  <cellXfs count="286">
    <xf numFmtId="0" fontId="0" fillId="0" borderId="0" xfId="0"/>
    <xf numFmtId="0" fontId="20" fillId="0" borderId="0" xfId="0" applyFont="1" applyFill="1"/>
    <xf numFmtId="0" fontId="19" fillId="0" borderId="1" xfId="0" applyFont="1" applyFill="1" applyBorder="1" applyAlignment="1">
      <alignment wrapText="1"/>
    </xf>
    <xf numFmtId="0" fontId="19"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Fill="1" applyBorder="1" applyAlignment="1">
      <alignment wrapText="1"/>
    </xf>
    <xf numFmtId="0" fontId="16" fillId="0" borderId="1" xfId="0" applyNumberFormat="1" applyFont="1" applyFill="1" applyBorder="1" applyAlignment="1">
      <alignment wrapText="1"/>
    </xf>
    <xf numFmtId="0" fontId="20" fillId="0" borderId="1" xfId="0" applyFont="1" applyFill="1" applyBorder="1"/>
    <xf numFmtId="0" fontId="16" fillId="0" borderId="1" xfId="7" applyFont="1" applyFill="1" applyBorder="1" applyAlignment="1">
      <alignment wrapText="1"/>
    </xf>
    <xf numFmtId="17" fontId="16" fillId="0" borderId="1" xfId="0" applyNumberFormat="1" applyFont="1" applyFill="1" applyBorder="1" applyAlignment="1">
      <alignment wrapText="1"/>
    </xf>
    <xf numFmtId="0" fontId="20" fillId="0" borderId="0" xfId="0" applyFont="1" applyFill="1" applyBorder="1" applyAlignment="1">
      <alignment wrapText="1"/>
    </xf>
    <xf numFmtId="0" fontId="20" fillId="0" borderId="0" xfId="0" applyFont="1" applyFill="1" applyBorder="1" applyAlignment="1">
      <alignment vertical="top" wrapText="1"/>
    </xf>
    <xf numFmtId="0" fontId="167" fillId="96" borderId="0" xfId="0" applyFont="1" applyFill="1" applyBorder="1" applyAlignment="1" applyProtection="1">
      <alignment vertical="top" wrapText="1"/>
      <protection locked="0"/>
    </xf>
    <xf numFmtId="0" fontId="167" fillId="96" borderId="0" xfId="0" applyFont="1" applyFill="1" applyBorder="1" applyAlignment="1" applyProtection="1">
      <alignment horizontal="right" vertical="top" wrapText="1"/>
      <protection locked="0"/>
    </xf>
    <xf numFmtId="285" fontId="167" fillId="96" borderId="0" xfId="2" applyNumberFormat="1" applyFont="1" applyFill="1" applyBorder="1" applyAlignment="1" applyProtection="1">
      <alignment horizontal="right" vertical="top" wrapText="1"/>
      <protection locked="0"/>
    </xf>
    <xf numFmtId="166" fontId="167" fillId="96" borderId="0" xfId="4" applyFont="1" applyFill="1" applyBorder="1" applyAlignment="1" applyProtection="1">
      <alignment horizontal="right" vertical="top" wrapText="1"/>
      <protection locked="0"/>
    </xf>
    <xf numFmtId="0" fontId="167" fillId="96" borderId="0" xfId="4" applyNumberFormat="1" applyFont="1" applyFill="1" applyBorder="1" applyAlignment="1" applyProtection="1">
      <alignment horizontal="right" vertical="top" wrapText="1"/>
      <protection locked="0"/>
    </xf>
    <xf numFmtId="17" fontId="167" fillId="96" borderId="0" xfId="0" applyNumberFormat="1" applyFont="1" applyFill="1" applyBorder="1" applyAlignment="1" applyProtection="1">
      <alignment horizontal="right" vertical="top" wrapText="1"/>
      <protection locked="0"/>
    </xf>
    <xf numFmtId="168" fontId="167" fillId="96" borderId="0" xfId="3" applyNumberFormat="1" applyFont="1" applyFill="1" applyBorder="1" applyAlignment="1" applyProtection="1">
      <alignment horizontal="right" vertical="top" wrapText="1"/>
      <protection locked="0"/>
    </xf>
    <xf numFmtId="165" fontId="167" fillId="96" borderId="0" xfId="3" applyNumberFormat="1" applyFont="1" applyFill="1" applyBorder="1" applyAlignment="1" applyProtection="1">
      <alignment horizontal="right" vertical="top" wrapText="1"/>
      <protection locked="0"/>
    </xf>
    <xf numFmtId="169" fontId="167" fillId="96" borderId="0" xfId="3" applyNumberFormat="1" applyFont="1" applyFill="1" applyBorder="1" applyAlignment="1" applyProtection="1">
      <alignment horizontal="right" vertical="top" wrapText="1"/>
      <protection locked="0"/>
    </xf>
    <xf numFmtId="10" fontId="167" fillId="96" borderId="0" xfId="1" applyNumberFormat="1" applyFont="1" applyFill="1" applyBorder="1" applyAlignment="1" applyProtection="1">
      <alignment horizontal="right" vertical="top" wrapText="1"/>
      <protection locked="0"/>
    </xf>
    <xf numFmtId="171" fontId="168" fillId="96" borderId="0" xfId="4" applyNumberFormat="1" applyFont="1" applyFill="1" applyBorder="1" applyAlignment="1" applyProtection="1">
      <alignment horizontal="right" vertical="top" wrapText="1"/>
      <protection locked="0"/>
    </xf>
    <xf numFmtId="166" fontId="167" fillId="96" borderId="0" xfId="4" applyNumberFormat="1" applyFont="1" applyFill="1" applyBorder="1" applyAlignment="1" applyProtection="1">
      <alignment horizontal="right" vertical="top" wrapText="1"/>
      <protection locked="0"/>
    </xf>
    <xf numFmtId="167" fontId="167" fillId="96" borderId="0" xfId="4" applyNumberFormat="1" applyFont="1" applyFill="1" applyBorder="1" applyAlignment="1" applyProtection="1">
      <alignment horizontal="right" vertical="top" wrapText="1"/>
      <protection locked="0"/>
    </xf>
    <xf numFmtId="0" fontId="15" fillId="96" borderId="0" xfId="0" applyFont="1" applyFill="1" applyBorder="1" applyAlignment="1">
      <alignment vertical="top" wrapText="1"/>
    </xf>
    <xf numFmtId="0" fontId="167" fillId="96" borderId="0" xfId="0" applyFont="1" applyFill="1" applyBorder="1" applyAlignment="1">
      <alignment vertical="top" wrapText="1"/>
    </xf>
    <xf numFmtId="0" fontId="167" fillId="96" borderId="0" xfId="0" applyFont="1" applyFill="1" applyBorder="1" applyAlignment="1">
      <alignment horizontal="right" vertical="top" wrapText="1"/>
    </xf>
    <xf numFmtId="0" fontId="167" fillId="96" borderId="0" xfId="0" quotePrefix="1" applyFont="1" applyFill="1" applyBorder="1" applyAlignment="1">
      <alignment horizontal="right" vertical="top" wrapText="1"/>
    </xf>
    <xf numFmtId="285" fontId="167" fillId="96" borderId="0" xfId="2" applyNumberFormat="1" applyFont="1" applyFill="1" applyBorder="1" applyAlignment="1">
      <alignment horizontal="right" vertical="top" wrapText="1"/>
    </xf>
    <xf numFmtId="166" fontId="167" fillId="96" borderId="0" xfId="4" applyFont="1" applyFill="1" applyBorder="1" applyAlignment="1">
      <alignment horizontal="right" vertical="top" wrapText="1"/>
    </xf>
    <xf numFmtId="0" fontId="167" fillId="96" borderId="0" xfId="4" applyNumberFormat="1" applyFont="1" applyFill="1" applyBorder="1" applyAlignment="1">
      <alignment horizontal="right" vertical="top" wrapText="1"/>
    </xf>
    <xf numFmtId="17" fontId="167" fillId="96" borderId="0" xfId="0" applyNumberFormat="1" applyFont="1" applyFill="1" applyBorder="1" applyAlignment="1">
      <alignment horizontal="right" vertical="top" wrapText="1"/>
    </xf>
    <xf numFmtId="168" fontId="167" fillId="96" borderId="0" xfId="3" applyNumberFormat="1" applyFont="1" applyFill="1" applyBorder="1" applyAlignment="1">
      <alignment horizontal="right" vertical="top" wrapText="1"/>
    </xf>
    <xf numFmtId="165" fontId="167" fillId="96" borderId="0" xfId="3" applyNumberFormat="1" applyFont="1" applyFill="1" applyBorder="1" applyAlignment="1">
      <alignment horizontal="right" vertical="top" wrapText="1"/>
    </xf>
    <xf numFmtId="169" fontId="167" fillId="96" borderId="0" xfId="3" applyNumberFormat="1" applyFont="1" applyFill="1" applyBorder="1" applyAlignment="1">
      <alignment horizontal="right" vertical="top" wrapText="1"/>
    </xf>
    <xf numFmtId="10" fontId="167" fillId="96" borderId="0" xfId="1" applyNumberFormat="1" applyFont="1" applyFill="1" applyBorder="1" applyAlignment="1">
      <alignment horizontal="right" vertical="top" wrapText="1"/>
    </xf>
    <xf numFmtId="171" fontId="168" fillId="96" borderId="0" xfId="4" applyNumberFormat="1" applyFont="1" applyFill="1" applyBorder="1" applyAlignment="1">
      <alignment horizontal="right" vertical="top" wrapText="1"/>
    </xf>
    <xf numFmtId="166" fontId="167" fillId="96" borderId="0" xfId="4" applyNumberFormat="1" applyFont="1" applyFill="1" applyBorder="1" applyAlignment="1">
      <alignment horizontal="right" vertical="top" wrapText="1"/>
    </xf>
    <xf numFmtId="167" fontId="167" fillId="96" borderId="0" xfId="4" applyNumberFormat="1" applyFont="1" applyFill="1" applyBorder="1" applyAlignment="1">
      <alignment horizontal="right" vertical="top" wrapText="1"/>
    </xf>
    <xf numFmtId="0" fontId="16" fillId="0" borderId="0" xfId="7" applyFont="1" applyFill="1"/>
    <xf numFmtId="49" fontId="16" fillId="0" borderId="1" xfId="0" applyNumberFormat="1" applyFont="1" applyFill="1" applyBorder="1" applyAlignment="1" applyProtection="1">
      <alignment wrapText="1"/>
      <protection locked="0"/>
    </xf>
    <xf numFmtId="173" fontId="16" fillId="0" borderId="1" xfId="4" quotePrefix="1" applyNumberFormat="1" applyFont="1" applyFill="1" applyBorder="1" applyAlignment="1" applyProtection="1">
      <alignment horizontal="right" wrapText="1"/>
      <protection locked="0"/>
    </xf>
    <xf numFmtId="173" fontId="16" fillId="0" borderId="1" xfId="4" applyNumberFormat="1" applyFont="1" applyFill="1" applyBorder="1" applyAlignment="1" applyProtection="1">
      <alignment horizontal="right" wrapText="1"/>
      <protection locked="0"/>
    </xf>
    <xf numFmtId="49" fontId="16" fillId="0" borderId="1" xfId="0" applyNumberFormat="1" applyFont="1" applyFill="1" applyBorder="1" applyAlignment="1" applyProtection="1">
      <alignment horizontal="right" wrapText="1"/>
      <protection locked="0"/>
    </xf>
    <xf numFmtId="0" fontId="16" fillId="0" borderId="1" xfId="0" applyFont="1" applyFill="1" applyBorder="1" applyAlignment="1" applyProtection="1">
      <alignment horizontal="right" wrapText="1"/>
      <protection locked="0"/>
    </xf>
    <xf numFmtId="174" fontId="16" fillId="0" borderId="1" xfId="0" applyNumberFormat="1" applyFont="1" applyFill="1" applyBorder="1" applyAlignment="1" applyProtection="1">
      <alignment horizontal="right" wrapText="1"/>
      <protection locked="0"/>
    </xf>
    <xf numFmtId="174" fontId="16" fillId="0" borderId="1" xfId="0" applyNumberFormat="1" applyFont="1" applyFill="1" applyBorder="1" applyAlignment="1">
      <alignment horizontal="right" wrapText="1"/>
    </xf>
    <xf numFmtId="285" fontId="16" fillId="0" borderId="1" xfId="2" applyNumberFormat="1" applyFont="1" applyFill="1" applyBorder="1" applyAlignment="1" applyProtection="1">
      <alignment horizontal="right" wrapText="1"/>
      <protection locked="0"/>
    </xf>
    <xf numFmtId="166" fontId="16" fillId="0" borderId="1" xfId="4" applyFont="1" applyFill="1" applyBorder="1" applyAlignment="1" applyProtection="1">
      <alignment horizontal="right" wrapText="1"/>
      <protection locked="0"/>
    </xf>
    <xf numFmtId="172" fontId="16" fillId="0" borderId="1" xfId="0" applyNumberFormat="1" applyFont="1" applyFill="1" applyBorder="1" applyAlignment="1" applyProtection="1">
      <alignment horizontal="right" wrapText="1"/>
      <protection locked="0"/>
    </xf>
    <xf numFmtId="0" fontId="16" fillId="0" borderId="1" xfId="4" applyNumberFormat="1" applyFont="1" applyFill="1" applyBorder="1" applyAlignment="1" applyProtection="1">
      <alignment horizontal="right" wrapText="1"/>
      <protection locked="0"/>
    </xf>
    <xf numFmtId="17" fontId="16" fillId="0" borderId="1" xfId="4" applyNumberFormat="1" applyFont="1" applyFill="1" applyBorder="1" applyAlignment="1" applyProtection="1">
      <alignment horizontal="right" wrapText="1"/>
      <protection locked="0"/>
    </xf>
    <xf numFmtId="168" fontId="16" fillId="0" borderId="1" xfId="3" applyNumberFormat="1" applyFont="1" applyFill="1" applyBorder="1" applyAlignment="1" applyProtection="1">
      <alignment horizontal="right" wrapText="1"/>
      <protection locked="0"/>
    </xf>
    <xf numFmtId="175" fontId="16" fillId="0" borderId="1" xfId="4" applyNumberFormat="1" applyFont="1" applyFill="1" applyBorder="1" applyAlignment="1" applyProtection="1">
      <alignment horizontal="right" wrapText="1"/>
      <protection locked="0"/>
    </xf>
    <xf numFmtId="44" fontId="16" fillId="0" borderId="1" xfId="4" applyNumberFormat="1" applyFont="1" applyFill="1" applyBorder="1" applyAlignment="1" applyProtection="1">
      <alignment horizontal="right" wrapText="1"/>
      <protection locked="0"/>
    </xf>
    <xf numFmtId="10" fontId="16" fillId="0" borderId="1" xfId="1" applyNumberFormat="1" applyFont="1" applyFill="1" applyBorder="1" applyAlignment="1" applyProtection="1">
      <alignment horizontal="right" wrapText="1"/>
      <protection locked="0"/>
    </xf>
    <xf numFmtId="10" fontId="16" fillId="0" borderId="1" xfId="1" applyNumberFormat="1" applyFont="1" applyFill="1" applyBorder="1" applyAlignment="1">
      <alignment horizontal="right" wrapText="1"/>
    </xf>
    <xf numFmtId="10" fontId="16" fillId="0" borderId="1" xfId="4" applyNumberFormat="1" applyFont="1" applyFill="1" applyBorder="1" applyAlignment="1" applyProtection="1">
      <alignment horizontal="right" wrapText="1"/>
      <protection locked="0"/>
    </xf>
    <xf numFmtId="0" fontId="16" fillId="0" borderId="1" xfId="0" applyNumberFormat="1" applyFont="1" applyFill="1" applyBorder="1" applyAlignment="1" applyProtection="1">
      <alignment horizontal="right" wrapText="1"/>
      <protection locked="0"/>
    </xf>
    <xf numFmtId="9" fontId="16" fillId="0" borderId="1" xfId="1" applyFont="1" applyFill="1" applyBorder="1" applyAlignment="1" applyProtection="1">
      <alignment horizontal="right" wrapText="1"/>
      <protection locked="0"/>
    </xf>
    <xf numFmtId="176" fontId="16" fillId="0" borderId="1" xfId="1" applyNumberFormat="1" applyFont="1" applyFill="1" applyBorder="1" applyAlignment="1" applyProtection="1">
      <alignment horizontal="right" wrapText="1"/>
      <protection locked="0"/>
    </xf>
    <xf numFmtId="176" fontId="16" fillId="0" borderId="1" xfId="4" applyNumberFormat="1" applyFont="1" applyFill="1" applyBorder="1" applyAlignment="1" applyProtection="1">
      <alignment horizontal="right" wrapText="1"/>
      <protection locked="0"/>
    </xf>
    <xf numFmtId="10" fontId="16" fillId="3" borderId="1" xfId="1" applyNumberFormat="1" applyFont="1" applyFill="1" applyBorder="1" applyAlignment="1">
      <alignment horizontal="right" wrapText="1"/>
    </xf>
    <xf numFmtId="173" fontId="19" fillId="0" borderId="1" xfId="4" quotePrefix="1" applyNumberFormat="1" applyFont="1" applyFill="1" applyBorder="1" applyAlignment="1" applyProtection="1">
      <alignment horizontal="right" wrapText="1"/>
      <protection locked="0"/>
    </xf>
    <xf numFmtId="49" fontId="19" fillId="0" borderId="1" xfId="0" applyNumberFormat="1" applyFont="1" applyFill="1" applyBorder="1" applyAlignment="1" applyProtection="1">
      <alignment horizontal="right" wrapText="1"/>
      <protection locked="0"/>
    </xf>
    <xf numFmtId="0" fontId="19" fillId="0" borderId="1" xfId="0" applyFont="1" applyFill="1" applyBorder="1" applyAlignment="1" applyProtection="1">
      <alignment horizontal="right" wrapText="1"/>
      <protection locked="0"/>
    </xf>
    <xf numFmtId="174" fontId="19" fillId="0" borderId="1" xfId="0" applyNumberFormat="1" applyFont="1" applyFill="1" applyBorder="1" applyAlignment="1" applyProtection="1">
      <alignment horizontal="right" wrapText="1"/>
      <protection locked="0"/>
    </xf>
    <xf numFmtId="285" fontId="19" fillId="0" borderId="1" xfId="2" applyNumberFormat="1" applyFont="1" applyFill="1" applyBorder="1" applyAlignment="1" applyProtection="1">
      <alignment horizontal="right" wrapText="1"/>
      <protection locked="0"/>
    </xf>
    <xf numFmtId="166" fontId="19" fillId="0" borderId="1" xfId="4" applyFont="1" applyFill="1" applyBorder="1" applyAlignment="1" applyProtection="1">
      <alignment horizontal="right" wrapText="1"/>
      <protection locked="0"/>
    </xf>
    <xf numFmtId="172" fontId="19" fillId="0" borderId="1" xfId="0" applyNumberFormat="1" applyFont="1" applyFill="1" applyBorder="1" applyAlignment="1" applyProtection="1">
      <alignment horizontal="right" wrapText="1"/>
      <protection locked="0"/>
    </xf>
    <xf numFmtId="0" fontId="19" fillId="0" borderId="1" xfId="4" applyNumberFormat="1" applyFont="1" applyFill="1" applyBorder="1" applyAlignment="1" applyProtection="1">
      <alignment horizontal="right" wrapText="1"/>
      <protection locked="0"/>
    </xf>
    <xf numFmtId="17" fontId="19" fillId="0" borderId="1" xfId="4" applyNumberFormat="1" applyFont="1" applyFill="1" applyBorder="1" applyAlignment="1" applyProtection="1">
      <alignment horizontal="right" wrapText="1"/>
      <protection locked="0"/>
    </xf>
    <xf numFmtId="168" fontId="19" fillId="0" borderId="1" xfId="3" applyNumberFormat="1" applyFont="1" applyFill="1" applyBorder="1" applyAlignment="1" applyProtection="1">
      <alignment horizontal="right" wrapText="1"/>
      <protection locked="0"/>
    </xf>
    <xf numFmtId="175" fontId="19" fillId="0" borderId="1" xfId="4" applyNumberFormat="1" applyFont="1" applyFill="1" applyBorder="1" applyAlignment="1" applyProtection="1">
      <alignment horizontal="right" wrapText="1"/>
      <protection locked="0"/>
    </xf>
    <xf numFmtId="0" fontId="19" fillId="0" borderId="1" xfId="0" applyNumberFormat="1" applyFont="1" applyFill="1" applyBorder="1" applyAlignment="1" applyProtection="1">
      <alignment horizontal="right" wrapText="1"/>
      <protection locked="0"/>
    </xf>
    <xf numFmtId="9" fontId="19" fillId="0" borderId="1" xfId="1" applyFont="1" applyFill="1" applyBorder="1" applyAlignment="1" applyProtection="1">
      <alignment horizontal="right" wrapText="1"/>
      <protection locked="0"/>
    </xf>
    <xf numFmtId="176" fontId="19" fillId="0" borderId="1" xfId="4" applyNumberFormat="1" applyFont="1" applyFill="1" applyBorder="1" applyAlignment="1" applyProtection="1">
      <alignment horizontal="right" wrapText="1"/>
      <protection locked="0"/>
    </xf>
    <xf numFmtId="4" fontId="16" fillId="0" borderId="1" xfId="4" applyNumberFormat="1" applyFont="1" applyFill="1" applyBorder="1" applyAlignment="1" applyProtection="1">
      <alignment horizontal="right" wrapText="1"/>
      <protection locked="0"/>
    </xf>
    <xf numFmtId="0" fontId="16" fillId="2" borderId="1" xfId="0" applyNumberFormat="1" applyFont="1" applyFill="1" applyBorder="1" applyAlignment="1" applyProtection="1">
      <alignment horizontal="right" wrapText="1"/>
      <protection locked="0"/>
    </xf>
    <xf numFmtId="9" fontId="16" fillId="2" borderId="1" xfId="1" applyFont="1" applyFill="1" applyBorder="1" applyAlignment="1" applyProtection="1">
      <alignment horizontal="right" wrapText="1"/>
      <protection locked="0"/>
    </xf>
    <xf numFmtId="4" fontId="16" fillId="0" borderId="1" xfId="4" quotePrefix="1" applyNumberFormat="1" applyFont="1" applyFill="1" applyBorder="1" applyAlignment="1" applyProtection="1">
      <alignment horizontal="right" wrapText="1"/>
      <protection locked="0"/>
    </xf>
    <xf numFmtId="49" fontId="20" fillId="0" borderId="1" xfId="0" applyNumberFormat="1" applyFont="1" applyFill="1" applyBorder="1" applyAlignment="1" applyProtection="1">
      <alignment wrapText="1"/>
      <protection locked="0"/>
    </xf>
    <xf numFmtId="4" fontId="16" fillId="0" borderId="1" xfId="0" applyNumberFormat="1" applyFont="1" applyFill="1" applyBorder="1" applyAlignment="1" applyProtection="1">
      <alignment horizontal="right" wrapText="1"/>
      <protection locked="0"/>
    </xf>
    <xf numFmtId="173" fontId="16" fillId="0" borderId="1" xfId="0" applyNumberFormat="1" applyFont="1" applyFill="1" applyBorder="1" applyAlignment="1" applyProtection="1">
      <alignment horizontal="right" wrapText="1"/>
      <protection locked="0"/>
    </xf>
    <xf numFmtId="169" fontId="16" fillId="0" borderId="1" xfId="4" applyNumberFormat="1" applyFont="1" applyFill="1" applyBorder="1" applyAlignment="1" applyProtection="1">
      <alignment horizontal="right" wrapText="1"/>
      <protection locked="0"/>
    </xf>
    <xf numFmtId="49" fontId="16" fillId="0" borderId="1" xfId="0" applyNumberFormat="1" applyFont="1" applyFill="1" applyBorder="1" applyAlignment="1">
      <alignment wrapText="1"/>
    </xf>
    <xf numFmtId="49" fontId="16" fillId="0" borderId="1" xfId="0" applyNumberFormat="1" applyFont="1" applyFill="1" applyBorder="1" applyAlignment="1">
      <alignment horizontal="right" wrapText="1"/>
    </xf>
    <xf numFmtId="173" fontId="16" fillId="0" borderId="1" xfId="0" applyNumberFormat="1" applyFont="1" applyFill="1" applyBorder="1" applyAlignment="1">
      <alignment horizontal="right" wrapText="1"/>
    </xf>
    <xf numFmtId="0" fontId="16" fillId="0" borderId="1" xfId="0" applyFont="1" applyFill="1" applyBorder="1" applyAlignment="1">
      <alignment horizontal="right" wrapText="1"/>
    </xf>
    <xf numFmtId="285" fontId="16" fillId="0" borderId="1" xfId="2" applyNumberFormat="1" applyFont="1" applyFill="1" applyBorder="1" applyAlignment="1">
      <alignment horizontal="right" wrapText="1"/>
    </xf>
    <xf numFmtId="9" fontId="16" fillId="0" borderId="1" xfId="4" applyNumberFormat="1" applyFont="1" applyFill="1" applyBorder="1" applyAlignment="1">
      <alignment horizontal="right" wrapText="1"/>
    </xf>
    <xf numFmtId="172" fontId="16" fillId="0" borderId="1" xfId="0" applyNumberFormat="1" applyFont="1" applyFill="1" applyBorder="1" applyAlignment="1">
      <alignment horizontal="right" wrapText="1"/>
    </xf>
    <xf numFmtId="0" fontId="16" fillId="0" borderId="1" xfId="4" applyNumberFormat="1" applyFont="1" applyFill="1" applyBorder="1" applyAlignment="1">
      <alignment horizontal="right" wrapText="1"/>
    </xf>
    <xf numFmtId="17" fontId="16" fillId="0" borderId="1" xfId="0" applyNumberFormat="1" applyFont="1" applyFill="1" applyBorder="1" applyAlignment="1">
      <alignment horizontal="right" wrapText="1"/>
    </xf>
    <xf numFmtId="175" fontId="16" fillId="0" borderId="1" xfId="4" applyNumberFormat="1" applyFont="1" applyFill="1" applyBorder="1" applyAlignment="1">
      <alignment horizontal="right" wrapText="1"/>
    </xf>
    <xf numFmtId="173" fontId="16" fillId="0" borderId="1" xfId="4" applyNumberFormat="1" applyFont="1" applyFill="1" applyBorder="1" applyAlignment="1">
      <alignment horizontal="right" wrapText="1"/>
    </xf>
    <xf numFmtId="17" fontId="16" fillId="0" borderId="1" xfId="7" applyNumberFormat="1" applyFont="1" applyFill="1" applyBorder="1" applyAlignment="1">
      <alignment horizontal="right" wrapText="1"/>
    </xf>
    <xf numFmtId="17" fontId="16" fillId="3" borderId="1" xfId="4" applyNumberFormat="1" applyFont="1" applyFill="1" applyBorder="1" applyAlignment="1" applyProtection="1">
      <alignment horizontal="right" wrapText="1"/>
      <protection locked="0"/>
    </xf>
    <xf numFmtId="168" fontId="16" fillId="3" borderId="1" xfId="3" applyNumberFormat="1" applyFont="1" applyFill="1" applyBorder="1" applyAlignment="1" applyProtection="1">
      <alignment horizontal="right" wrapText="1"/>
      <protection locked="0"/>
    </xf>
    <xf numFmtId="49" fontId="19" fillId="0" borderId="1" xfId="0" applyNumberFormat="1" applyFont="1" applyFill="1" applyBorder="1" applyAlignment="1">
      <alignment horizontal="right" wrapText="1"/>
    </xf>
    <xf numFmtId="173" fontId="19" fillId="0" borderId="1" xfId="0" applyNumberFormat="1" applyFont="1" applyFill="1" applyBorder="1" applyAlignment="1">
      <alignment horizontal="right" wrapText="1"/>
    </xf>
    <xf numFmtId="0" fontId="19" fillId="0" borderId="1" xfId="0" applyFont="1" applyFill="1" applyBorder="1" applyAlignment="1">
      <alignment horizontal="right" wrapText="1"/>
    </xf>
    <xf numFmtId="174" fontId="19" fillId="0" borderId="1" xfId="0" applyNumberFormat="1" applyFont="1" applyFill="1" applyBorder="1" applyAlignment="1">
      <alignment horizontal="right" wrapText="1"/>
    </xf>
    <xf numFmtId="285" fontId="19" fillId="0" borderId="1" xfId="2" applyNumberFormat="1" applyFont="1" applyFill="1" applyBorder="1" applyAlignment="1">
      <alignment horizontal="right" wrapText="1"/>
    </xf>
    <xf numFmtId="9" fontId="19" fillId="0" borderId="1" xfId="4" applyNumberFormat="1" applyFont="1" applyFill="1" applyBorder="1" applyAlignment="1">
      <alignment horizontal="right" wrapText="1"/>
    </xf>
    <xf numFmtId="172" fontId="19" fillId="0" borderId="1" xfId="0" applyNumberFormat="1" applyFont="1" applyFill="1" applyBorder="1" applyAlignment="1">
      <alignment horizontal="right" wrapText="1"/>
    </xf>
    <xf numFmtId="0" fontId="19" fillId="0" borderId="1" xfId="4" applyNumberFormat="1" applyFont="1" applyFill="1" applyBorder="1" applyAlignment="1">
      <alignment horizontal="right" wrapText="1"/>
    </xf>
    <xf numFmtId="17" fontId="19" fillId="0" borderId="1" xfId="0" applyNumberFormat="1" applyFont="1" applyFill="1" applyBorder="1" applyAlignment="1">
      <alignment horizontal="right" wrapText="1"/>
    </xf>
    <xf numFmtId="175" fontId="19" fillId="0" borderId="1" xfId="4" applyNumberFormat="1" applyFont="1" applyFill="1" applyBorder="1" applyAlignment="1">
      <alignment horizontal="right" wrapText="1"/>
    </xf>
    <xf numFmtId="173" fontId="19" fillId="0" borderId="1" xfId="4" applyNumberFormat="1" applyFont="1" applyFill="1" applyBorder="1" applyAlignment="1">
      <alignment horizontal="right" wrapText="1"/>
    </xf>
    <xf numFmtId="165" fontId="16" fillId="0" borderId="1" xfId="3" applyFont="1" applyFill="1" applyBorder="1" applyAlignment="1" applyProtection="1">
      <alignment horizontal="right" wrapText="1"/>
      <protection locked="0"/>
    </xf>
    <xf numFmtId="49" fontId="16" fillId="0" borderId="1" xfId="1" applyNumberFormat="1" applyFont="1" applyFill="1" applyBorder="1" applyAlignment="1">
      <alignment wrapText="1"/>
    </xf>
    <xf numFmtId="10" fontId="16" fillId="0" borderId="1" xfId="0" applyNumberFormat="1" applyFont="1" applyFill="1" applyBorder="1" applyAlignment="1">
      <alignment horizontal="right" wrapText="1"/>
    </xf>
    <xf numFmtId="173" fontId="20" fillId="0" borderId="1" xfId="0" applyNumberFormat="1" applyFont="1" applyFill="1" applyBorder="1"/>
    <xf numFmtId="285" fontId="20" fillId="0" borderId="1" xfId="2" applyNumberFormat="1" applyFont="1" applyFill="1" applyBorder="1"/>
    <xf numFmtId="9" fontId="20" fillId="0" borderId="1" xfId="1" applyFont="1" applyFill="1" applyBorder="1"/>
    <xf numFmtId="49" fontId="16" fillId="0" borderId="1" xfId="2" applyNumberFormat="1" applyFont="1" applyFill="1" applyBorder="1" applyAlignment="1">
      <alignment horizontal="right"/>
    </xf>
    <xf numFmtId="173" fontId="16" fillId="0" borderId="1" xfId="815" applyNumberFormat="1" applyFont="1" applyFill="1" applyBorder="1" applyAlignment="1">
      <alignment horizontal="right" wrapText="1"/>
    </xf>
    <xf numFmtId="174" fontId="167" fillId="96" borderId="0" xfId="0" applyNumberFormat="1" applyFont="1" applyFill="1" applyBorder="1" applyAlignment="1" applyProtection="1">
      <alignment horizontal="right" vertical="top" wrapText="1"/>
      <protection locked="0"/>
    </xf>
    <xf numFmtId="174" fontId="167" fillId="96" borderId="0" xfId="0" quotePrefix="1" applyNumberFormat="1" applyFont="1" applyFill="1" applyBorder="1" applyAlignment="1">
      <alignment horizontal="right" vertical="top" wrapText="1"/>
    </xf>
    <xf numFmtId="174" fontId="16" fillId="0" borderId="1" xfId="0" applyNumberFormat="1" applyFont="1" applyFill="1" applyBorder="1" applyAlignment="1">
      <alignment horizontal="center" wrapText="1"/>
    </xf>
    <xf numFmtId="174" fontId="0" fillId="0" borderId="0" xfId="0" applyNumberFormat="1"/>
    <xf numFmtId="0" fontId="20" fillId="0" borderId="1" xfId="0" applyFont="1" applyFill="1" applyBorder="1" applyAlignment="1">
      <alignment horizontal="center"/>
    </xf>
    <xf numFmtId="9" fontId="16" fillId="0" borderId="1" xfId="1" applyFont="1" applyFill="1" applyBorder="1" applyAlignment="1">
      <alignment horizontal="center" wrapText="1"/>
    </xf>
    <xf numFmtId="0" fontId="167" fillId="96" borderId="0" xfId="0" applyFont="1" applyFill="1" applyBorder="1" applyAlignment="1" applyProtection="1">
      <alignment horizontal="center" vertical="top" wrapText="1"/>
      <protection locked="0"/>
    </xf>
    <xf numFmtId="0" fontId="9" fillId="97" borderId="0" xfId="0" applyFont="1" applyFill="1"/>
    <xf numFmtId="0" fontId="9" fillId="97" borderId="0" xfId="7" applyFont="1" applyFill="1" applyAlignment="1">
      <alignment horizontal="center" wrapText="1"/>
    </xf>
    <xf numFmtId="0" fontId="12" fillId="97" borderId="0" xfId="7" applyFont="1" applyFill="1"/>
    <xf numFmtId="9" fontId="20" fillId="0" borderId="1" xfId="0" applyNumberFormat="1" applyFont="1" applyFill="1" applyBorder="1" applyAlignment="1">
      <alignment horizontal="center"/>
    </xf>
    <xf numFmtId="0" fontId="3" fillId="97" borderId="0" xfId="0" applyFont="1" applyFill="1"/>
    <xf numFmtId="0" fontId="9" fillId="97" borderId="0" xfId="7" applyFont="1" applyFill="1" applyAlignment="1">
      <alignment horizontal="right" wrapText="1"/>
    </xf>
    <xf numFmtId="9" fontId="19" fillId="0" borderId="1" xfId="1" applyFont="1" applyFill="1" applyBorder="1" applyAlignment="1">
      <alignment horizontal="center" wrapText="1"/>
    </xf>
    <xf numFmtId="170" fontId="16" fillId="0" borderId="1" xfId="4" applyNumberFormat="1" applyFont="1" applyFill="1" applyBorder="1" applyAlignment="1" applyProtection="1">
      <alignment horizontal="center" wrapText="1"/>
      <protection locked="0"/>
    </xf>
    <xf numFmtId="9" fontId="19" fillId="0" borderId="1" xfId="4" applyNumberFormat="1" applyFont="1" applyFill="1" applyBorder="1" applyAlignment="1" applyProtection="1">
      <alignment horizontal="center" wrapText="1"/>
      <protection locked="0"/>
    </xf>
    <xf numFmtId="9" fontId="16" fillId="0" borderId="1" xfId="4" applyNumberFormat="1" applyFont="1" applyFill="1" applyBorder="1" applyAlignment="1" applyProtection="1">
      <alignment horizontal="center" wrapText="1"/>
      <protection locked="0"/>
    </xf>
    <xf numFmtId="0" fontId="0" fillId="0" borderId="0" xfId="0" applyAlignment="1">
      <alignment horizontal="center"/>
    </xf>
    <xf numFmtId="49" fontId="16" fillId="0" borderId="1" xfId="0" applyNumberFormat="1" applyFont="1" applyFill="1" applyBorder="1" applyAlignment="1">
      <alignment horizontal="center" wrapText="1"/>
    </xf>
    <xf numFmtId="49" fontId="19" fillId="0" borderId="1" xfId="0" applyNumberFormat="1" applyFont="1" applyFill="1" applyBorder="1" applyAlignment="1">
      <alignment horizontal="center" wrapText="1"/>
    </xf>
    <xf numFmtId="189" fontId="12" fillId="97" borderId="0" xfId="0" applyNumberFormat="1" applyFont="1" applyFill="1" applyAlignment="1">
      <alignment horizontal="right" indent="2"/>
    </xf>
    <xf numFmtId="0" fontId="167" fillId="96" borderId="0" xfId="0" applyFont="1" applyFill="1" applyBorder="1" applyAlignment="1">
      <alignment horizontal="center" vertical="top" wrapText="1"/>
    </xf>
    <xf numFmtId="0" fontId="2" fillId="97" borderId="0" xfId="0" applyFont="1" applyFill="1"/>
    <xf numFmtId="0" fontId="7" fillId="98" borderId="8" xfId="7" applyFont="1" applyFill="1" applyBorder="1"/>
    <xf numFmtId="0" fontId="7" fillId="98" borderId="0" xfId="7" applyFont="1" applyFill="1" applyBorder="1"/>
    <xf numFmtId="180" fontId="7" fillId="98" borderId="7" xfId="7" applyNumberFormat="1" applyFont="1" applyFill="1" applyBorder="1"/>
    <xf numFmtId="0" fontId="7" fillId="98" borderId="6" xfId="7" applyFont="1" applyFill="1" applyBorder="1"/>
    <xf numFmtId="49" fontId="2" fillId="97" borderId="0" xfId="0" applyNumberFormat="1" applyFont="1" applyFill="1"/>
    <xf numFmtId="0" fontId="19" fillId="0" borderId="1" xfId="0" applyFont="1" applyFill="1" applyBorder="1" applyAlignment="1">
      <alignment horizontal="center" wrapText="1"/>
    </xf>
    <xf numFmtId="0" fontId="16" fillId="0" borderId="1" xfId="0" applyFont="1" applyFill="1" applyBorder="1" applyAlignment="1">
      <alignment horizontal="center" wrapText="1"/>
    </xf>
    <xf numFmtId="0" fontId="19" fillId="0" borderId="1" xfId="0" applyFont="1" applyFill="1" applyBorder="1" applyAlignment="1" applyProtection="1">
      <alignment horizontal="center" wrapText="1"/>
      <protection locked="0"/>
    </xf>
    <xf numFmtId="0" fontId="16" fillId="0" borderId="1" xfId="0" applyFont="1" applyFill="1" applyBorder="1" applyAlignment="1" applyProtection="1">
      <alignment horizontal="center" wrapText="1"/>
      <protection locked="0"/>
    </xf>
    <xf numFmtId="0" fontId="12" fillId="97" borderId="0" xfId="7" applyFont="1" applyFill="1" applyAlignment="1">
      <alignment horizontal="center"/>
    </xf>
    <xf numFmtId="0" fontId="12" fillId="97" borderId="0" xfId="7" applyFont="1" applyFill="1" applyAlignment="1">
      <alignment horizontal="right"/>
    </xf>
    <xf numFmtId="49" fontId="19" fillId="0" borderId="1" xfId="0" applyNumberFormat="1" applyFont="1" applyFill="1" applyBorder="1" applyAlignment="1" applyProtection="1">
      <alignment horizontal="center" wrapText="1"/>
      <protection locked="0"/>
    </xf>
    <xf numFmtId="14" fontId="9" fillId="97" borderId="0" xfId="0" quotePrefix="1" applyNumberFormat="1" applyFont="1" applyFill="1"/>
    <xf numFmtId="0" fontId="16" fillId="0" borderId="1" xfId="0" applyFont="1" applyFill="1" applyBorder="1" applyAlignment="1" applyProtection="1">
      <alignment wrapText="1"/>
      <protection locked="0"/>
    </xf>
    <xf numFmtId="0" fontId="16" fillId="0" borderId="0" xfId="0" applyFont="1" applyFill="1"/>
    <xf numFmtId="0" fontId="15" fillId="0" borderId="0" xfId="0" applyFont="1" applyFill="1" applyBorder="1" applyAlignment="1" applyProtection="1">
      <protection locked="0"/>
    </xf>
    <xf numFmtId="0" fontId="16" fillId="0" borderId="0" xfId="0" applyFont="1" applyFill="1" applyBorder="1" applyAlignment="1" applyProtection="1">
      <protection locked="0"/>
    </xf>
    <xf numFmtId="9" fontId="167" fillId="96" borderId="0" xfId="1" applyFont="1" applyFill="1" applyBorder="1" applyAlignment="1" applyProtection="1">
      <alignment horizontal="center" vertical="top" wrapText="1"/>
      <protection locked="0"/>
    </xf>
    <xf numFmtId="9" fontId="167" fillId="96" borderId="0" xfId="1" applyFont="1" applyFill="1" applyBorder="1" applyAlignment="1">
      <alignment horizontal="center" vertical="top" wrapText="1"/>
    </xf>
    <xf numFmtId="0" fontId="0" fillId="0" borderId="0" xfId="0"/>
    <xf numFmtId="0" fontId="6" fillId="0" borderId="2" xfId="7" applyFont="1" applyFill="1" applyBorder="1"/>
    <xf numFmtId="0" fontId="6" fillId="0" borderId="3" xfId="7" applyFont="1" applyFill="1" applyBorder="1" applyAlignment="1">
      <alignment horizontal="centerContinuous"/>
    </xf>
    <xf numFmtId="0" fontId="6" fillId="0" borderId="4" xfId="7" applyFont="1" applyFill="1" applyBorder="1" applyAlignment="1">
      <alignment horizontal="centerContinuous"/>
    </xf>
    <xf numFmtId="0" fontId="6" fillId="0" borderId="5" xfId="7" applyFont="1" applyFill="1" applyBorder="1" applyAlignment="1">
      <alignment horizontal="centerContinuous"/>
    </xf>
    <xf numFmtId="0" fontId="10" fillId="4" borderId="6" xfId="7" applyFont="1" applyFill="1" applyBorder="1"/>
    <xf numFmtId="0" fontId="10" fillId="4" borderId="7" xfId="7" applyFont="1" applyFill="1" applyBorder="1"/>
    <xf numFmtId="0" fontId="10" fillId="4" borderId="0" xfId="7" applyFont="1" applyFill="1" applyBorder="1"/>
    <xf numFmtId="0" fontId="10" fillId="4" borderId="8" xfId="7" applyFont="1" applyFill="1" applyBorder="1"/>
    <xf numFmtId="0" fontId="7" fillId="0" borderId="6" xfId="7" applyFont="1" applyFill="1" applyBorder="1"/>
    <xf numFmtId="180" fontId="7" fillId="0" borderId="7" xfId="7" applyNumberFormat="1" applyFont="1" applyFill="1" applyBorder="1"/>
    <xf numFmtId="0" fontId="7" fillId="0" borderId="0" xfId="7" applyFont="1" applyFill="1" applyBorder="1"/>
    <xf numFmtId="173" fontId="7" fillId="0" borderId="0" xfId="7" applyNumberFormat="1" applyFont="1" applyFill="1" applyBorder="1"/>
    <xf numFmtId="0" fontId="7" fillId="0" borderId="8" xfId="7" applyFont="1" applyFill="1" applyBorder="1"/>
    <xf numFmtId="181" fontId="7" fillId="0" borderId="7" xfId="7" applyNumberFormat="1" applyFont="1" applyFill="1" applyBorder="1"/>
    <xf numFmtId="182" fontId="7" fillId="0" borderId="7" xfId="7" applyNumberFormat="1" applyFont="1" applyFill="1" applyBorder="1"/>
    <xf numFmtId="183" fontId="7" fillId="0" borderId="7" xfId="7" applyNumberFormat="1" applyFont="1" applyFill="1" applyBorder="1"/>
    <xf numFmtId="0" fontId="7" fillId="0" borderId="7" xfId="7" applyFont="1" applyFill="1" applyBorder="1"/>
    <xf numFmtId="9" fontId="7" fillId="0" borderId="0" xfId="8" applyFont="1" applyFill="1" applyBorder="1"/>
    <xf numFmtId="0" fontId="7" fillId="0" borderId="9" xfId="7" applyFont="1" applyBorder="1"/>
    <xf numFmtId="0" fontId="7" fillId="0" borderId="10" xfId="7" applyFont="1" applyBorder="1"/>
    <xf numFmtId="0" fontId="7" fillId="0" borderId="11" xfId="7" applyFont="1" applyBorder="1"/>
    <xf numFmtId="0" fontId="7" fillId="0" borderId="12" xfId="7" applyFont="1" applyBorder="1"/>
    <xf numFmtId="182" fontId="7" fillId="0" borderId="10" xfId="7" applyNumberFormat="1" applyFont="1" applyFill="1" applyBorder="1"/>
    <xf numFmtId="0" fontId="0" fillId="0" borderId="0" xfId="0"/>
    <xf numFmtId="0" fontId="4" fillId="0" borderId="0" xfId="0" applyFont="1"/>
    <xf numFmtId="0" fontId="21" fillId="0" borderId="0" xfId="0" applyFont="1"/>
    <xf numFmtId="188" fontId="6" fillId="0" borderId="0" xfId="9" applyNumberFormat="1" applyFont="1" applyFill="1" applyBorder="1" applyAlignment="1">
      <alignment horizontal="right"/>
    </xf>
    <xf numFmtId="188" fontId="6" fillId="0" borderId="14" xfId="9" applyNumberFormat="1" applyFont="1" applyFill="1" applyBorder="1" applyAlignment="1">
      <alignment horizontal="right"/>
    </xf>
    <xf numFmtId="188" fontId="7" fillId="0" borderId="0" xfId="9" applyNumberFormat="1" applyFont="1" applyFill="1" applyBorder="1" applyAlignment="1">
      <alignment horizontal="right"/>
    </xf>
    <xf numFmtId="188" fontId="7" fillId="0" borderId="11" xfId="9" applyNumberFormat="1" applyFont="1" applyFill="1" applyBorder="1" applyAlignment="1">
      <alignment horizontal="right"/>
    </xf>
    <xf numFmtId="188" fontId="166" fillId="0" borderId="0" xfId="9" applyNumberFormat="1" applyFont="1" applyFill="1" applyBorder="1" applyAlignment="1">
      <alignment horizontal="right"/>
    </xf>
    <xf numFmtId="189" fontId="21" fillId="0" borderId="0" xfId="0" applyNumberFormat="1" applyFont="1" applyAlignment="1">
      <alignment horizontal="right"/>
    </xf>
    <xf numFmtId="189" fontId="21" fillId="0" borderId="14" xfId="0" applyNumberFormat="1" applyFont="1" applyBorder="1" applyAlignment="1">
      <alignment horizontal="right"/>
    </xf>
    <xf numFmtId="49" fontId="16" fillId="0" borderId="1" xfId="0" applyNumberFormat="1" applyFont="1" applyFill="1" applyBorder="1" applyAlignment="1" applyProtection="1">
      <alignment horizontal="center" wrapText="1"/>
      <protection locked="0"/>
    </xf>
    <xf numFmtId="0" fontId="169" fillId="0" borderId="0" xfId="0" applyFont="1" applyAlignment="1">
      <alignment horizontal="right"/>
    </xf>
    <xf numFmtId="0" fontId="4" fillId="0" borderId="0" xfId="0" applyFont="1" applyAlignment="1">
      <alignment wrapText="1"/>
    </xf>
    <xf numFmtId="0" fontId="4" fillId="0" borderId="6" xfId="0" applyFont="1" applyBorder="1"/>
    <xf numFmtId="295" fontId="4" fillId="0" borderId="6" xfId="0" applyNumberFormat="1" applyFont="1" applyBorder="1"/>
    <xf numFmtId="295" fontId="4" fillId="0" borderId="6" xfId="0" applyNumberFormat="1" applyFont="1" applyFill="1" applyBorder="1"/>
    <xf numFmtId="295" fontId="4" fillId="0" borderId="0" xfId="0" applyNumberFormat="1" applyFont="1"/>
    <xf numFmtId="0" fontId="4" fillId="0" borderId="45" xfId="0" applyFont="1" applyBorder="1"/>
    <xf numFmtId="295" fontId="4" fillId="0" borderId="45" xfId="0" applyNumberFormat="1" applyFont="1" applyBorder="1"/>
    <xf numFmtId="0" fontId="4" fillId="0" borderId="0" xfId="0" applyFont="1" applyBorder="1"/>
    <xf numFmtId="295" fontId="4" fillId="0" borderId="0" xfId="0" applyNumberFormat="1" applyFont="1" applyBorder="1"/>
    <xf numFmtId="296" fontId="4" fillId="0" borderId="45" xfId="0" applyNumberFormat="1" applyFont="1" applyBorder="1" applyAlignment="1">
      <alignment horizontal="right"/>
    </xf>
    <xf numFmtId="295" fontId="4" fillId="0" borderId="46" xfId="0" applyNumberFormat="1" applyFont="1" applyBorder="1"/>
    <xf numFmtId="295" fontId="4" fillId="0" borderId="45" xfId="0" applyNumberFormat="1" applyFont="1" applyBorder="1" applyAlignment="1">
      <alignment horizontal="right"/>
    </xf>
    <xf numFmtId="295" fontId="4" fillId="0" borderId="7" xfId="0" applyNumberFormat="1" applyFont="1" applyBorder="1"/>
    <xf numFmtId="0" fontId="4" fillId="0" borderId="6" xfId="0" applyFont="1" applyBorder="1" applyAlignment="1">
      <alignment horizontal="left" indent="2"/>
    </xf>
    <xf numFmtId="295" fontId="4" fillId="0" borderId="47" xfId="0" applyNumberFormat="1" applyFont="1" applyBorder="1"/>
    <xf numFmtId="295" fontId="4" fillId="0" borderId="48" xfId="0" applyNumberFormat="1" applyFont="1" applyBorder="1"/>
    <xf numFmtId="295" fontId="4" fillId="0" borderId="50" xfId="0" applyNumberFormat="1" applyFont="1" applyBorder="1"/>
    <xf numFmtId="0" fontId="4" fillId="0" borderId="7" xfId="0" applyFont="1" applyBorder="1"/>
    <xf numFmtId="0" fontId="4" fillId="0" borderId="50" xfId="0" applyFont="1" applyBorder="1"/>
    <xf numFmtId="0" fontId="4" fillId="0" borderId="47" xfId="0" applyFont="1" applyBorder="1"/>
    <xf numFmtId="0" fontId="4" fillId="0" borderId="49" xfId="0" applyFont="1" applyBorder="1"/>
    <xf numFmtId="0" fontId="4" fillId="0" borderId="48" xfId="0" applyFont="1" applyBorder="1"/>
    <xf numFmtId="0" fontId="9" fillId="97" borderId="45" xfId="0" applyFont="1" applyFill="1" applyBorder="1"/>
    <xf numFmtId="43" fontId="12" fillId="97" borderId="45" xfId="931" applyFont="1" applyFill="1" applyBorder="1" applyAlignment="1">
      <alignment horizontal="right"/>
    </xf>
    <xf numFmtId="295" fontId="9" fillId="97" borderId="47" xfId="0" applyNumberFormat="1" applyFont="1" applyFill="1" applyBorder="1"/>
    <xf numFmtId="295" fontId="12" fillId="97" borderId="48" xfId="0" applyNumberFormat="1" applyFont="1" applyFill="1" applyBorder="1"/>
    <xf numFmtId="295" fontId="12" fillId="97" borderId="49" xfId="0" applyNumberFormat="1" applyFont="1" applyFill="1" applyBorder="1"/>
    <xf numFmtId="43" fontId="9" fillId="97" borderId="45" xfId="931" applyFont="1" applyFill="1" applyBorder="1" applyAlignment="1">
      <alignment horizontal="right" wrapText="1"/>
    </xf>
    <xf numFmtId="295" fontId="169" fillId="0" borderId="45" xfId="0" applyNumberFormat="1" applyFont="1" applyBorder="1" applyAlignment="1">
      <alignment horizontal="right"/>
    </xf>
    <xf numFmtId="0" fontId="12" fillId="97" borderId="51" xfId="0" applyFont="1" applyFill="1" applyBorder="1"/>
    <xf numFmtId="0" fontId="9" fillId="97" borderId="51" xfId="0" applyFont="1" applyFill="1" applyBorder="1" applyAlignment="1">
      <alignment wrapText="1"/>
    </xf>
    <xf numFmtId="0" fontId="9" fillId="97" borderId="51" xfId="0" applyFont="1" applyFill="1" applyBorder="1" applyAlignment="1">
      <alignment horizontal="center" wrapText="1"/>
    </xf>
    <xf numFmtId="3" fontId="16" fillId="0" borderId="1" xfId="4" quotePrefix="1" applyNumberFormat="1" applyFont="1" applyFill="1" applyBorder="1" applyAlignment="1" applyProtection="1">
      <alignment horizontal="right" wrapText="1"/>
      <protection locked="0"/>
    </xf>
    <xf numFmtId="297" fontId="16" fillId="0" borderId="1" xfId="0" applyNumberFormat="1" applyFont="1" applyFill="1" applyBorder="1" applyAlignment="1">
      <alignment horizontal="right" wrapText="1"/>
    </xf>
    <xf numFmtId="0" fontId="175" fillId="0" borderId="0" xfId="0" applyFont="1"/>
    <xf numFmtId="0" fontId="176" fillId="0" borderId="0" xfId="0" applyFont="1"/>
    <xf numFmtId="298" fontId="168" fillId="96" borderId="0" xfId="894" applyNumberFormat="1" applyFont="1" applyFill="1" applyBorder="1" applyAlignment="1" applyProtection="1">
      <alignment horizontal="right" vertical="top" wrapText="1"/>
      <protection locked="0"/>
    </xf>
    <xf numFmtId="298" fontId="167" fillId="96" borderId="0" xfId="894" applyNumberFormat="1" applyFont="1" applyFill="1" applyBorder="1" applyAlignment="1">
      <alignment horizontal="right" vertical="top" wrapText="1"/>
    </xf>
    <xf numFmtId="0" fontId="177" fillId="0" borderId="0" xfId="0" applyFont="1"/>
    <xf numFmtId="0" fontId="4" fillId="0" borderId="0" xfId="0" applyFont="1"/>
    <xf numFmtId="175" fontId="0" fillId="0" borderId="0" xfId="0" applyNumberFormat="1"/>
    <xf numFmtId="0" fontId="179" fillId="0" borderId="0" xfId="0" applyFont="1"/>
    <xf numFmtId="0" fontId="0" fillId="0" borderId="0" xfId="0"/>
    <xf numFmtId="0" fontId="4" fillId="0" borderId="0" xfId="0" applyFont="1"/>
    <xf numFmtId="186" fontId="6" fillId="0" borderId="48" xfId="9" applyNumberFormat="1" applyFont="1" applyFill="1" applyBorder="1"/>
    <xf numFmtId="186" fontId="6" fillId="0" borderId="48" xfId="9" applyNumberFormat="1" applyFont="1" applyBorder="1"/>
    <xf numFmtId="184" fontId="6" fillId="0" borderId="48" xfId="9" applyNumberFormat="1" applyFont="1" applyBorder="1"/>
    <xf numFmtId="0" fontId="6" fillId="0" borderId="0" xfId="7" applyFont="1"/>
    <xf numFmtId="186" fontId="7" fillId="0" borderId="0" xfId="9" applyNumberFormat="1" applyFont="1" applyFill="1" applyBorder="1"/>
    <xf numFmtId="177" fontId="7" fillId="0" borderId="0" xfId="9" applyNumberFormat="1" applyFont="1" applyFill="1" applyBorder="1"/>
    <xf numFmtId="177" fontId="4" fillId="0" borderId="0" xfId="0" applyNumberFormat="1" applyFont="1"/>
    <xf numFmtId="0" fontId="169" fillId="0" borderId="0" xfId="0" applyFont="1"/>
    <xf numFmtId="0" fontId="169" fillId="0" borderId="0" xfId="0" applyFont="1" applyAlignment="1">
      <alignment horizontal="right"/>
    </xf>
    <xf numFmtId="0" fontId="21" fillId="0" borderId="0" xfId="0" applyFont="1"/>
    <xf numFmtId="184" fontId="6" fillId="0" borderId="0" xfId="9" applyNumberFormat="1" applyFont="1" applyBorder="1"/>
    <xf numFmtId="184" fontId="7" fillId="0" borderId="0" xfId="7" applyNumberFormat="1" applyFont="1"/>
    <xf numFmtId="0" fontId="7" fillId="0" borderId="0" xfId="7" applyFont="1"/>
    <xf numFmtId="186" fontId="7" fillId="0" borderId="0" xfId="7" applyNumberFormat="1" applyFont="1" applyFill="1"/>
    <xf numFmtId="186" fontId="7" fillId="0" borderId="0" xfId="7" applyNumberFormat="1" applyFont="1"/>
    <xf numFmtId="184" fontId="7" fillId="0" borderId="0" xfId="9" applyNumberFormat="1" applyFont="1" applyBorder="1"/>
    <xf numFmtId="186" fontId="7" fillId="0" borderId="0" xfId="9" applyNumberFormat="1" applyFont="1" applyBorder="1"/>
    <xf numFmtId="186" fontId="6" fillId="0" borderId="0" xfId="9" applyNumberFormat="1" applyFont="1" applyFill="1" applyBorder="1"/>
    <xf numFmtId="186" fontId="6" fillId="0" borderId="0" xfId="9" applyNumberFormat="1" applyFont="1" applyBorder="1"/>
    <xf numFmtId="184" fontId="7" fillId="0" borderId="11" xfId="9" applyNumberFormat="1" applyFont="1" applyBorder="1"/>
    <xf numFmtId="186" fontId="7" fillId="0" borderId="11" xfId="9" applyNumberFormat="1" applyFont="1" applyFill="1" applyBorder="1"/>
    <xf numFmtId="186" fontId="7" fillId="0" borderId="11" xfId="9" applyNumberFormat="1" applyFont="1" applyBorder="1"/>
    <xf numFmtId="184" fontId="7" fillId="0" borderId="0" xfId="9" applyNumberFormat="1" applyFont="1" applyFill="1" applyBorder="1"/>
    <xf numFmtId="0" fontId="173" fillId="0" borderId="0" xfId="7" applyFont="1"/>
    <xf numFmtId="184" fontId="7" fillId="0" borderId="0" xfId="7" applyNumberFormat="1" applyFont="1" applyBorder="1"/>
    <xf numFmtId="186" fontId="7" fillId="0" borderId="0" xfId="7" applyNumberFormat="1" applyFont="1" applyFill="1" applyBorder="1"/>
    <xf numFmtId="186" fontId="7" fillId="0" borderId="0" xfId="7" applyNumberFormat="1" applyFont="1" applyBorder="1"/>
    <xf numFmtId="187" fontId="6" fillId="0" borderId="0" xfId="9" applyNumberFormat="1" applyFont="1" applyFill="1" applyBorder="1"/>
    <xf numFmtId="177" fontId="7" fillId="0" borderId="0" xfId="7" applyNumberFormat="1" applyFont="1" applyBorder="1"/>
    <xf numFmtId="0" fontId="174" fillId="0" borderId="0" xfId="7" applyFont="1"/>
    <xf numFmtId="186" fontId="6" fillId="0" borderId="11" xfId="9" applyNumberFormat="1" applyFont="1" applyFill="1" applyBorder="1"/>
    <xf numFmtId="0" fontId="7" fillId="0" borderId="0" xfId="7" applyFont="1" applyFill="1"/>
    <xf numFmtId="186" fontId="6" fillId="3" borderId="0" xfId="9" applyNumberFormat="1" applyFont="1" applyFill="1" applyBorder="1"/>
    <xf numFmtId="186" fontId="6" fillId="3" borderId="48" xfId="9" applyNumberFormat="1" applyFont="1" applyFill="1" applyBorder="1"/>
    <xf numFmtId="186" fontId="6" fillId="99" borderId="0" xfId="9" applyNumberFormat="1" applyFont="1" applyFill="1" applyBorder="1"/>
    <xf numFmtId="186" fontId="6" fillId="99" borderId="48" xfId="9" applyNumberFormat="1" applyFont="1" applyFill="1" applyBorder="1"/>
    <xf numFmtId="0" fontId="178" fillId="0" borderId="0" xfId="0" applyFont="1" applyAlignment="1">
      <alignment horizontal="right"/>
    </xf>
    <xf numFmtId="0" fontId="178" fillId="0" borderId="0" xfId="0" quotePrefix="1" applyFont="1" applyAlignment="1">
      <alignment horizontal="right"/>
    </xf>
    <xf numFmtId="177" fontId="169" fillId="0" borderId="0" xfId="0" applyNumberFormat="1" applyFont="1"/>
    <xf numFmtId="0" fontId="12" fillId="0" borderId="0" xfId="0" applyFont="1"/>
    <xf numFmtId="0" fontId="9" fillId="97" borderId="0" xfId="0" applyFont="1" applyFill="1" applyAlignment="1">
      <alignment horizontal="center" vertical="center"/>
    </xf>
    <xf numFmtId="0" fontId="21" fillId="0" borderId="0" xfId="0" applyFont="1" applyAlignment="1">
      <alignment horizontal="left" wrapText="1"/>
    </xf>
    <xf numFmtId="0" fontId="172" fillId="97" borderId="52" xfId="0" applyFont="1" applyFill="1" applyBorder="1" applyAlignment="1">
      <alignment horizontal="center"/>
    </xf>
    <xf numFmtId="0" fontId="172" fillId="97" borderId="53" xfId="0" applyFont="1" applyFill="1" applyBorder="1" applyAlignment="1">
      <alignment horizontal="center"/>
    </xf>
    <xf numFmtId="0" fontId="172" fillId="97" borderId="54" xfId="0" applyFont="1" applyFill="1" applyBorder="1" applyAlignment="1">
      <alignment horizontal="center"/>
    </xf>
  </cellXfs>
  <cellStyles count="1022">
    <cellStyle name="_xffff__x0005__xffff_" xfId="16"/>
    <cellStyle name="&quot;X&quot; MEN" xfId="17"/>
    <cellStyle name="# Assets" xfId="18"/>
    <cellStyle name="%" xfId="19"/>
    <cellStyle name="% 2" xfId="20"/>
    <cellStyle name="\" xfId="21"/>
    <cellStyle name="_1表紙～ｺﾝｾﾌﾟﾄ" xfId="22"/>
    <cellStyle name="_1表紙～ｺﾝｾﾌﾟﾄ.xls グラフ 16" xfId="23"/>
    <cellStyle name="_1表紙～ｺﾝｾﾌﾟﾄ.xls グラフ 16_1" xfId="24"/>
    <cellStyle name="_1表紙～ｺﾝｾﾌﾟﾄ.xls グラフ 16_2" xfId="25"/>
    <cellStyle name="_1表紙～ｺﾝｾﾌﾟﾄ.xls グラフ 16_3" xfId="26"/>
    <cellStyle name="_1表紙～ｺﾝｾﾌﾟﾄ_1" xfId="27"/>
    <cellStyle name="_1表紙～ｺﾝｾﾌﾟﾄ_2" xfId="28"/>
    <cellStyle name="_1表紙～ｺﾝｾﾌﾟﾄ_3" xfId="29"/>
    <cellStyle name="_2490898_2" xfId="30"/>
    <cellStyle name="_2885154_1" xfId="31"/>
    <cellStyle name="_２管理提案（目次）" xfId="32"/>
    <cellStyle name="_２管理提案（目次）_1" xfId="33"/>
    <cellStyle name="_２管理提案（目次）_2" xfId="34"/>
    <cellStyle name="_２管理提案（目次）_3" xfId="35"/>
    <cellStyle name="_3010408_1" xfId="36"/>
    <cellStyle name="_3010408_2" xfId="37"/>
    <cellStyle name="_3092771_16" xfId="38"/>
    <cellStyle name="_3092771_20" xfId="39"/>
    <cellStyle name="_3092771_21" xfId="40"/>
    <cellStyle name="_31 Oct" xfId="41"/>
    <cellStyle name="_3172958_23" xfId="42"/>
    <cellStyle name="_3172958_29" xfId="43"/>
    <cellStyle name="_3213188_1" xfId="44"/>
    <cellStyle name="_3288474_16" xfId="45"/>
    <cellStyle name="_3355845_4" xfId="46"/>
    <cellStyle name="_3377379_1" xfId="47"/>
    <cellStyle name="_3420459_1" xfId="48"/>
    <cellStyle name="_3443986_1" xfId="49"/>
    <cellStyle name="_3548046_1" xfId="50"/>
    <cellStyle name="_3612580_1" xfId="51"/>
    <cellStyle name="_3612601_1" xfId="52"/>
    <cellStyle name="_3612602_1" xfId="53"/>
    <cellStyle name="_４管理提案（ｺﾝｾﾌﾟﾄ）" xfId="54"/>
    <cellStyle name="_４管理提案（ｺﾝｾﾌﾟﾄ）_1" xfId="55"/>
    <cellStyle name="_４管理提案（ｺﾝｾﾌﾟﾄ）_2" xfId="56"/>
    <cellStyle name="_４管理提案（ｺﾝｾﾌﾟﾄ）_3" xfId="57"/>
    <cellStyle name="_５管理提案（教育体制）" xfId="58"/>
    <cellStyle name="_５管理提案（教育体制）_1" xfId="59"/>
    <cellStyle name="_５管理提案（教育体制）_2" xfId="60"/>
    <cellStyle name="_５管理提案（教育体制）_3" xfId="61"/>
    <cellStyle name="_6022741_1" xfId="62"/>
    <cellStyle name="_６管理提案（年間計画）" xfId="63"/>
    <cellStyle name="_６管理提案（年間計画）_1" xfId="64"/>
    <cellStyle name="_６管理提案（年間計画）_2" xfId="65"/>
    <cellStyle name="_６管理提案（年間計画）_3" xfId="66"/>
    <cellStyle name="_７管理提案（ﾊﾞｯｸｱｯﾌﾟ）" xfId="67"/>
    <cellStyle name="_７管理提案（ﾊﾞｯｸｱｯﾌﾟ）_1" xfId="68"/>
    <cellStyle name="_７管理提案（ﾊﾞｯｸｱｯﾌﾟ）_2" xfId="69"/>
    <cellStyle name="_７管理提案（ﾊﾞｯｸｱｯﾌﾟ）_3" xfId="70"/>
    <cellStyle name="_８管理提案（長期１）" xfId="71"/>
    <cellStyle name="_８管理提案（長期１）_1" xfId="72"/>
    <cellStyle name="_８管理提案（長期１）_2" xfId="73"/>
    <cellStyle name="_８管理提案（長期１）_3" xfId="74"/>
    <cellStyle name="_８管理提案(長期２)" xfId="75"/>
    <cellStyle name="_９管理提案（管理方式）" xfId="76"/>
    <cellStyle name="_９管理提案（管理方式）_1" xfId="77"/>
    <cellStyle name="_９管理提案（管理方式）_2" xfId="78"/>
    <cellStyle name="_９管理提案（管理方式）_3" xfId="79"/>
    <cellStyle name="_Highlight" xfId="80"/>
    <cellStyle name="_kanri" xfId="81"/>
    <cellStyle name="_kanri_1" xfId="82"/>
    <cellStyle name="_kanri_2" xfId="83"/>
    <cellStyle name="_kanri_3" xfId="84"/>
    <cellStyle name="_Monthly_Master Forecast" xfId="85"/>
    <cellStyle name="_XV - Investor model draft (11 Oct 2010)_6023524_4 (CSF_Sydney) (2) (3)" xfId="86"/>
    <cellStyle name="_リニューアル工事.xls グラフ 175" xfId="87"/>
    <cellStyle name="_リニューアル工事.xls グラフ 175_1" xfId="88"/>
    <cellStyle name="_リニューアル工事.xls グラフ 175_2" xfId="89"/>
    <cellStyle name="_リニューアル工事.xls グラフ 175_3" xfId="90"/>
    <cellStyle name="_リニューアル工事.xls グラフ 176" xfId="91"/>
    <cellStyle name="_リニューアル工事.xls グラフ 176_1" xfId="92"/>
    <cellStyle name="_リニューアル工事.xls グラフ 176_2" xfId="93"/>
    <cellStyle name="_リニューアル工事.xls グラフ 176_3" xfId="94"/>
    <cellStyle name="_リニューアル工事.xls グラフ 3" xfId="95"/>
    <cellStyle name="_リニューアル工事.xls グラフ 3_1" xfId="96"/>
    <cellStyle name="_リニューアル工事.xls グラフ 3_2" xfId="97"/>
    <cellStyle name="_リニューアル工事.xls グラフ 3_3" xfId="98"/>
    <cellStyle name="_リニューアル工事.xls グラフ 4" xfId="99"/>
    <cellStyle name="_リニューアル工事.xls グラフ 4_1" xfId="100"/>
    <cellStyle name="_リニューアル工事.xls グラフ 4_2" xfId="101"/>
    <cellStyle name="_リニューアル工事.xls グラフ 4_3" xfId="102"/>
    <cellStyle name="_室町ＮＳビル総合管理提案２" xfId="103"/>
    <cellStyle name="_室町ＮＳビル総合管理提案２.xls グラフ 3" xfId="104"/>
    <cellStyle name="_室町ＮＳビル総合管理提案２.xls グラフ 3_1" xfId="105"/>
    <cellStyle name="_室町ＮＳビル総合管理提案２.xls グラフ 3_2" xfId="106"/>
    <cellStyle name="_室町ＮＳビル総合管理提案２.xls グラフ 3_3" xfId="107"/>
    <cellStyle name="_室町ＮＳビル総合管理提案２.xls グラフ 4" xfId="108"/>
    <cellStyle name="_室町ＮＳビル総合管理提案２.xls グラフ 4_1" xfId="109"/>
    <cellStyle name="_室町ＮＳビル総合管理提案２.xls グラフ 4_2" xfId="110"/>
    <cellStyle name="_室町ＮＳビル総合管理提案２.xls グラフ 4_3" xfId="111"/>
    <cellStyle name="_室町ＮＳビル総合管理提案２.xls グラフ 8" xfId="112"/>
    <cellStyle name="_室町ＮＳビル総合管理提案２.xls グラフ 8_1" xfId="113"/>
    <cellStyle name="_室町ＮＳビル総合管理提案２.xls グラフ 8_2" xfId="114"/>
    <cellStyle name="_室町ＮＳビル総合管理提案２.xls グラフ 8_3" xfId="115"/>
    <cellStyle name="_室町ＮＳビル総合管理提案２_1" xfId="116"/>
    <cellStyle name="_室町ＮＳビル総合管理提案２_2" xfId="117"/>
    <cellStyle name="_室町ＮＳビル総合管理提案２_3" xfId="118"/>
    <cellStyle name="_提案書2-2" xfId="119"/>
    <cellStyle name="_提案書2-2_1" xfId="120"/>
    <cellStyle name="_提案書2-2_2" xfId="121"/>
    <cellStyle name="_提案書2-2_3" xfId="122"/>
    <cellStyle name="_管理提案（本   文）" xfId="123"/>
    <cellStyle name="_管理提案（本   文）_1" xfId="124"/>
    <cellStyle name="_管理提案（本   文）_2" xfId="125"/>
    <cellStyle name="_管理提案（本   文）_3" xfId="126"/>
    <cellStyle name="_管理提案（本   文）－２" xfId="127"/>
    <cellStyle name="_管理提案（本   文）－２_1" xfId="128"/>
    <cellStyle name="_管理提案（本   文）－２_2" xfId="129"/>
    <cellStyle name="_管理提案（本   文）－２_3" xfId="130"/>
    <cellStyle name="_管理提案（目　次）２" xfId="131"/>
    <cellStyle name="_管理提案（目　次）２_1" xfId="132"/>
    <cellStyle name="_管理提案（目　次）２_2" xfId="133"/>
    <cellStyle name="_管理提案（目　次）２_3" xfId="134"/>
    <cellStyle name="_管理提案書A3.xls グラフ 4" xfId="135"/>
    <cellStyle name="_管理提案書A3.xls グラフ 4_1" xfId="136"/>
    <cellStyle name="_管理提案書A3.xls グラフ 4_2" xfId="137"/>
    <cellStyle name="_管理提案書A3.xls グラフ 4_3" xfId="138"/>
    <cellStyle name="_管理提案書A3.xls グラフ 5" xfId="139"/>
    <cellStyle name="_管理提案書A3.xls グラフ 5_1" xfId="140"/>
    <cellStyle name="_管理提案書A3.xls グラフ 5_2" xfId="141"/>
    <cellStyle name="_管理提案書A3.xls グラフ 5_3" xfId="142"/>
    <cellStyle name="_管理提案書A3.xls グラフ 9" xfId="143"/>
    <cellStyle name="_管理提案書A3.xls グラフ 9_1" xfId="144"/>
    <cellStyle name="_管理提案書A3.xls グラフ 9_2" xfId="145"/>
    <cellStyle name="_管理提案書A3.xls グラフ 9_3" xfId="146"/>
    <cellStyle name="£ BP" xfId="147"/>
    <cellStyle name="¥ JY" xfId="148"/>
    <cellStyle name="=C:\WINNT35\SYSTEM32\COMMAND.COM" xfId="149"/>
    <cellStyle name="000's" xfId="150"/>
    <cellStyle name="000's 2" xfId="932"/>
    <cellStyle name="20% - Accent1 2" xfId="151"/>
    <cellStyle name="20% - Accent2 2" xfId="152"/>
    <cellStyle name="20% - Accent3 2" xfId="153"/>
    <cellStyle name="20% - Accent4 2" xfId="154"/>
    <cellStyle name="20% - Accent5 2" xfId="155"/>
    <cellStyle name="20% - Accent6 2" xfId="156"/>
    <cellStyle name="20% - アクセント 1" xfId="157"/>
    <cellStyle name="20% - アクセント 2" xfId="158"/>
    <cellStyle name="20% - アクセント 3" xfId="159"/>
    <cellStyle name="20% - アクセント 4" xfId="160"/>
    <cellStyle name="20% - アクセント 5" xfId="161"/>
    <cellStyle name="20% - アクセント 6" xfId="162"/>
    <cellStyle name="40% - Accent1 2" xfId="163"/>
    <cellStyle name="40% - Accent2 2" xfId="164"/>
    <cellStyle name="40% - Accent3 2" xfId="165"/>
    <cellStyle name="40% - Accent4 2" xfId="166"/>
    <cellStyle name="40% - Accent5 2" xfId="167"/>
    <cellStyle name="40% - Accent6 2" xfId="168"/>
    <cellStyle name="40% - アクセント 1" xfId="169"/>
    <cellStyle name="40% - アクセント 2" xfId="170"/>
    <cellStyle name="40% - アクセント 3" xfId="171"/>
    <cellStyle name="40% - アクセント 4" xfId="172"/>
    <cellStyle name="40% - アクセント 5" xfId="173"/>
    <cellStyle name="40% - アクセント 6" xfId="174"/>
    <cellStyle name="60% - Accent1 2" xfId="175"/>
    <cellStyle name="60% - Accent2 2" xfId="176"/>
    <cellStyle name="60% - Accent3 2" xfId="177"/>
    <cellStyle name="60% - Accent4 2" xfId="178"/>
    <cellStyle name="60% - Accent5 2" xfId="179"/>
    <cellStyle name="60% - Accent6 2" xfId="180"/>
    <cellStyle name="60% - アクセント 1" xfId="181"/>
    <cellStyle name="60% - アクセント 2" xfId="182"/>
    <cellStyle name="60% - アクセント 3" xfId="183"/>
    <cellStyle name="60% - アクセント 4" xfId="184"/>
    <cellStyle name="60% - アクセント 5" xfId="185"/>
    <cellStyle name="60% - アクセント 6" xfId="186"/>
    <cellStyle name="A" xfId="187"/>
    <cellStyle name="A_XV - Investor model draft (11 Oct 2010)_6023524_4 (CSF_Sydney) (2) (3)" xfId="188"/>
    <cellStyle name="Accent1 2" xfId="189"/>
    <cellStyle name="Accent2 2" xfId="190"/>
    <cellStyle name="Accent3 2" xfId="191"/>
    <cellStyle name="Accent4 2" xfId="192"/>
    <cellStyle name="Accent5 2" xfId="193"/>
    <cellStyle name="Accent6 2" xfId="194"/>
    <cellStyle name="active" xfId="195"/>
    <cellStyle name="adj_share" xfId="196"/>
    <cellStyle name="Adjusted" xfId="197"/>
    <cellStyle name="AFE" xfId="198"/>
    <cellStyle name="AFE 2" xfId="199"/>
    <cellStyle name="Afjusted" xfId="200"/>
    <cellStyle name="args.style" xfId="201"/>
    <cellStyle name="Assumption Background" xfId="202"/>
    <cellStyle name="Assumption Date Centre" xfId="203"/>
    <cellStyle name="Assumption Date Centre 2" xfId="933"/>
    <cellStyle name="Assumption Date Right" xfId="204"/>
    <cellStyle name="Assumption Date Right 2" xfId="934"/>
    <cellStyle name="Assumption Multiple Centre" xfId="205"/>
    <cellStyle name="Assumption Multiple Centre 2" xfId="935"/>
    <cellStyle name="Assumption Multiple Right" xfId="206"/>
    <cellStyle name="Assumption Multiple Right 2" xfId="936"/>
    <cellStyle name="Assumption number" xfId="207"/>
    <cellStyle name="Assumption number 2" xfId="937"/>
    <cellStyle name="Assumption Number Centre" xfId="208"/>
    <cellStyle name="Assumption Number Centre 2" xfId="938"/>
    <cellStyle name="Assumption Number Right" xfId="209"/>
    <cellStyle name="Assumption Number Right 2" xfId="939"/>
    <cellStyle name="Assumption number_FFO - listed" xfId="210"/>
    <cellStyle name="Assumption OnOff Centre" xfId="211"/>
    <cellStyle name="Assumption OnOff Centre 2" xfId="940"/>
    <cellStyle name="Assumption OnOff Right" xfId="212"/>
    <cellStyle name="Assumption OnOff Right 2" xfId="941"/>
    <cellStyle name="Assumption Percentage Centre" xfId="213"/>
    <cellStyle name="Assumption Percentage Centre 2" xfId="942"/>
    <cellStyle name="Assumption Percentage Right" xfId="214"/>
    <cellStyle name="Assumption Percentage Right 2" xfId="943"/>
    <cellStyle name="Assumption Years Centre" xfId="215"/>
    <cellStyle name="Assumption Years Centre 2" xfId="944"/>
    <cellStyle name="Assumption Years Right" xfId="216"/>
    <cellStyle name="Assumption Years Right 2" xfId="945"/>
    <cellStyle name="Assumption YesNo Centre" xfId="217"/>
    <cellStyle name="Assumption YesNo Centre 2" xfId="946"/>
    <cellStyle name="Assumption YesNo Right" xfId="218"/>
    <cellStyle name="Assumption YesNo Right 2" xfId="947"/>
    <cellStyle name="b" xfId="219"/>
    <cellStyle name="b_Balance Sheet" xfId="220"/>
    <cellStyle name="b_Balance Sheet_FFO - listed" xfId="221"/>
    <cellStyle name="b_Balance Sheet_FFO - listed_1" xfId="222"/>
    <cellStyle name="b_Balance Sheet_FFO - listed_1_NOI - unlisted" xfId="223"/>
    <cellStyle name="b_Balance Sheet_FFO - listed_FFO - listed" xfId="224"/>
    <cellStyle name="b_Balance Sheet_FFO - listed_NOI - unlisted" xfId="225"/>
    <cellStyle name="b_Balance Sheet_NOI - unlisted" xfId="226"/>
    <cellStyle name="b_Balance Sheet_Trs Ass" xfId="227"/>
    <cellStyle name="b_DRT - Sep04 Ver 1" xfId="228"/>
    <cellStyle name="b_DRT - Sep04 Ver 1_FFO - listed" xfId="229"/>
    <cellStyle name="b_DRT - Sep04 Ver 1_FFO - listed_1" xfId="230"/>
    <cellStyle name="b_DRT - Sep04 Ver 1_FFO - listed_1_NOI - unlisted" xfId="231"/>
    <cellStyle name="b_DRT - Sep04 Ver 1_FFO - listed_FFO - listed" xfId="232"/>
    <cellStyle name="b_DRT - Sep04 Ver 1_FFO - listed_NOI - unlisted" xfId="233"/>
    <cellStyle name="b_DRT - Sep04 Ver 1_NOI - unlisted" xfId="234"/>
    <cellStyle name="b_DRT - Sep04 Ver 1_Trs Ass" xfId="235"/>
    <cellStyle name="b_DRT_CONS - Dec04_JD_240105245pm" xfId="236"/>
    <cellStyle name="b_DRT_CONS - Dec04_JD_240105245pm_FFO - listed" xfId="237"/>
    <cellStyle name="b_DRT_CONS - Dec04_JD_240105245pm_FFO - listed_1" xfId="238"/>
    <cellStyle name="b_DRT_CONS - Dec04_JD_240105245pm_FFO - listed_1_NOI - unlisted" xfId="239"/>
    <cellStyle name="b_DRT_CONS - Dec04_JD_240105245pm_FFO - listed_FFO - listed" xfId="240"/>
    <cellStyle name="b_DRT_CONS - Dec04_JD_240105245pm_FFO - listed_NOI - unlisted" xfId="241"/>
    <cellStyle name="b_DRT_CONS - Dec04_JD_240105245pm_NOI - unlisted" xfId="242"/>
    <cellStyle name="b_DRT_CONS - Dec04_JD_240105245pm_Trs Ass" xfId="243"/>
    <cellStyle name="b_DRT_CONS -Test" xfId="244"/>
    <cellStyle name="b_DRT_CONS -Test_FFO - listed" xfId="245"/>
    <cellStyle name="b_DRT_CONS -Test_FFO - listed_1" xfId="246"/>
    <cellStyle name="b_DRT_CONS -Test_FFO - listed_1_NOI - unlisted" xfId="247"/>
    <cellStyle name="b_DRT_CONS -Test_FFO - listed_FFO - listed" xfId="248"/>
    <cellStyle name="b_DRT_CONS -Test_FFO - listed_NOI - unlisted" xfId="249"/>
    <cellStyle name="b_DRT_CONS -Test_NOI - unlisted" xfId="250"/>
    <cellStyle name="b_DRT_CONS -Test_Trs Ass" xfId="251"/>
    <cellStyle name="b_FFO - listed" xfId="252"/>
    <cellStyle name="b_FFO - listed_1" xfId="253"/>
    <cellStyle name="b_FFO - listed_1_NOI - unlisted" xfId="254"/>
    <cellStyle name="b_FFO - listed_FFO - listed" xfId="255"/>
    <cellStyle name="b_FFO - listed_NOI - unlisted" xfId="256"/>
    <cellStyle name="b_NOI - unlisted" xfId="257"/>
    <cellStyle name="b_Project Spot - 02-08-04 - final units DRT v1" xfId="258"/>
    <cellStyle name="b_Project Spot - 02-08-04 - final units DRT v1_FFO - listed" xfId="259"/>
    <cellStyle name="b_Project Spot - 02-08-04 - final units DRT v1_FFO - listed_1" xfId="260"/>
    <cellStyle name="b_Project Spot - 02-08-04 - final units DRT v1_FFO - listed_1_NOI - unlisted" xfId="261"/>
    <cellStyle name="b_Project Spot - 02-08-04 - final units DRT v1_FFO - listed_FFO - listed" xfId="262"/>
    <cellStyle name="b_Project Spot - 02-08-04 - final units DRT v1_FFO - listed_NOI - unlisted" xfId="263"/>
    <cellStyle name="b_Project Spot - 02-08-04 - final units DRT v1_NOI - unlisted" xfId="264"/>
    <cellStyle name="b_Project Spot - 02-08-04 - final units DRT v1_Trs Ass" xfId="265"/>
    <cellStyle name="b_Project Spot - 20-07-04" xfId="266"/>
    <cellStyle name="b_Project Spot - 20-07-04_FFO - listed" xfId="267"/>
    <cellStyle name="b_Project Spot - 20-07-04_FFO - listed_1" xfId="268"/>
    <cellStyle name="b_Project Spot - 20-07-04_FFO - listed_1_NOI - unlisted" xfId="269"/>
    <cellStyle name="b_Project Spot - 20-07-04_FFO - listed_FFO - listed" xfId="270"/>
    <cellStyle name="b_Project Spot - 20-07-04_FFO - listed_NOI - unlisted" xfId="271"/>
    <cellStyle name="b_Project Spot - 20-07-04_NOI - unlisted" xfId="272"/>
    <cellStyle name="b_Project Spot - 20-07-04_Trs Ass" xfId="273"/>
    <cellStyle name="b_Project Spot - 24-06-04" xfId="274"/>
    <cellStyle name="b_Project Spot - 24-06-04_FFO - listed" xfId="275"/>
    <cellStyle name="b_Project Spot - 24-06-04_FFO - listed_1" xfId="276"/>
    <cellStyle name="b_Project Spot - 24-06-04_FFO - listed_1_NOI - unlisted" xfId="277"/>
    <cellStyle name="b_Project Spot - 24-06-04_FFO - listed_FFO - listed" xfId="278"/>
    <cellStyle name="b_Project Spot - 24-06-04_FFO - listed_NOI - unlisted" xfId="279"/>
    <cellStyle name="b_Project Spot - 24-06-04_NOI - unlisted" xfId="280"/>
    <cellStyle name="b_Project Spot - 24-06-04_Trs Ass" xfId="281"/>
    <cellStyle name="b_Project Spot - 29-06-04" xfId="282"/>
    <cellStyle name="b_Project Spot - 29-06-04_FFO - listed" xfId="283"/>
    <cellStyle name="b_Project Spot - 29-06-04_FFO - listed_1" xfId="284"/>
    <cellStyle name="b_Project Spot - 29-06-04_FFO - listed_1_NOI - unlisted" xfId="285"/>
    <cellStyle name="b_Project Spot - 29-06-04_FFO - listed_FFO - listed" xfId="286"/>
    <cellStyle name="b_Project Spot - 29-06-04_FFO - listed_NOI - unlisted" xfId="287"/>
    <cellStyle name="b_Project Spot - 29-06-04_NOI - unlisted" xfId="288"/>
    <cellStyle name="b_Project Spot - 29-06-04_Trs Ass" xfId="289"/>
    <cellStyle name="b_Treasury Model v1" xfId="290"/>
    <cellStyle name="b_Treasury Model v1_FFO - listed" xfId="291"/>
    <cellStyle name="b_Treasury Model v1_FFO - listed_1" xfId="292"/>
    <cellStyle name="b_Treasury Model v1_FFO - listed_1_NOI - unlisted" xfId="293"/>
    <cellStyle name="b_Treasury Model v1_FFO - listed_FFO - listed" xfId="294"/>
    <cellStyle name="b_Treasury Model v1_FFO - listed_NOI - unlisted" xfId="295"/>
    <cellStyle name="b_Treasury Model v1_NOI - unlisted" xfId="296"/>
    <cellStyle name="b_Treasury Model v1_Trs Ass" xfId="297"/>
    <cellStyle name="b_Trs Ass" xfId="298"/>
    <cellStyle name="background" xfId="299"/>
    <cellStyle name="Bad 2" xfId="300"/>
    <cellStyle name="banner" xfId="301"/>
    <cellStyle name="Blank [$]" xfId="302"/>
    <cellStyle name="Blank [%]" xfId="303"/>
    <cellStyle name="Blank [,]" xfId="304"/>
    <cellStyle name="Blank [1$]" xfId="305"/>
    <cellStyle name="Blank [1%]" xfId="306"/>
    <cellStyle name="Blank [1,]" xfId="307"/>
    <cellStyle name="Blank [2$]" xfId="308"/>
    <cellStyle name="Blank [2%]" xfId="309"/>
    <cellStyle name="Blank [2,]" xfId="310"/>
    <cellStyle name="Blank [3$]" xfId="311"/>
    <cellStyle name="Blank [3%]" xfId="312"/>
    <cellStyle name="Blank [3,]" xfId="313"/>
    <cellStyle name="Blank [D-M-Y]" xfId="314"/>
    <cellStyle name="Blank [K,]" xfId="315"/>
    <cellStyle name="Blue" xfId="316"/>
    <cellStyle name="Body" xfId="317"/>
    <cellStyle name="Bold/Border" xfId="318"/>
    <cellStyle name="Border Heavy" xfId="319"/>
    <cellStyle name="Border Thin" xfId="320"/>
    <cellStyle name="Branch" xfId="321"/>
    <cellStyle name="Bullet" xfId="322"/>
    <cellStyle name="C00L" xfId="323"/>
    <cellStyle name="C00L 2" xfId="948"/>
    <cellStyle name="C01H" xfId="324"/>
    <cellStyle name="C01H 2" xfId="949"/>
    <cellStyle name="C01L" xfId="325"/>
    <cellStyle name="C01L 2" xfId="950"/>
    <cellStyle name="C02H" xfId="326"/>
    <cellStyle name="C02H 2" xfId="951"/>
    <cellStyle name="C02L" xfId="327"/>
    <cellStyle name="C02L 2" xfId="952"/>
    <cellStyle name="C03H" xfId="328"/>
    <cellStyle name="C03H 2" xfId="953"/>
    <cellStyle name="C03L" xfId="329"/>
    <cellStyle name="C03L 2" xfId="954"/>
    <cellStyle name="C04H" xfId="330"/>
    <cellStyle name="C04H 2" xfId="955"/>
    <cellStyle name="C04L" xfId="331"/>
    <cellStyle name="C04L 2" xfId="956"/>
    <cellStyle name="C05H" xfId="332"/>
    <cellStyle name="C05H 2" xfId="957"/>
    <cellStyle name="C05L" xfId="333"/>
    <cellStyle name="C05L 2" xfId="958"/>
    <cellStyle name="C06H" xfId="334"/>
    <cellStyle name="C06H 2" xfId="959"/>
    <cellStyle name="C06L" xfId="335"/>
    <cellStyle name="C06L 2" xfId="960"/>
    <cellStyle name="C07H" xfId="336"/>
    <cellStyle name="C07H 2" xfId="961"/>
    <cellStyle name="C07L" xfId="337"/>
    <cellStyle name="C07L 2" xfId="962"/>
    <cellStyle name="calc" xfId="338"/>
    <cellStyle name="Calc Currency (0)" xfId="339"/>
    <cellStyle name="Calc Currency (2)" xfId="340"/>
    <cellStyle name="Calc Percent (0)" xfId="341"/>
    <cellStyle name="Calc Percent (1)" xfId="342"/>
    <cellStyle name="Calc Percent (2)" xfId="343"/>
    <cellStyle name="Calc Units (0)" xfId="344"/>
    <cellStyle name="Calc Units (1)" xfId="345"/>
    <cellStyle name="Calc Units (2)" xfId="346"/>
    <cellStyle name="calculated" xfId="347"/>
    <cellStyle name="Calculation 2" xfId="348"/>
    <cellStyle name="Calculation 2 2" xfId="963"/>
    <cellStyle name="Chart Landscape" xfId="349"/>
    <cellStyle name="Check Cell 2" xfId="350"/>
    <cellStyle name="City" xfId="351"/>
    <cellStyle name="Collateral" xfId="352"/>
    <cellStyle name="ColumnHeading" xfId="353"/>
    <cellStyle name="Comma" xfId="931" builtinId="3"/>
    <cellStyle name="Comma  - Style1" xfId="354"/>
    <cellStyle name="Comma  - Style2" xfId="355"/>
    <cellStyle name="Comma  - Style3" xfId="356"/>
    <cellStyle name="Comma  - Style4" xfId="357"/>
    <cellStyle name="Comma  - Style5" xfId="358"/>
    <cellStyle name="Comma  - Style6" xfId="359"/>
    <cellStyle name="Comma  - Style7" xfId="360"/>
    <cellStyle name="Comma  - Style8" xfId="361"/>
    <cellStyle name="Comma (0)" xfId="362"/>
    <cellStyle name="Comma (1)" xfId="363"/>
    <cellStyle name="Comma ," xfId="364"/>
    <cellStyle name="Comma [0] U" xfId="365"/>
    <cellStyle name="Comma [0] U 2" xfId="844"/>
    <cellStyle name="Comma [00]" xfId="366"/>
    <cellStyle name="Comma [1]" xfId="367"/>
    <cellStyle name="Comma [2]" xfId="368"/>
    <cellStyle name="Comma [3]" xfId="369"/>
    <cellStyle name="Comma 0" xfId="370"/>
    <cellStyle name="Comma 10" xfId="863"/>
    <cellStyle name="Comma 11" xfId="864"/>
    <cellStyle name="Comma 12" xfId="865"/>
    <cellStyle name="Comma 13" xfId="866"/>
    <cellStyle name="Comma 14" xfId="867"/>
    <cellStyle name="Comma 15" xfId="868"/>
    <cellStyle name="Comma 16" xfId="832"/>
    <cellStyle name="Comma 17" xfId="870"/>
    <cellStyle name="Comma 18" xfId="834"/>
    <cellStyle name="Comma 19" xfId="856"/>
    <cellStyle name="Comma 2" xfId="4"/>
    <cellStyle name="Comma 2 2" xfId="815"/>
    <cellStyle name="Comma 20" xfId="872"/>
    <cellStyle name="Comma 21" xfId="873"/>
    <cellStyle name="Comma 22" xfId="874"/>
    <cellStyle name="Comma 23" xfId="875"/>
    <cellStyle name="Comma 24" xfId="876"/>
    <cellStyle name="Comma 25" xfId="852"/>
    <cellStyle name="Comma 26" xfId="878"/>
    <cellStyle name="Comma 27" xfId="879"/>
    <cellStyle name="Comma 28" xfId="838"/>
    <cellStyle name="Comma 29" xfId="881"/>
    <cellStyle name="Comma 3" xfId="371"/>
    <cellStyle name="Comma 3 2" xfId="819"/>
    <cellStyle name="Comma 30" xfId="840"/>
    <cellStyle name="Comma 31" xfId="883"/>
    <cellStyle name="Comma 32" xfId="885"/>
    <cellStyle name="Comma 33" xfId="886"/>
    <cellStyle name="Comma 34" xfId="887"/>
    <cellStyle name="Comma 35" xfId="888"/>
    <cellStyle name="Comma 36" xfId="889"/>
    <cellStyle name="Comma 37" xfId="890"/>
    <cellStyle name="Comma 38" xfId="891"/>
    <cellStyle name="Comma 39" xfId="893"/>
    <cellStyle name="Comma 4" xfId="372"/>
    <cellStyle name="Comma 4 2" xfId="845"/>
    <cellStyle name="Comma 40" xfId="897"/>
    <cellStyle name="Comma 41" xfId="900"/>
    <cellStyle name="Comma 42" xfId="902"/>
    <cellStyle name="Comma 43" xfId="903"/>
    <cellStyle name="Comma 44" xfId="909"/>
    <cellStyle name="Comma 45" xfId="911"/>
    <cellStyle name="Comma 46" xfId="912"/>
    <cellStyle name="Comma 47" xfId="913"/>
    <cellStyle name="Comma 48" xfId="914"/>
    <cellStyle name="Comma 49" xfId="2"/>
    <cellStyle name="Comma 5" xfId="813"/>
    <cellStyle name="Comma 50" xfId="917"/>
    <cellStyle name="Comma 51" xfId="930"/>
    <cellStyle name="Comma 52" xfId="919"/>
    <cellStyle name="Comma 53" xfId="928"/>
    <cellStyle name="Comma 54" xfId="921"/>
    <cellStyle name="Comma 55" xfId="926"/>
    <cellStyle name="Comma 56" xfId="923"/>
    <cellStyle name="Comma 6" xfId="818"/>
    <cellStyle name="Comma 7" xfId="820"/>
    <cellStyle name="Comma 8" xfId="828"/>
    <cellStyle name="Comma 9" xfId="861"/>
    <cellStyle name="Comma Enter" xfId="373"/>
    <cellStyle name="Comma Output" xfId="374"/>
    <cellStyle name="Comma0" xfId="375"/>
    <cellStyle name="Comma1" xfId="376"/>
    <cellStyle name="Comma2" xfId="377"/>
    <cellStyle name="CommaNoDecimal" xfId="378"/>
    <cellStyle name="CommaNoZero" xfId="379"/>
    <cellStyle name="Copied" xfId="380"/>
    <cellStyle name="COST1" xfId="381"/>
    <cellStyle name="CSI" xfId="382"/>
    <cellStyle name="Curren - Style2" xfId="383"/>
    <cellStyle name="Currency (0)" xfId="384"/>
    <cellStyle name="Currency [0] U" xfId="385"/>
    <cellStyle name="Currency [00]" xfId="386"/>
    <cellStyle name="Currency [1]" xfId="387"/>
    <cellStyle name="Currency [2]" xfId="388"/>
    <cellStyle name="Currency [2] U" xfId="389"/>
    <cellStyle name="Currency [2]_FFO - listed" xfId="390"/>
    <cellStyle name="Currency [3]" xfId="391"/>
    <cellStyle name="Currency 0" xfId="392"/>
    <cellStyle name="Currency 10" xfId="859"/>
    <cellStyle name="Currency 11" xfId="830"/>
    <cellStyle name="Currency 12" xfId="858"/>
    <cellStyle name="Currency 13" xfId="831"/>
    <cellStyle name="Currency 14" xfId="857"/>
    <cellStyle name="Currency 15" xfId="833"/>
    <cellStyle name="Currency 16" xfId="869"/>
    <cellStyle name="Currency 17" xfId="835"/>
    <cellStyle name="Currency 18" xfId="855"/>
    <cellStyle name="Currency 19" xfId="871"/>
    <cellStyle name="Currency 2" xfId="5"/>
    <cellStyle name="Currency 2 2" xfId="816"/>
    <cellStyle name="Currency 20" xfId="854"/>
    <cellStyle name="Currency 21" xfId="836"/>
    <cellStyle name="Currency 22" xfId="853"/>
    <cellStyle name="Currency 23" xfId="837"/>
    <cellStyle name="Currency 24" xfId="851"/>
    <cellStyle name="Currency 25" xfId="877"/>
    <cellStyle name="Currency 26" xfId="850"/>
    <cellStyle name="Currency 27" xfId="839"/>
    <cellStyle name="Currency 28" xfId="880"/>
    <cellStyle name="Currency 29" xfId="841"/>
    <cellStyle name="Currency 3" xfId="393"/>
    <cellStyle name="Currency 3 2" xfId="846"/>
    <cellStyle name="Currency 30" xfId="882"/>
    <cellStyle name="Currency 31" xfId="884"/>
    <cellStyle name="Currency 32" xfId="849"/>
    <cellStyle name="Currency 33" xfId="842"/>
    <cellStyle name="Currency 34" xfId="848"/>
    <cellStyle name="Currency 35" xfId="843"/>
    <cellStyle name="Currency 36" xfId="847"/>
    <cellStyle name="Currency 37" xfId="892"/>
    <cellStyle name="Currency 38" xfId="894"/>
    <cellStyle name="Currency 39" xfId="898"/>
    <cellStyle name="Currency 4" xfId="394"/>
    <cellStyle name="Currency 40" xfId="899"/>
    <cellStyle name="Currency 41" xfId="901"/>
    <cellStyle name="Currency 42" xfId="904"/>
    <cellStyle name="Currency 43" xfId="908"/>
    <cellStyle name="Currency 44" xfId="910"/>
    <cellStyle name="Currency 45" xfId="907"/>
    <cellStyle name="Currency 46" xfId="905"/>
    <cellStyle name="Currency 47" xfId="906"/>
    <cellStyle name="Currency 48" xfId="3"/>
    <cellStyle name="Currency 49" xfId="918"/>
    <cellStyle name="Currency 5" xfId="395"/>
    <cellStyle name="Currency 50" xfId="929"/>
    <cellStyle name="Currency 51" xfId="920"/>
    <cellStyle name="Currency 52" xfId="927"/>
    <cellStyle name="Currency 53" xfId="922"/>
    <cellStyle name="Currency 54" xfId="925"/>
    <cellStyle name="Currency 55" xfId="924"/>
    <cellStyle name="Currency 6" xfId="814"/>
    <cellStyle name="Currency 7" xfId="829"/>
    <cellStyle name="Currency 8" xfId="860"/>
    <cellStyle name="Currency 9" xfId="862"/>
    <cellStyle name="Currency0" xfId="396"/>
    <cellStyle name="d" xfId="397"/>
    <cellStyle name="D_Data" xfId="398"/>
    <cellStyle name="D_XV - Investor model draft (11 Oct 2010)_6023524_4 (CSF_Sydney) (2) (3)" xfId="399"/>
    <cellStyle name="Dash" xfId="400"/>
    <cellStyle name="Data" xfId="401"/>
    <cellStyle name="Data 2" xfId="964"/>
    <cellStyle name="Data Input" xfId="402"/>
    <cellStyle name="Data Input 2" xfId="965"/>
    <cellStyle name="Data1" xfId="403"/>
    <cellStyle name="Data2" xfId="404"/>
    <cellStyle name="Data3" xfId="405"/>
    <cellStyle name="Data4" xfId="406"/>
    <cellStyle name="Data5" xfId="407"/>
    <cellStyle name="Data5 2" xfId="966"/>
    <cellStyle name="DataEntry" xfId="408"/>
    <cellStyle name="Date" xfId="409"/>
    <cellStyle name="Date [D-M-Y]" xfId="410"/>
    <cellStyle name="Date [M/D/Y]" xfId="411"/>
    <cellStyle name="Date [M/Y]" xfId="412"/>
    <cellStyle name="Date [M-Y]" xfId="413"/>
    <cellStyle name="Date Aligned" xfId="414"/>
    <cellStyle name="Date mmm-yy" xfId="415"/>
    <cellStyle name="Date Short" xfId="416"/>
    <cellStyle name="Date U" xfId="417"/>
    <cellStyle name="Date_20050509a Debt sheet" xfId="418"/>
    <cellStyle name="DateLong" xfId="419"/>
    <cellStyle name="DateLong2" xfId="420"/>
    <cellStyle name="DateMMMYY" xfId="421"/>
    <cellStyle name="datetime" xfId="422"/>
    <cellStyle name="Deal" xfId="423"/>
    <cellStyle name="Decimal [0]" xfId="424"/>
    <cellStyle name="Decimal [2]" xfId="425"/>
    <cellStyle name="Decimal [2] U" xfId="426"/>
    <cellStyle name="Decimal [2]_FFO - listed" xfId="427"/>
    <cellStyle name="Decimal [3]" xfId="428"/>
    <cellStyle name="Decimal [3] U" xfId="429"/>
    <cellStyle name="Decimal [3]_FFO - listed" xfId="430"/>
    <cellStyle name="Decimal [4]" xfId="431"/>
    <cellStyle name="Decimal [4] U" xfId="432"/>
    <cellStyle name="Decimal [4]_FFO - listed" xfId="433"/>
    <cellStyle name="Dezimal_~4651938" xfId="434"/>
    <cellStyle name="Dotted Line" xfId="435"/>
    <cellStyle name="Enter Currency (0)" xfId="436"/>
    <cellStyle name="Enter Currency (2)" xfId="437"/>
    <cellStyle name="Enter Units (0)" xfId="438"/>
    <cellStyle name="Enter Units (1)" xfId="439"/>
    <cellStyle name="Enter Units (2)" xfId="440"/>
    <cellStyle name="entry" xfId="441"/>
    <cellStyle name="Euro" xfId="442"/>
    <cellStyle name="EvenBodyShade" xfId="443"/>
    <cellStyle name="Expense" xfId="444"/>
    <cellStyle name="Explanatory Text 2" xfId="445"/>
    <cellStyle name="EYHeader1" xfId="446"/>
    <cellStyle name="EYHeader1 2" xfId="967"/>
    <cellStyle name="EYHeader2" xfId="447"/>
    <cellStyle name="F1" xfId="448"/>
    <cellStyle name="Footnote" xfId="449"/>
    <cellStyle name="Fraction" xfId="450"/>
    <cellStyle name="Fraction [8]" xfId="451"/>
    <cellStyle name="Fraction [Bl]" xfId="452"/>
    <cellStyle name="GL RECS" xfId="453"/>
    <cellStyle name="GLVF1001" xfId="454"/>
    <cellStyle name="GLVF1001%" xfId="455"/>
    <cellStyle name="GLVF1001_FFO - listed" xfId="456"/>
    <cellStyle name="Good 2" xfId="457"/>
    <cellStyle name="GrandTotal" xfId="458"/>
    <cellStyle name="Grey" xfId="459"/>
    <cellStyle name="Hard Percent" xfId="460"/>
    <cellStyle name="Head1" xfId="461"/>
    <cellStyle name="Head2" xfId="462"/>
    <cellStyle name="Head3" xfId="463"/>
    <cellStyle name="Head4" xfId="464"/>
    <cellStyle name="Head5" xfId="465"/>
    <cellStyle name="Head6" xfId="466"/>
    <cellStyle name="Head7" xfId="467"/>
    <cellStyle name="Head8" xfId="468"/>
    <cellStyle name="Head9" xfId="469"/>
    <cellStyle name="Header" xfId="470"/>
    <cellStyle name="Header1" xfId="471"/>
    <cellStyle name="Header2" xfId="472"/>
    <cellStyle name="Header2 2" xfId="968"/>
    <cellStyle name="Heading" xfId="473"/>
    <cellStyle name="Heading 1 2" xfId="474"/>
    <cellStyle name="Heading 2 2" xfId="475"/>
    <cellStyle name="Heading 3 2" xfId="476"/>
    <cellStyle name="Heading 4 2" xfId="477"/>
    <cellStyle name="HeadShade" xfId="478"/>
    <cellStyle name="Hidden" xfId="479"/>
    <cellStyle name="Highlight" xfId="480"/>
    <cellStyle name="Hyperlink 3" xfId="12"/>
    <cellStyle name="I" xfId="481"/>
    <cellStyle name="I_XV - Investor model draft (11 Oct 2010)_6023524_4 (CSF_Sydney) (2) (3)" xfId="482"/>
    <cellStyle name="iGeneral" xfId="483"/>
    <cellStyle name="Input [yellow]" xfId="484"/>
    <cellStyle name="Input [yellow] 2" xfId="969"/>
    <cellStyle name="Input 2" xfId="485"/>
    <cellStyle name="Input 2 2" xfId="970"/>
    <cellStyle name="Input 3" xfId="486"/>
    <cellStyle name="Input 3 2" xfId="971"/>
    <cellStyle name="Input Overflow" xfId="487"/>
    <cellStyle name="Inputs" xfId="488"/>
    <cellStyle name="Inputs2" xfId="489"/>
    <cellStyle name="Label" xfId="490"/>
    <cellStyle name="Lines" xfId="491"/>
    <cellStyle name="Link Currency (0)" xfId="492"/>
    <cellStyle name="Link Currency (2)" xfId="493"/>
    <cellStyle name="Link Units (0)" xfId="494"/>
    <cellStyle name="Link Units (1)" xfId="495"/>
    <cellStyle name="Link Units (2)" xfId="496"/>
    <cellStyle name="Linked Cell 2" xfId="497"/>
    <cellStyle name="Loan Amount" xfId="498"/>
    <cellStyle name="m" xfId="499"/>
    <cellStyle name="M_Data" xfId="500"/>
    <cellStyle name="M_XV - Investor model draft (11 Oct 2010)_6023524_4 (CSF_Sydney) (2) (3)" xfId="501"/>
    <cellStyle name="main_input" xfId="502"/>
    <cellStyle name="Mapping" xfId="503"/>
    <cellStyle name="mil" xfId="504"/>
    <cellStyle name="Milliers_Template Argus CFs" xfId="505"/>
    <cellStyle name="MINOR ROW HEADING" xfId="506"/>
    <cellStyle name="Modifiable" xfId="507"/>
    <cellStyle name="Modifiable 2" xfId="972"/>
    <cellStyle name="Multiple" xfId="508"/>
    <cellStyle name="NACC" xfId="509"/>
    <cellStyle name="Neutral 2" xfId="510"/>
    <cellStyle name="NewPeso" xfId="511"/>
    <cellStyle name="Next holiday" xfId="512"/>
    <cellStyle name="no dec" xfId="513"/>
    <cellStyle name="Normal" xfId="0" builtinId="0"/>
    <cellStyle name="Normal - Graph Data" xfId="514"/>
    <cellStyle name="Normal - Style1" xfId="515"/>
    <cellStyle name="Normal 15" xfId="10"/>
    <cellStyle name="Normal 2" xfId="7"/>
    <cellStyle name="Normal 2 19" xfId="821"/>
    <cellStyle name="Normal 2 2" xfId="15"/>
    <cellStyle name="Normal 2_FFO - listed" xfId="516"/>
    <cellStyle name="Normal 3" xfId="13"/>
    <cellStyle name="Normal 3 2" xfId="822"/>
    <cellStyle name="Normal 4" xfId="517"/>
    <cellStyle name="Normal 5" xfId="518"/>
    <cellStyle name="Normal 6" xfId="519"/>
    <cellStyle name="Normal 7" xfId="817"/>
    <cellStyle name="Normal 8" xfId="824"/>
    <cellStyle name="Normal 9" xfId="895"/>
    <cellStyle name="Normal 9 2" xfId="915"/>
    <cellStyle name="Normal U" xfId="520"/>
    <cellStyle name="Normal_Sheet1" xfId="9"/>
    <cellStyle name="Normal2" xfId="521"/>
    <cellStyle name="Normal3" xfId="522"/>
    <cellStyle name="Normal4" xfId="523"/>
    <cellStyle name="Normal-Data" xfId="524"/>
    <cellStyle name="Note 2" xfId="525"/>
    <cellStyle name="Note 2 2" xfId="973"/>
    <cellStyle name="Number" xfId="526"/>
    <cellStyle name="OCS1" xfId="527"/>
    <cellStyle name="OddBodyShade" xfId="528"/>
    <cellStyle name="Ok" xfId="529"/>
    <cellStyle name="Output 2" xfId="530"/>
    <cellStyle name="Output 2 2" xfId="974"/>
    <cellStyle name="Output Date Centre" xfId="531"/>
    <cellStyle name="Output Date Right" xfId="532"/>
    <cellStyle name="Output Multiple Centre" xfId="533"/>
    <cellStyle name="Output Multiple Right" xfId="534"/>
    <cellStyle name="Output Number Centre" xfId="535"/>
    <cellStyle name="Output Number Right" xfId="536"/>
    <cellStyle name="Output OnOff Centre" xfId="537"/>
    <cellStyle name="Output OnOff Right" xfId="538"/>
    <cellStyle name="Output Percentage Centre" xfId="539"/>
    <cellStyle name="Output Percentage Right" xfId="540"/>
    <cellStyle name="Output Years Centre" xfId="541"/>
    <cellStyle name="Output Years Right" xfId="542"/>
    <cellStyle name="Output YesNo Centre" xfId="543"/>
    <cellStyle name="Output YesNo Right" xfId="544"/>
    <cellStyle name="Overscore" xfId="545"/>
    <cellStyle name="Overunder" xfId="546"/>
    <cellStyle name="p" xfId="547"/>
    <cellStyle name="P_Data" xfId="548"/>
    <cellStyle name="P_XV - Investor model draft (11 Oct 2010)_6023524_4 (CSF_Sydney) (2) (3)" xfId="549"/>
    <cellStyle name="Page Heading Large" xfId="550"/>
    <cellStyle name="Page Heading Small" xfId="551"/>
    <cellStyle name="Page Number" xfId="552"/>
    <cellStyle name="Paragraph" xfId="553"/>
    <cellStyle name="Pattern" xfId="554"/>
    <cellStyle name="pb_table_format_columnheading" xfId="555"/>
    <cellStyle name="Percent" xfId="1" builtinId="5"/>
    <cellStyle name="Percent (0)" xfId="556"/>
    <cellStyle name="Percent (LTV, DSC)" xfId="557"/>
    <cellStyle name="Percent [0]" xfId="558"/>
    <cellStyle name="Percent [00]" xfId="559"/>
    <cellStyle name="Percent [1]" xfId="560"/>
    <cellStyle name="Percent [2]" xfId="561"/>
    <cellStyle name="Percent [2] U" xfId="562"/>
    <cellStyle name="Percent [2]_~0806486" xfId="563"/>
    <cellStyle name="Percent [3]" xfId="564"/>
    <cellStyle name="Percent 10" xfId="11"/>
    <cellStyle name="Percent 2" xfId="8"/>
    <cellStyle name="Percent 3" xfId="6"/>
    <cellStyle name="Percent 3 2" xfId="825"/>
    <cellStyle name="Percent 4" xfId="14"/>
    <cellStyle name="Percent 5" xfId="565"/>
    <cellStyle name="Percent 6" xfId="566"/>
    <cellStyle name="Percent 7" xfId="823"/>
    <cellStyle name="Percent 8" xfId="827"/>
    <cellStyle name="Percent 9" xfId="896"/>
    <cellStyle name="Percent 9 2" xfId="916"/>
    <cellStyle name="Percent Hard" xfId="567"/>
    <cellStyle name="Percent1" xfId="568"/>
    <cellStyle name="Percent2" xfId="569"/>
    <cellStyle name="Pool/Single" xfId="570"/>
    <cellStyle name="pound" xfId="571"/>
    <cellStyle name="Pounds (0)" xfId="572"/>
    <cellStyle name="PrePop Currency (0)" xfId="573"/>
    <cellStyle name="PrePop Currency (2)" xfId="574"/>
    <cellStyle name="PrePop Units (0)" xfId="575"/>
    <cellStyle name="PrePop Units (1)" xfId="576"/>
    <cellStyle name="PrePop Units (2)" xfId="577"/>
    <cellStyle name="price" xfId="578"/>
    <cellStyle name="PROJECT" xfId="579"/>
    <cellStyle name="PROJECT R" xfId="580"/>
    <cellStyle name="PSChar" xfId="581"/>
    <cellStyle name="PSDate" xfId="582"/>
    <cellStyle name="PSDec" xfId="583"/>
    <cellStyle name="PSHeading" xfId="584"/>
    <cellStyle name="PSInt" xfId="585"/>
    <cellStyle name="PSSpacer" xfId="586"/>
    <cellStyle name="PTFM-Normal" xfId="587"/>
    <cellStyle name="PTFM-Normal 2" xfId="588"/>
    <cellStyle name="PTFM-UnitsonIssue" xfId="589"/>
    <cellStyle name="R00A" xfId="590"/>
    <cellStyle name="R00L" xfId="591"/>
    <cellStyle name="R00L 2" xfId="975"/>
    <cellStyle name="R01A" xfId="592"/>
    <cellStyle name="R01H" xfId="593"/>
    <cellStyle name="R01H 2" xfId="976"/>
    <cellStyle name="R01L" xfId="594"/>
    <cellStyle name="R01L 2" xfId="977"/>
    <cellStyle name="R02A" xfId="595"/>
    <cellStyle name="R02H" xfId="596"/>
    <cellStyle name="R02H 2" xfId="978"/>
    <cellStyle name="R02L" xfId="597"/>
    <cellStyle name="R02L 2" xfId="979"/>
    <cellStyle name="R03A" xfId="598"/>
    <cellStyle name="R03H" xfId="599"/>
    <cellStyle name="R03H 2" xfId="980"/>
    <cellStyle name="R03L" xfId="600"/>
    <cellStyle name="R03L 2" xfId="981"/>
    <cellStyle name="R04A" xfId="601"/>
    <cellStyle name="R04H" xfId="602"/>
    <cellStyle name="R04H 2" xfId="982"/>
    <cellStyle name="R04L" xfId="603"/>
    <cellStyle name="R04L 2" xfId="983"/>
    <cellStyle name="R05A" xfId="604"/>
    <cellStyle name="R05H" xfId="605"/>
    <cellStyle name="R05H 2" xfId="984"/>
    <cellStyle name="R05L" xfId="606"/>
    <cellStyle name="R05L 2" xfId="985"/>
    <cellStyle name="R06A" xfId="607"/>
    <cellStyle name="R06H" xfId="608"/>
    <cellStyle name="R06H 2" xfId="986"/>
    <cellStyle name="R06L" xfId="609"/>
    <cellStyle name="R06L 2" xfId="987"/>
    <cellStyle name="R07A" xfId="610"/>
    <cellStyle name="R07H" xfId="611"/>
    <cellStyle name="R07H 2" xfId="988"/>
    <cellStyle name="R07L" xfId="612"/>
    <cellStyle name="R07L 2" xfId="989"/>
    <cellStyle name="Rates" xfId="613"/>
    <cellStyle name="realtime" xfId="614"/>
    <cellStyle name="Red" xfId="615"/>
    <cellStyle name="Reg1" xfId="616"/>
    <cellStyle name="Reg2" xfId="617"/>
    <cellStyle name="Reg3" xfId="618"/>
    <cellStyle name="Reg4" xfId="619"/>
    <cellStyle name="Reg5" xfId="620"/>
    <cellStyle name="Reg6" xfId="621"/>
    <cellStyle name="Reg7" xfId="622"/>
    <cellStyle name="Reg8" xfId="623"/>
    <cellStyle name="Reg9" xfId="624"/>
    <cellStyle name="result" xfId="625"/>
    <cellStyle name="Results" xfId="626"/>
    <cellStyle name="revised" xfId="627"/>
    <cellStyle name="rt" xfId="628"/>
    <cellStyle name="SAPBEXaggData" xfId="629"/>
    <cellStyle name="SAPBEXaggData 2" xfId="990"/>
    <cellStyle name="SAPBEXaggDataEmph" xfId="630"/>
    <cellStyle name="SAPBEXaggDataEmph 2" xfId="991"/>
    <cellStyle name="SAPBEXaggItem" xfId="631"/>
    <cellStyle name="SAPBEXaggItem 2" xfId="992"/>
    <cellStyle name="SAPBEXchaText" xfId="632"/>
    <cellStyle name="SAPBEXexcBad7" xfId="633"/>
    <cellStyle name="SAPBEXexcBad7 2" xfId="993"/>
    <cellStyle name="SAPBEXexcBad8" xfId="634"/>
    <cellStyle name="SAPBEXexcBad8 2" xfId="994"/>
    <cellStyle name="SAPBEXexcBad9" xfId="635"/>
    <cellStyle name="SAPBEXexcBad9 2" xfId="995"/>
    <cellStyle name="SAPBEXexcCritical4" xfId="636"/>
    <cellStyle name="SAPBEXexcCritical4 2" xfId="996"/>
    <cellStyle name="SAPBEXexcCritical5" xfId="637"/>
    <cellStyle name="SAPBEXexcCritical5 2" xfId="997"/>
    <cellStyle name="SAPBEXexcCritical6" xfId="638"/>
    <cellStyle name="SAPBEXexcCritical6 2" xfId="998"/>
    <cellStyle name="SAPBEXexcGood1" xfId="639"/>
    <cellStyle name="SAPBEXexcGood1 2" xfId="999"/>
    <cellStyle name="SAPBEXexcGood2" xfId="640"/>
    <cellStyle name="SAPBEXexcGood2 2" xfId="1000"/>
    <cellStyle name="SAPBEXexcGood3" xfId="641"/>
    <cellStyle name="SAPBEXexcGood3 2" xfId="1001"/>
    <cellStyle name="SAPBEXfilterDrill" xfId="642"/>
    <cellStyle name="SAPBEXfilterItem" xfId="643"/>
    <cellStyle name="SAPBEXfilterItem 2" xfId="1002"/>
    <cellStyle name="SAPBEXfilterText" xfId="644"/>
    <cellStyle name="SAPBEXformats" xfId="645"/>
    <cellStyle name="SAPBEXformats 2" xfId="1003"/>
    <cellStyle name="SAPBEXheaderItem" xfId="646"/>
    <cellStyle name="SAPBEXheaderText" xfId="647"/>
    <cellStyle name="SAPBEXresData" xfId="648"/>
    <cellStyle name="SAPBEXresData 2" xfId="1004"/>
    <cellStyle name="SAPBEXresDataEmph" xfId="649"/>
    <cellStyle name="SAPBEXresDataEmph 2" xfId="1005"/>
    <cellStyle name="SAPBEXresItem" xfId="650"/>
    <cellStyle name="SAPBEXresItem 2" xfId="1006"/>
    <cellStyle name="SAPBEXstdData" xfId="651"/>
    <cellStyle name="SAPBEXstdData 2" xfId="1007"/>
    <cellStyle name="SAPBEXstdDataEmph" xfId="652"/>
    <cellStyle name="SAPBEXstdDataEmph 2" xfId="1008"/>
    <cellStyle name="SAPBEXstdItem" xfId="653"/>
    <cellStyle name="SAPBEXstdItem 2" xfId="1009"/>
    <cellStyle name="SAPBEXtitle" xfId="654"/>
    <cellStyle name="SAPBEXundefined" xfId="655"/>
    <cellStyle name="SAPBEXundefined 2" xfId="1010"/>
    <cellStyle name="section" xfId="656"/>
    <cellStyle name="Shaded" xfId="657"/>
    <cellStyle name="Shares" xfId="658"/>
    <cellStyle name="Size" xfId="659"/>
    <cellStyle name="Small Page Heading" xfId="660"/>
    <cellStyle name="Source" xfId="661"/>
    <cellStyle name="SpecialHeader" xfId="662"/>
    <cellStyle name="Standard" xfId="663"/>
    <cellStyle name="static" xfId="664"/>
    <cellStyle name="Status" xfId="665"/>
    <cellStyle name="Std_%" xfId="666"/>
    <cellStyle name="Style 1" xfId="667"/>
    <cellStyle name="Style 1 2" xfId="826"/>
    <cellStyle name="Style 2" xfId="668"/>
    <cellStyle name="Sub Heading" xfId="669"/>
    <cellStyle name="subhead" xfId="670"/>
    <cellStyle name="SubHeader" xfId="671"/>
    <cellStyle name="Subtitle" xfId="672"/>
    <cellStyle name="SubTotal" xfId="673"/>
    <cellStyle name="syear" xfId="674"/>
    <cellStyle name="T" xfId="675"/>
    <cellStyle name="T_XV - Investor model draft (11 Oct 2010)_6023524_4 (CSF_Sydney) (2) (3)" xfId="676"/>
    <cellStyle name="Table Col Head" xfId="677"/>
    <cellStyle name="Table Head" xfId="678"/>
    <cellStyle name="Table Head Aligned" xfId="679"/>
    <cellStyle name="Table Head Blue" xfId="680"/>
    <cellStyle name="Table Head Green" xfId="681"/>
    <cellStyle name="Table Heading" xfId="682"/>
    <cellStyle name="Table Sub Head" xfId="683"/>
    <cellStyle name="Table Title" xfId="684"/>
    <cellStyle name="Table Units" xfId="685"/>
    <cellStyle name="Table#" xfId="686"/>
    <cellStyle name="TableColHeadLeft" xfId="687"/>
    <cellStyle name="TableColHeadRight" xfId="688"/>
    <cellStyle name="TableData" xfId="689"/>
    <cellStyle name="TableFootnote" xfId="690"/>
    <cellStyle name="TableSub" xfId="691"/>
    <cellStyle name="TableText" xfId="692"/>
    <cellStyle name="TableText1" xfId="693"/>
    <cellStyle name="TableTitle" xfId="694"/>
    <cellStyle name="Term" xfId="695"/>
    <cellStyle name="text" xfId="696"/>
    <cellStyle name="Text [Bullet]" xfId="697"/>
    <cellStyle name="Text [Dash]" xfId="698"/>
    <cellStyle name="Text [Em-Dash]" xfId="699"/>
    <cellStyle name="Text Indent A" xfId="700"/>
    <cellStyle name="Text Indent B" xfId="701"/>
    <cellStyle name="Text Indent C" xfId="702"/>
    <cellStyle name="Text Right" xfId="703"/>
    <cellStyle name="Tickmark" xfId="704"/>
    <cellStyle name="Tim" xfId="705"/>
    <cellStyle name="TIME" xfId="706"/>
    <cellStyle name="Times" xfId="707"/>
    <cellStyle name="Times [1]" xfId="708"/>
    <cellStyle name="Times [2]" xfId="709"/>
    <cellStyle name="Times 12" xfId="710"/>
    <cellStyle name="Times New Roman" xfId="711"/>
    <cellStyle name="Title 2" xfId="712"/>
    <cellStyle name="Title1" xfId="713"/>
    <cellStyle name="TitleOther" xfId="714"/>
    <cellStyle name="TitreRub" xfId="715"/>
    <cellStyle name="TitreTab" xfId="716"/>
    <cellStyle name="Topheader" xfId="717"/>
    <cellStyle name="Total 1" xfId="718"/>
    <cellStyle name="Total 1 2" xfId="1011"/>
    <cellStyle name="Total 2" xfId="719"/>
    <cellStyle name="Total 2 2" xfId="1012"/>
    <cellStyle name="Total 3" xfId="720"/>
    <cellStyle name="Total 3 2" xfId="1013"/>
    <cellStyle name="Total 4" xfId="721"/>
    <cellStyle name="Total 4 2" xfId="1014"/>
    <cellStyle name="Total 5" xfId="722"/>
    <cellStyle name="Total 5 2" xfId="1015"/>
    <cellStyle name="Total 6" xfId="723"/>
    <cellStyle name="Total 6 2" xfId="1016"/>
    <cellStyle name="Total Bold" xfId="724"/>
    <cellStyle name="Total1" xfId="725"/>
    <cellStyle name="Total2" xfId="726"/>
    <cellStyle name="Total3" xfId="727"/>
    <cellStyle name="Total4" xfId="728"/>
    <cellStyle name="Total5" xfId="729"/>
    <cellStyle name="Total6" xfId="730"/>
    <cellStyle name="Total7" xfId="731"/>
    <cellStyle name="Total8" xfId="732"/>
    <cellStyle name="Total9" xfId="733"/>
    <cellStyle name="TotShade" xfId="734"/>
    <cellStyle name="ubordinated Debt" xfId="735"/>
    <cellStyle name="Underscore" xfId="736"/>
    <cellStyle name="UNITS" xfId="737"/>
    <cellStyle name="Warning" xfId="738"/>
    <cellStyle name="Warning Text 2" xfId="739"/>
    <cellStyle name="Word_Formula" xfId="740"/>
    <cellStyle name="WP" xfId="741"/>
    <cellStyle name="x Men" xfId="742"/>
    <cellStyle name="Year" xfId="743"/>
    <cellStyle name="Years" xfId="744"/>
    <cellStyle name="YesNo" xfId="745"/>
    <cellStyle name="Zurich" xfId="746"/>
    <cellStyle name="アクセント 1" xfId="747"/>
    <cellStyle name="アクセント 1 - 20%" xfId="748"/>
    <cellStyle name="アクセント 1 - 40%" xfId="749"/>
    <cellStyle name="アクセント 1 - 60%" xfId="750"/>
    <cellStyle name="アクセント 1_Monthly PM Report (Morita)110907" xfId="751"/>
    <cellStyle name="アクセント 2" xfId="752"/>
    <cellStyle name="アクセント 2 - 20%" xfId="753"/>
    <cellStyle name="アクセント 2 - 40%" xfId="754"/>
    <cellStyle name="アクセント 2 - 60%" xfId="755"/>
    <cellStyle name="アクセント 2_Monthly PM Report (Morita)110907" xfId="756"/>
    <cellStyle name="アクセント 3" xfId="757"/>
    <cellStyle name="アクセント 3 - 20%" xfId="758"/>
    <cellStyle name="アクセント 3 - 40%" xfId="759"/>
    <cellStyle name="アクセント 3 - 60%" xfId="760"/>
    <cellStyle name="アクセント 3_Monthly PM Report (Morita)110907" xfId="761"/>
    <cellStyle name="アクセント 4" xfId="762"/>
    <cellStyle name="アクセント 4 - 20%" xfId="763"/>
    <cellStyle name="アクセント 4 - 40%" xfId="764"/>
    <cellStyle name="アクセント 4 - 60%" xfId="765"/>
    <cellStyle name="アクセント 4_Monthly PM Report (Morita)110907" xfId="766"/>
    <cellStyle name="アクセント 5" xfId="767"/>
    <cellStyle name="アクセント 5 - 20%" xfId="768"/>
    <cellStyle name="アクセント 5 - 40%" xfId="769"/>
    <cellStyle name="アクセント 5 - 60%" xfId="770"/>
    <cellStyle name="アクセント 5_Monthly PM Report (Morita)110907" xfId="771"/>
    <cellStyle name="アクセント 6" xfId="772"/>
    <cellStyle name="アクセント 6 - 20%" xfId="773"/>
    <cellStyle name="アクセント 6 - 40%" xfId="774"/>
    <cellStyle name="アクセント 6 - 60%" xfId="775"/>
    <cellStyle name="アクセント 6_Monthly PM Report (Morita)110907" xfId="776"/>
    <cellStyle name="スタイル 1" xfId="777"/>
    <cellStyle name="スタイル 2" xfId="778"/>
    <cellStyle name="タイトル" xfId="779"/>
    <cellStyle name="チェック セル" xfId="780"/>
    <cellStyle name="どちらでもない" xfId="781"/>
    <cellStyle name="メモ" xfId="782"/>
    <cellStyle name="メモ 2" xfId="1017"/>
    <cellStyle name="リンク セル" xfId="783"/>
    <cellStyle name="지정되지 않음" xfId="784"/>
    <cellStyle name="표준_Floor Area - Asiana -000419" xfId="785"/>
    <cellStyle name="一般_WGKT65256101" xfId="786"/>
    <cellStyle name="一覧標準" xfId="787"/>
    <cellStyle name="不良" xfId="788"/>
    <cellStyle name="入力" xfId="789"/>
    <cellStyle name="入力 2" xfId="1018"/>
    <cellStyle name="出力" xfId="790"/>
    <cellStyle name="出力 2" xfId="1019"/>
    <cellStyle name="型番" xfId="791"/>
    <cellStyle name="強調 1" xfId="792"/>
    <cellStyle name="強調 2" xfId="793"/>
    <cellStyle name="強調 3" xfId="794"/>
    <cellStyle name="悪い" xfId="795"/>
    <cellStyle name="普通" xfId="796"/>
    <cellStyle name="未定義" xfId="797"/>
    <cellStyle name="桁区切り [0.00]_Rentrr" xfId="798"/>
    <cellStyle name="桁区切り_CI port east" xfId="799"/>
    <cellStyle name="標準_000)レオン PL 6" xfId="800"/>
    <cellStyle name="標準精算" xfId="801"/>
    <cellStyle name="禃宁垃㌠" xfId="802"/>
    <cellStyle name="良" xfId="803"/>
    <cellStyle name="良い" xfId="804"/>
    <cellStyle name="見出し 1" xfId="805"/>
    <cellStyle name="見出し 2" xfId="806"/>
    <cellStyle name="見出し 3" xfId="807"/>
    <cellStyle name="見出し 4" xfId="808"/>
    <cellStyle name="計算" xfId="809"/>
    <cellStyle name="計算 2" xfId="1020"/>
    <cellStyle name="説明文" xfId="810"/>
    <cellStyle name="警告文" xfId="811"/>
    <cellStyle name="集計" xfId="812"/>
    <cellStyle name="集計 2" xfId="1021"/>
  </cellStyles>
  <dxfs count="0"/>
  <tableStyles count="0" defaultTableStyle="TableStyleMedium2" defaultPivotStyle="PivotStyleLight16"/>
  <colors>
    <mruColors>
      <color rgb="FF004C97"/>
      <color rgb="FFB9E5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7817769875243E-2"/>
          <c:y val="6.2153108011375725E-2"/>
          <c:w val="0.9400502681131282"/>
          <c:h val="0.78866598815096045"/>
        </c:manualLayout>
      </c:layout>
      <c:barChart>
        <c:barDir val="col"/>
        <c:grouping val="clustered"/>
        <c:varyColors val="0"/>
        <c:ser>
          <c:idx val="0"/>
          <c:order val="0"/>
          <c:tx>
            <c:v>Area</c:v>
          </c:tx>
          <c:spPr>
            <a:solidFill>
              <a:srgbClr val="004C97"/>
            </a:solidFill>
            <a:ln>
              <a:noFill/>
            </a:ln>
          </c:spPr>
          <c:invertIfNegative val="0"/>
          <c:dLbls>
            <c:numFmt formatCode="0.0%" sourceLinked="0"/>
            <c:showLegendKey val="0"/>
            <c:showVal val="1"/>
            <c:showCatName val="0"/>
            <c:showSerName val="0"/>
            <c:showPercent val="0"/>
            <c:showBubbleSize val="0"/>
            <c:showLeaderLines val="0"/>
          </c:dLbls>
          <c:cat>
            <c:strLit>
              <c:ptCount val="5"/>
              <c:pt idx="0">
                <c:v>Available</c:v>
              </c:pt>
              <c:pt idx="1">
                <c:v>FY15</c:v>
              </c:pt>
              <c:pt idx="2">
                <c:v>FY16</c:v>
              </c:pt>
              <c:pt idx="3">
                <c:v>FY17</c:v>
              </c:pt>
              <c:pt idx="4">
                <c:v>FY18</c:v>
              </c:pt>
            </c:strLit>
          </c:cat>
          <c:val>
            <c:numLit>
              <c:formatCode>General</c:formatCode>
              <c:ptCount val="5"/>
              <c:pt idx="0">
                <c:v>6.8525524294904688E-2</c:v>
              </c:pt>
              <c:pt idx="1">
                <c:v>0.13683430232131374</c:v>
              </c:pt>
              <c:pt idx="2">
                <c:v>0.17531495822602072</c:v>
              </c:pt>
              <c:pt idx="3">
                <c:v>9.6666633652448472E-2</c:v>
              </c:pt>
              <c:pt idx="4">
                <c:v>0.11492773163518119</c:v>
              </c:pt>
            </c:numLit>
          </c:val>
        </c:ser>
        <c:ser>
          <c:idx val="1"/>
          <c:order val="1"/>
          <c:tx>
            <c:v>Income</c:v>
          </c:tx>
          <c:spPr>
            <a:solidFill>
              <a:srgbClr val="009FDF"/>
            </a:solidFill>
          </c:spPr>
          <c:invertIfNegative val="0"/>
          <c:dLbls>
            <c:numFmt formatCode="0.0%" sourceLinked="0"/>
            <c:showLegendKey val="0"/>
            <c:showVal val="1"/>
            <c:showCatName val="0"/>
            <c:showSerName val="0"/>
            <c:showPercent val="0"/>
            <c:showBubbleSize val="0"/>
            <c:showLeaderLines val="0"/>
          </c:dLbls>
          <c:cat>
            <c:strLit>
              <c:ptCount val="5"/>
              <c:pt idx="0">
                <c:v>Available</c:v>
              </c:pt>
              <c:pt idx="1">
                <c:v>FY15</c:v>
              </c:pt>
              <c:pt idx="2">
                <c:v>FY16</c:v>
              </c:pt>
              <c:pt idx="3">
                <c:v>FY17</c:v>
              </c:pt>
              <c:pt idx="4">
                <c:v>FY18</c:v>
              </c:pt>
            </c:strLit>
          </c:cat>
          <c:val>
            <c:numLit>
              <c:formatCode>General</c:formatCode>
              <c:ptCount val="5"/>
              <c:pt idx="0">
                <c:v>7.0185232646353832E-2</c:v>
              </c:pt>
              <c:pt idx="1">
                <c:v>0.13954399202188836</c:v>
              </c:pt>
              <c:pt idx="2">
                <c:v>0.18134079648056159</c:v>
              </c:pt>
              <c:pt idx="3">
                <c:v>0.10400863646806607</c:v>
              </c:pt>
              <c:pt idx="4">
                <c:v>0.10797528509656315</c:v>
              </c:pt>
            </c:numLit>
          </c:val>
        </c:ser>
        <c:dLbls>
          <c:showLegendKey val="0"/>
          <c:showVal val="0"/>
          <c:showCatName val="0"/>
          <c:showSerName val="0"/>
          <c:showPercent val="0"/>
          <c:showBubbleSize val="0"/>
        </c:dLbls>
        <c:gapWidth val="145"/>
        <c:overlap val="-26"/>
        <c:axId val="73329664"/>
        <c:axId val="73331456"/>
      </c:barChart>
      <c:catAx>
        <c:axId val="7332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3331456"/>
        <c:crosses val="autoZero"/>
        <c:auto val="1"/>
        <c:lblAlgn val="ctr"/>
        <c:lblOffset val="100"/>
        <c:tickLblSkip val="1"/>
        <c:tickMarkSkip val="1"/>
        <c:noMultiLvlLbl val="0"/>
      </c:catAx>
      <c:valAx>
        <c:axId val="7333145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crossAx val="73329664"/>
        <c:crosses val="autoZero"/>
        <c:crossBetween val="between"/>
      </c:valAx>
      <c:spPr>
        <a:ln w="25400">
          <a:noFill/>
        </a:ln>
      </c:spPr>
    </c:plotArea>
    <c:legend>
      <c:legendPos val="b"/>
      <c:layout>
        <c:manualLayout>
          <c:xMode val="edge"/>
          <c:yMode val="edge"/>
          <c:x val="0.42081709813297546"/>
          <c:y val="0.91888664257035324"/>
          <c:w val="0.15836566276270012"/>
          <c:h val="7.672739554676368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200025</xdr:rowOff>
    </xdr:from>
    <xdr:to>
      <xdr:col>10</xdr:col>
      <xdr:colOff>571500</xdr:colOff>
      <xdr:row>17</xdr:row>
      <xdr:rowOff>161927</xdr:rowOff>
    </xdr:to>
    <xdr:graphicFrame macro="">
      <xdr:nvGraphicFramePr>
        <xdr:cNvPr id="3" name="Chart 43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Dexus Brand">
  <a:themeElements>
    <a:clrScheme name="_dexus colour 3">
      <a:dk1>
        <a:sysClr val="windowText" lastClr="000000"/>
      </a:dk1>
      <a:lt1>
        <a:sysClr val="window" lastClr="FFFFFF"/>
      </a:lt1>
      <a:dk2>
        <a:srgbClr val="004C97"/>
      </a:dk2>
      <a:lt2>
        <a:srgbClr val="00A0AF"/>
      </a:lt2>
      <a:accent1>
        <a:srgbClr val="009FDF"/>
      </a:accent1>
      <a:accent2>
        <a:srgbClr val="E31B23"/>
      </a:accent2>
      <a:accent3>
        <a:srgbClr val="FFCD00"/>
      </a:accent3>
      <a:accent4>
        <a:srgbClr val="5B7F95"/>
      </a:accent4>
      <a:accent5>
        <a:srgbClr val="78BE20"/>
      </a:accent5>
      <a:accent6>
        <a:srgbClr val="E36F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Y128"/>
  <sheetViews>
    <sheetView tabSelected="1" zoomScaleNormal="100" workbookViewId="0">
      <pane xSplit="1" ySplit="2" topLeftCell="AI24" activePane="bottomRight" state="frozen"/>
      <selection pane="topRight" activeCell="B1" sqref="B1"/>
      <selection pane="bottomLeft" activeCell="A3" sqref="A3"/>
      <selection pane="bottomRight" activeCell="AL28" sqref="AL28"/>
    </sheetView>
  </sheetViews>
  <sheetFormatPr defaultRowHeight="29.25" customHeight="1"/>
  <cols>
    <col min="1" max="1" width="62.28515625" customWidth="1"/>
    <col min="2" max="4" width="9.140625" customWidth="1"/>
    <col min="5" max="5" width="66.28515625" customWidth="1"/>
    <col min="6" max="6" width="60.28515625" customWidth="1"/>
    <col min="7" max="7" width="61.28515625" customWidth="1"/>
    <col min="8" max="9" width="18.42578125" customWidth="1"/>
    <col min="10" max="12" width="18.42578125" style="136" customWidth="1"/>
    <col min="13" max="13" width="26.140625" customWidth="1"/>
    <col min="14" max="14" width="18.42578125" customWidth="1"/>
    <col min="15" max="16" width="19.85546875" customWidth="1"/>
    <col min="17" max="19" width="18.42578125" customWidth="1"/>
    <col min="20" max="21" width="18.42578125" style="122" customWidth="1"/>
    <col min="22" max="22" width="18.42578125" customWidth="1"/>
    <col min="23" max="23" width="17.85546875" customWidth="1"/>
    <col min="24" max="24" width="17.42578125" customWidth="1"/>
    <col min="25" max="25" width="18.7109375" customWidth="1"/>
    <col min="26" max="26" width="17.140625" customWidth="1"/>
    <col min="28" max="28" width="14.28515625" customWidth="1"/>
    <col min="29" max="29" width="18" customWidth="1"/>
    <col min="30" max="30" width="28.42578125" customWidth="1"/>
    <col min="31" max="31" width="19.42578125" customWidth="1"/>
    <col min="32" max="32" width="18.85546875" customWidth="1"/>
    <col min="33" max="33" width="14.28515625" customWidth="1"/>
    <col min="34" max="34" width="17.42578125" customWidth="1"/>
    <col min="35" max="35" width="16" customWidth="1"/>
    <col min="36" max="36" width="13.140625" customWidth="1"/>
    <col min="37" max="37" width="13.28515625" customWidth="1"/>
    <col min="38" max="39" width="18.5703125" customWidth="1"/>
    <col min="40" max="42" width="32" customWidth="1"/>
    <col min="43" max="43" width="15.85546875" customWidth="1"/>
    <col min="44" max="44" width="26.42578125" customWidth="1"/>
    <col min="45" max="45" width="12.7109375" customWidth="1"/>
  </cols>
  <sheetData>
    <row r="1" spans="1:45" ht="45">
      <c r="A1" s="12" t="s">
        <v>0</v>
      </c>
      <c r="B1" s="12" t="s">
        <v>1</v>
      </c>
      <c r="C1" s="12" t="s">
        <v>2</v>
      </c>
      <c r="D1" s="12" t="s">
        <v>3</v>
      </c>
      <c r="E1" s="12" t="s">
        <v>610</v>
      </c>
      <c r="F1" s="12" t="s">
        <v>4</v>
      </c>
      <c r="G1" s="12" t="s">
        <v>5</v>
      </c>
      <c r="H1" s="12" t="s">
        <v>6</v>
      </c>
      <c r="I1" s="12" t="s">
        <v>7</v>
      </c>
      <c r="J1" s="125" t="s">
        <v>8</v>
      </c>
      <c r="K1" s="159" t="s">
        <v>9</v>
      </c>
      <c r="L1" s="125" t="s">
        <v>10</v>
      </c>
      <c r="M1" s="12" t="s">
        <v>11</v>
      </c>
      <c r="N1" s="13" t="s">
        <v>12</v>
      </c>
      <c r="O1" s="13" t="s">
        <v>13</v>
      </c>
      <c r="P1" s="13" t="s">
        <v>14</v>
      </c>
      <c r="Q1" s="13" t="s">
        <v>15</v>
      </c>
      <c r="R1" s="13" t="s">
        <v>16</v>
      </c>
      <c r="S1" s="13" t="s">
        <v>17</v>
      </c>
      <c r="T1" s="119" t="s">
        <v>18</v>
      </c>
      <c r="U1" s="119" t="s">
        <v>19</v>
      </c>
      <c r="V1" s="14" t="s">
        <v>20</v>
      </c>
      <c r="W1" s="15" t="s">
        <v>21</v>
      </c>
      <c r="X1" s="13" t="s">
        <v>22</v>
      </c>
      <c r="Y1" s="13" t="s">
        <v>23</v>
      </c>
      <c r="Z1" s="13" t="s">
        <v>24</v>
      </c>
      <c r="AA1" s="15" t="s">
        <v>25</v>
      </c>
      <c r="AB1" s="16" t="s">
        <v>26</v>
      </c>
      <c r="AC1" s="17" t="s">
        <v>27</v>
      </c>
      <c r="AD1" s="13" t="s">
        <v>28</v>
      </c>
      <c r="AE1" s="18" t="s">
        <v>29</v>
      </c>
      <c r="AF1" s="18" t="s">
        <v>30</v>
      </c>
      <c r="AG1" s="17" t="s">
        <v>31</v>
      </c>
      <c r="AH1" s="18" t="s">
        <v>32</v>
      </c>
      <c r="AI1" s="19" t="s">
        <v>32</v>
      </c>
      <c r="AJ1" s="20" t="s">
        <v>33</v>
      </c>
      <c r="AK1" s="13" t="s">
        <v>34</v>
      </c>
      <c r="AL1" s="21" t="s">
        <v>35</v>
      </c>
      <c r="AM1" s="22" t="s">
        <v>36</v>
      </c>
      <c r="AN1" s="13" t="s">
        <v>37</v>
      </c>
      <c r="AO1" s="23" t="s">
        <v>38</v>
      </c>
      <c r="AP1" s="23" t="s">
        <v>39</v>
      </c>
      <c r="AQ1" s="15" t="s">
        <v>40</v>
      </c>
      <c r="AR1" s="24" t="s">
        <v>41</v>
      </c>
      <c r="AS1" s="233" t="s">
        <v>795</v>
      </c>
    </row>
    <row r="2" spans="1:45" ht="29.25" customHeight="1">
      <c r="A2" s="25"/>
      <c r="B2" s="26"/>
      <c r="C2" s="26"/>
      <c r="D2" s="26"/>
      <c r="E2" s="26"/>
      <c r="F2" s="26"/>
      <c r="G2" s="26"/>
      <c r="H2" s="26"/>
      <c r="I2" s="26"/>
      <c r="J2" s="140"/>
      <c r="K2" s="160" t="s">
        <v>44</v>
      </c>
      <c r="L2" s="140"/>
      <c r="M2" s="26"/>
      <c r="N2" s="27"/>
      <c r="O2" s="27"/>
      <c r="P2" s="27"/>
      <c r="Q2" s="27"/>
      <c r="R2" s="27"/>
      <c r="S2" s="27" t="s">
        <v>45</v>
      </c>
      <c r="T2" s="120" t="s">
        <v>46</v>
      </c>
      <c r="U2" s="120" t="s">
        <v>46</v>
      </c>
      <c r="V2" s="29" t="s">
        <v>47</v>
      </c>
      <c r="W2" s="30" t="s">
        <v>44</v>
      </c>
      <c r="X2" s="27"/>
      <c r="Y2" s="27"/>
      <c r="Z2" s="28" t="s">
        <v>46</v>
      </c>
      <c r="AA2" s="30" t="s">
        <v>44</v>
      </c>
      <c r="AB2" s="31"/>
      <c r="AC2" s="32" t="s">
        <v>48</v>
      </c>
      <c r="AD2" s="27"/>
      <c r="AE2" s="33" t="s">
        <v>49</v>
      </c>
      <c r="AF2" s="34" t="s">
        <v>50</v>
      </c>
      <c r="AG2" s="32" t="s">
        <v>48</v>
      </c>
      <c r="AH2" s="33" t="s">
        <v>49</v>
      </c>
      <c r="AI2" s="34" t="s">
        <v>50</v>
      </c>
      <c r="AJ2" s="35"/>
      <c r="AK2" s="27"/>
      <c r="AL2" s="36" t="s">
        <v>44</v>
      </c>
      <c r="AM2" s="37" t="s">
        <v>44</v>
      </c>
      <c r="AN2" s="27"/>
      <c r="AO2" s="38"/>
      <c r="AP2" s="38"/>
      <c r="AQ2" s="30" t="s">
        <v>44</v>
      </c>
      <c r="AR2" s="39" t="s">
        <v>51</v>
      </c>
      <c r="AS2" s="234" t="s">
        <v>49</v>
      </c>
    </row>
    <row r="3" spans="1:45" ht="29.25" customHeight="1">
      <c r="A3" s="4" t="s">
        <v>53</v>
      </c>
      <c r="B3" s="4" t="s">
        <v>42</v>
      </c>
      <c r="C3" s="4" t="s">
        <v>54</v>
      </c>
      <c r="D3" s="40" t="s">
        <v>55</v>
      </c>
      <c r="E3" s="4" t="s">
        <v>56</v>
      </c>
      <c r="F3" s="4"/>
      <c r="G3" s="4"/>
      <c r="H3" s="4" t="s">
        <v>57</v>
      </c>
      <c r="I3" s="4" t="s">
        <v>58</v>
      </c>
      <c r="J3" s="150" t="s">
        <v>59</v>
      </c>
      <c r="K3" s="135">
        <v>1</v>
      </c>
      <c r="L3" s="195" t="s">
        <v>52</v>
      </c>
      <c r="M3" s="41" t="s">
        <v>60</v>
      </c>
      <c r="N3" s="42">
        <v>5</v>
      </c>
      <c r="O3" s="42">
        <v>4.5</v>
      </c>
      <c r="P3" s="43">
        <v>4</v>
      </c>
      <c r="Q3" s="44"/>
      <c r="R3" s="45">
        <v>1997</v>
      </c>
      <c r="S3" s="46">
        <v>0.2</v>
      </c>
      <c r="T3" s="230">
        <v>11.430960000000001</v>
      </c>
      <c r="U3" s="230">
        <v>11.430960000000001</v>
      </c>
      <c r="V3" s="48">
        <v>1625</v>
      </c>
      <c r="W3" s="49"/>
      <c r="X3" s="50">
        <v>1</v>
      </c>
      <c r="Y3" s="50" t="s">
        <v>52</v>
      </c>
      <c r="Z3" s="46"/>
      <c r="AA3" s="49" t="s">
        <v>52</v>
      </c>
      <c r="AB3" s="51">
        <v>68</v>
      </c>
      <c r="AC3" s="52">
        <v>36767</v>
      </c>
      <c r="AD3" s="44" t="s">
        <v>61</v>
      </c>
      <c r="AE3" s="53">
        <v>57.090740270000005</v>
      </c>
      <c r="AF3" s="54"/>
      <c r="AG3" s="52">
        <v>40908</v>
      </c>
      <c r="AH3" s="53">
        <v>29.5</v>
      </c>
      <c r="AI3" s="55"/>
      <c r="AJ3" s="55" t="s">
        <v>62</v>
      </c>
      <c r="AK3" s="55" t="s">
        <v>63</v>
      </c>
      <c r="AL3" s="56">
        <v>7.1249999999999994E-2</v>
      </c>
      <c r="AM3" s="57">
        <v>7.5070597784000312E-2</v>
      </c>
      <c r="AN3" s="59" t="s">
        <v>64</v>
      </c>
      <c r="AO3" s="59" t="s">
        <v>65</v>
      </c>
      <c r="AP3" s="59" t="s">
        <v>66</v>
      </c>
      <c r="AQ3" s="60">
        <v>1</v>
      </c>
      <c r="AR3" s="61">
        <v>9.337106945852474</v>
      </c>
      <c r="AS3" s="54">
        <v>4.5661326999999998</v>
      </c>
    </row>
    <row r="4" spans="1:45" ht="29.25" customHeight="1">
      <c r="A4" s="3" t="s">
        <v>68</v>
      </c>
      <c r="B4" s="3" t="s">
        <v>42</v>
      </c>
      <c r="C4" s="3" t="s">
        <v>54</v>
      </c>
      <c r="D4" s="40" t="s">
        <v>55</v>
      </c>
      <c r="E4" s="2" t="s">
        <v>69</v>
      </c>
      <c r="F4" s="4"/>
      <c r="G4" s="4"/>
      <c r="H4" s="4"/>
      <c r="I4" s="4"/>
      <c r="J4" s="150"/>
      <c r="K4" s="135"/>
      <c r="L4" s="195"/>
      <c r="M4" s="41"/>
      <c r="N4" s="43"/>
      <c r="O4" s="42"/>
      <c r="P4" s="43"/>
      <c r="Q4" s="44"/>
      <c r="R4" s="45"/>
      <c r="S4" s="46"/>
      <c r="T4" s="230"/>
      <c r="U4" s="230"/>
      <c r="V4" s="48"/>
      <c r="W4" s="49"/>
      <c r="X4" s="50"/>
      <c r="Y4" s="50"/>
      <c r="Z4" s="46"/>
      <c r="AA4" s="49"/>
      <c r="AB4" s="51"/>
      <c r="AC4" s="52"/>
      <c r="AD4" s="44"/>
      <c r="AE4" s="53"/>
      <c r="AF4" s="54"/>
      <c r="AG4" s="52"/>
      <c r="AH4" s="53"/>
      <c r="AI4" s="55"/>
      <c r="AJ4" s="55"/>
      <c r="AK4" s="55"/>
      <c r="AL4" s="56"/>
      <c r="AM4" s="57"/>
      <c r="AN4" s="59"/>
      <c r="AO4" s="59"/>
      <c r="AP4" s="59"/>
      <c r="AQ4" s="60"/>
      <c r="AR4" s="62"/>
      <c r="AS4" s="54"/>
    </row>
    <row r="5" spans="1:45" ht="29.25" customHeight="1">
      <c r="A5" s="4" t="s">
        <v>664</v>
      </c>
      <c r="B5" s="4" t="s">
        <v>42</v>
      </c>
      <c r="C5" s="4" t="s">
        <v>54</v>
      </c>
      <c r="D5" s="40" t="s">
        <v>55</v>
      </c>
      <c r="E5" s="4" t="s">
        <v>70</v>
      </c>
      <c r="F5" s="4"/>
      <c r="G5" s="4"/>
      <c r="H5" s="4" t="s">
        <v>67</v>
      </c>
      <c r="I5" s="4" t="s">
        <v>71</v>
      </c>
      <c r="J5" s="150" t="s">
        <v>59</v>
      </c>
      <c r="K5" s="135">
        <v>0.5</v>
      </c>
      <c r="L5" s="195" t="s">
        <v>72</v>
      </c>
      <c r="M5" s="41" t="s">
        <v>60</v>
      </c>
      <c r="N5" s="42" t="s">
        <v>811</v>
      </c>
      <c r="O5" s="42" t="s">
        <v>812</v>
      </c>
      <c r="P5" s="42" t="s">
        <v>813</v>
      </c>
      <c r="Q5" s="42"/>
      <c r="R5" s="45">
        <v>1988</v>
      </c>
      <c r="S5" s="46">
        <v>0.88080000000000003</v>
      </c>
      <c r="T5" s="230">
        <v>28.6373</v>
      </c>
      <c r="U5" s="230">
        <v>14.31865</v>
      </c>
      <c r="V5" s="48" t="s">
        <v>73</v>
      </c>
      <c r="W5" s="49"/>
      <c r="X5" s="50">
        <v>3</v>
      </c>
      <c r="Y5" s="50"/>
      <c r="Z5" s="46"/>
      <c r="AA5" s="49"/>
      <c r="AB5" s="51">
        <v>315</v>
      </c>
      <c r="AC5" s="52">
        <v>41743</v>
      </c>
      <c r="AD5" s="44" t="s">
        <v>74</v>
      </c>
      <c r="AE5" s="53">
        <v>42.031376705</v>
      </c>
      <c r="AF5" s="54"/>
      <c r="AG5" s="52"/>
      <c r="AH5" s="53"/>
      <c r="AI5" s="55"/>
      <c r="AJ5" s="55"/>
      <c r="AK5" s="55"/>
      <c r="AL5" s="56"/>
      <c r="AM5" s="57">
        <v>3.4901926013417746E-2</v>
      </c>
      <c r="AN5" s="59" t="s">
        <v>75</v>
      </c>
      <c r="AO5" s="59"/>
      <c r="AP5" s="59"/>
      <c r="AQ5" s="60">
        <v>1</v>
      </c>
      <c r="AR5" s="61">
        <v>3.1916664973946003</v>
      </c>
      <c r="AS5" s="54"/>
    </row>
    <row r="6" spans="1:45" ht="29.25" customHeight="1">
      <c r="A6" s="4" t="s">
        <v>76</v>
      </c>
      <c r="B6" s="4" t="s">
        <v>42</v>
      </c>
      <c r="C6" s="4" t="s">
        <v>77</v>
      </c>
      <c r="D6" s="40" t="s">
        <v>55</v>
      </c>
      <c r="E6" s="4" t="s">
        <v>78</v>
      </c>
      <c r="F6" s="4"/>
      <c r="G6" s="4" t="s">
        <v>79</v>
      </c>
      <c r="H6" s="4" t="s">
        <v>80</v>
      </c>
      <c r="I6" s="4" t="s">
        <v>58</v>
      </c>
      <c r="J6" s="150" t="s">
        <v>59</v>
      </c>
      <c r="K6" s="135">
        <v>0.5</v>
      </c>
      <c r="L6" s="195" t="s">
        <v>72</v>
      </c>
      <c r="M6" s="41" t="s">
        <v>81</v>
      </c>
      <c r="N6" s="42">
        <v>5</v>
      </c>
      <c r="O6" s="42">
        <v>5</v>
      </c>
      <c r="P6" s="42">
        <v>4</v>
      </c>
      <c r="Q6" s="42"/>
      <c r="R6" s="45">
        <v>1992</v>
      </c>
      <c r="S6" s="46">
        <v>0.79700000000000004</v>
      </c>
      <c r="T6" s="230">
        <v>14.1721</v>
      </c>
      <c r="U6" s="230">
        <v>7.0860500000000002</v>
      </c>
      <c r="V6" s="48">
        <v>3000</v>
      </c>
      <c r="W6" s="49"/>
      <c r="X6" s="50">
        <v>1</v>
      </c>
      <c r="Y6" s="50"/>
      <c r="Z6" s="46"/>
      <c r="AA6" s="49"/>
      <c r="AB6" s="51">
        <v>420</v>
      </c>
      <c r="AC6" s="52">
        <v>41743</v>
      </c>
      <c r="AD6" s="44" t="s">
        <v>74</v>
      </c>
      <c r="AE6" s="53">
        <v>31.726977429999998</v>
      </c>
      <c r="AF6" s="54"/>
      <c r="AG6" s="52"/>
      <c r="AH6" s="53"/>
      <c r="AI6" s="55"/>
      <c r="AJ6" s="55"/>
      <c r="AK6" s="55"/>
      <c r="AL6" s="56"/>
      <c r="AM6" s="57">
        <v>7.518112953755772E-2</v>
      </c>
      <c r="AN6" s="59" t="s">
        <v>82</v>
      </c>
      <c r="AO6" s="59"/>
      <c r="AP6" s="59"/>
      <c r="AQ6" s="60">
        <v>1</v>
      </c>
      <c r="AR6" s="61">
        <v>3.6233007375389645</v>
      </c>
      <c r="AS6" s="54"/>
    </row>
    <row r="7" spans="1:45" ht="29.25" customHeight="1">
      <c r="A7" s="4" t="s">
        <v>84</v>
      </c>
      <c r="B7" s="4" t="s">
        <v>42</v>
      </c>
      <c r="C7" s="4" t="s">
        <v>77</v>
      </c>
      <c r="D7" s="40" t="s">
        <v>55</v>
      </c>
      <c r="E7" s="4" t="s">
        <v>85</v>
      </c>
      <c r="F7" s="4"/>
      <c r="G7" s="4"/>
      <c r="H7" s="4" t="s">
        <v>86</v>
      </c>
      <c r="I7" s="4" t="s">
        <v>58</v>
      </c>
      <c r="J7" s="150" t="s">
        <v>87</v>
      </c>
      <c r="K7" s="135">
        <v>0.5</v>
      </c>
      <c r="L7" s="195" t="s">
        <v>88</v>
      </c>
      <c r="M7" s="41" t="s">
        <v>89</v>
      </c>
      <c r="N7" s="43">
        <v>5</v>
      </c>
      <c r="O7" s="43">
        <v>4.5</v>
      </c>
      <c r="P7" s="42">
        <v>4</v>
      </c>
      <c r="Q7" s="44"/>
      <c r="R7" s="45">
        <v>1987</v>
      </c>
      <c r="S7" s="46">
        <v>0.8</v>
      </c>
      <c r="T7" s="230">
        <v>44.412900000100002</v>
      </c>
      <c r="U7" s="230">
        <v>22.206450000050001</v>
      </c>
      <c r="V7" s="48">
        <v>1050</v>
      </c>
      <c r="W7" s="49"/>
      <c r="X7" s="50">
        <v>2</v>
      </c>
      <c r="Y7" s="50" t="s">
        <v>52</v>
      </c>
      <c r="Z7" s="46"/>
      <c r="AA7" s="49" t="s">
        <v>52</v>
      </c>
      <c r="AB7" s="51">
        <v>799</v>
      </c>
      <c r="AC7" s="52">
        <v>36144</v>
      </c>
      <c r="AD7" s="44" t="s">
        <v>61</v>
      </c>
      <c r="AE7" s="53">
        <v>126.15406984000001</v>
      </c>
      <c r="AF7" s="54"/>
      <c r="AG7" s="52">
        <v>41639</v>
      </c>
      <c r="AH7" s="53">
        <v>125</v>
      </c>
      <c r="AI7" s="55"/>
      <c r="AJ7" s="55" t="s">
        <v>90</v>
      </c>
      <c r="AK7" s="55" t="s">
        <v>91</v>
      </c>
      <c r="AL7" s="56">
        <v>8.2500000000000004E-2</v>
      </c>
      <c r="AM7" s="57">
        <v>8.178851473508672E-2</v>
      </c>
      <c r="AN7" s="59" t="s">
        <v>92</v>
      </c>
      <c r="AO7" s="59" t="s">
        <v>93</v>
      </c>
      <c r="AP7" s="59" t="s">
        <v>94</v>
      </c>
      <c r="AQ7" s="60">
        <v>0.91931623469775825</v>
      </c>
      <c r="AR7" s="61">
        <v>4.0320698251859852</v>
      </c>
      <c r="AS7" s="54">
        <v>10.7</v>
      </c>
    </row>
    <row r="8" spans="1:45" ht="29.25" customHeight="1">
      <c r="A8" s="4" t="s">
        <v>95</v>
      </c>
      <c r="B8" s="4" t="s">
        <v>42</v>
      </c>
      <c r="C8" s="4" t="s">
        <v>77</v>
      </c>
      <c r="D8" s="40" t="s">
        <v>55</v>
      </c>
      <c r="E8" s="4" t="s">
        <v>96</v>
      </c>
      <c r="F8" s="4"/>
      <c r="G8" s="4"/>
      <c r="H8" s="4" t="s">
        <v>97</v>
      </c>
      <c r="I8" s="4" t="s">
        <v>98</v>
      </c>
      <c r="J8" s="150" t="s">
        <v>87</v>
      </c>
      <c r="K8" s="135">
        <v>1</v>
      </c>
      <c r="L8" s="195" t="s">
        <v>52</v>
      </c>
      <c r="M8" s="41" t="s">
        <v>99</v>
      </c>
      <c r="N8" s="43">
        <v>5</v>
      </c>
      <c r="O8" s="43">
        <v>4.5</v>
      </c>
      <c r="P8" s="42">
        <v>4.5</v>
      </c>
      <c r="Q8" s="44"/>
      <c r="R8" s="45">
        <v>2000</v>
      </c>
      <c r="S8" s="46">
        <v>3.6</v>
      </c>
      <c r="T8" s="230">
        <v>35.845570000000009</v>
      </c>
      <c r="U8" s="230">
        <v>35.845570000000009</v>
      </c>
      <c r="V8" s="48"/>
      <c r="W8" s="49"/>
      <c r="X8" s="50">
        <v>3</v>
      </c>
      <c r="Y8" s="50"/>
      <c r="Z8" s="46"/>
      <c r="AA8" s="49" t="s">
        <v>52</v>
      </c>
      <c r="AB8" s="51">
        <v>1030</v>
      </c>
      <c r="AC8" s="52">
        <v>37408</v>
      </c>
      <c r="AD8" s="44" t="s">
        <v>61</v>
      </c>
      <c r="AE8" s="53">
        <v>150.76373552000001</v>
      </c>
      <c r="AF8" s="54"/>
      <c r="AG8" s="52">
        <v>41364</v>
      </c>
      <c r="AH8" s="53">
        <v>145</v>
      </c>
      <c r="AI8" s="55"/>
      <c r="AJ8" s="55" t="s">
        <v>101</v>
      </c>
      <c r="AK8" s="55" t="s">
        <v>63</v>
      </c>
      <c r="AL8" s="56">
        <v>8.5000000000000006E-2</v>
      </c>
      <c r="AM8" s="57">
        <v>7.9600000000000004E-2</v>
      </c>
      <c r="AN8" s="59" t="s">
        <v>102</v>
      </c>
      <c r="AO8" s="59" t="s">
        <v>103</v>
      </c>
      <c r="AP8" s="59" t="s">
        <v>104</v>
      </c>
      <c r="AQ8" s="60">
        <v>0.90764828122415131</v>
      </c>
      <c r="AR8" s="61">
        <v>3.5341354540352081</v>
      </c>
      <c r="AS8" s="54">
        <v>10.06449142</v>
      </c>
    </row>
    <row r="9" spans="1:45" ht="29.25" customHeight="1">
      <c r="A9" s="3" t="s">
        <v>105</v>
      </c>
      <c r="B9" s="3" t="s">
        <v>42</v>
      </c>
      <c r="C9" s="3" t="s">
        <v>77</v>
      </c>
      <c r="D9" s="40" t="s">
        <v>55</v>
      </c>
      <c r="E9" s="3" t="s">
        <v>106</v>
      </c>
      <c r="F9" s="3"/>
      <c r="G9" s="3"/>
      <c r="H9" s="3"/>
      <c r="I9" s="3"/>
      <c r="J9" s="149"/>
      <c r="K9" s="134"/>
      <c r="L9" s="153"/>
      <c r="M9" s="41"/>
      <c r="N9" s="64"/>
      <c r="O9" s="64"/>
      <c r="P9" s="64"/>
      <c r="Q9" s="65"/>
      <c r="R9" s="66"/>
      <c r="S9" s="67"/>
      <c r="T9" s="230"/>
      <c r="U9" s="230"/>
      <c r="V9" s="68"/>
      <c r="W9" s="69"/>
      <c r="X9" s="70"/>
      <c r="Y9" s="70"/>
      <c r="Z9" s="67"/>
      <c r="AA9" s="69"/>
      <c r="AB9" s="71"/>
      <c r="AC9" s="72"/>
      <c r="AD9" s="65"/>
      <c r="AE9" s="73"/>
      <c r="AF9" s="74"/>
      <c r="AG9" s="52"/>
      <c r="AH9" s="53"/>
      <c r="AI9" s="55"/>
      <c r="AJ9" s="55"/>
      <c r="AK9" s="55"/>
      <c r="AL9" s="56"/>
      <c r="AM9" s="57"/>
      <c r="AN9" s="75"/>
      <c r="AO9" s="75"/>
      <c r="AP9" s="75"/>
      <c r="AQ9" s="76"/>
      <c r="AR9" s="77"/>
      <c r="AS9" s="54"/>
    </row>
    <row r="10" spans="1:45" ht="29.25" customHeight="1">
      <c r="A10" s="4" t="s">
        <v>107</v>
      </c>
      <c r="B10" s="4" t="s">
        <v>42</v>
      </c>
      <c r="C10" s="4" t="s">
        <v>77</v>
      </c>
      <c r="D10" s="40" t="s">
        <v>55</v>
      </c>
      <c r="E10" s="4" t="s">
        <v>771</v>
      </c>
      <c r="F10" s="4" t="s">
        <v>108</v>
      </c>
      <c r="G10" s="4"/>
      <c r="H10" s="4" t="s">
        <v>109</v>
      </c>
      <c r="I10" s="4" t="s">
        <v>58</v>
      </c>
      <c r="J10" s="150" t="s">
        <v>87</v>
      </c>
      <c r="K10" s="135">
        <v>1</v>
      </c>
      <c r="L10" s="195" t="s">
        <v>52</v>
      </c>
      <c r="M10" s="41" t="s">
        <v>110</v>
      </c>
      <c r="N10" s="42">
        <v>5</v>
      </c>
      <c r="O10" s="43">
        <v>5</v>
      </c>
      <c r="P10" s="43">
        <v>4</v>
      </c>
      <c r="Q10" s="44"/>
      <c r="R10" s="45">
        <v>1987</v>
      </c>
      <c r="S10" s="46">
        <v>0.4</v>
      </c>
      <c r="T10" s="230">
        <v>19.464100000100004</v>
      </c>
      <c r="U10" s="230">
        <v>19.464100000100004</v>
      </c>
      <c r="V10" s="48">
        <v>1150</v>
      </c>
      <c r="W10" s="49"/>
      <c r="X10" s="50">
        <v>1</v>
      </c>
      <c r="Y10" s="50" t="s">
        <v>52</v>
      </c>
      <c r="Z10" s="46"/>
      <c r="AA10" s="49" t="s">
        <v>52</v>
      </c>
      <c r="AB10" s="51">
        <v>180</v>
      </c>
      <c r="AC10" s="52">
        <v>36144</v>
      </c>
      <c r="AD10" s="44" t="s">
        <v>61</v>
      </c>
      <c r="AE10" s="53">
        <v>148.68971765000001</v>
      </c>
      <c r="AF10" s="54"/>
      <c r="AG10" s="52">
        <v>41182</v>
      </c>
      <c r="AH10" s="53">
        <v>146</v>
      </c>
      <c r="AI10" s="55"/>
      <c r="AJ10" s="55" t="s">
        <v>111</v>
      </c>
      <c r="AK10" s="55" t="s">
        <v>112</v>
      </c>
      <c r="AL10" s="56">
        <v>7.4999999999999997E-2</v>
      </c>
      <c r="AM10" s="57">
        <v>7.9440166991264702E-2</v>
      </c>
      <c r="AN10" s="59" t="s">
        <v>113</v>
      </c>
      <c r="AO10" s="59" t="s">
        <v>114</v>
      </c>
      <c r="AP10" s="59" t="s">
        <v>115</v>
      </c>
      <c r="AQ10" s="60">
        <v>0.94867987731285452</v>
      </c>
      <c r="AR10" s="61">
        <v>2.7028343242595563</v>
      </c>
      <c r="AS10" s="54">
        <v>8.8437210399999984</v>
      </c>
    </row>
    <row r="11" spans="1:45" ht="29.25" customHeight="1">
      <c r="A11" s="4" t="s">
        <v>116</v>
      </c>
      <c r="B11" s="4" t="s">
        <v>42</v>
      </c>
      <c r="C11" s="4" t="s">
        <v>77</v>
      </c>
      <c r="D11" s="40" t="s">
        <v>55</v>
      </c>
      <c r="E11" s="4" t="s">
        <v>117</v>
      </c>
      <c r="F11" s="4"/>
      <c r="G11" s="4" t="s">
        <v>769</v>
      </c>
      <c r="H11" s="4" t="s">
        <v>109</v>
      </c>
      <c r="I11" s="4" t="s">
        <v>58</v>
      </c>
      <c r="J11" s="150" t="s">
        <v>87</v>
      </c>
      <c r="K11" s="135">
        <v>0.5</v>
      </c>
      <c r="L11" s="195" t="s">
        <v>72</v>
      </c>
      <c r="M11" s="41" t="s">
        <v>89</v>
      </c>
      <c r="N11" s="42">
        <v>5</v>
      </c>
      <c r="O11" s="42">
        <v>5</v>
      </c>
      <c r="P11" s="42">
        <v>4</v>
      </c>
      <c r="Q11" s="42"/>
      <c r="R11" s="45">
        <v>1972</v>
      </c>
      <c r="S11" s="46">
        <v>0.1636</v>
      </c>
      <c r="T11" s="230">
        <v>14.9415</v>
      </c>
      <c r="U11" s="230">
        <v>7.4707499999999998</v>
      </c>
      <c r="V11" s="48">
        <v>665</v>
      </c>
      <c r="W11" s="49"/>
      <c r="X11" s="50">
        <v>1</v>
      </c>
      <c r="Y11" s="50"/>
      <c r="Z11" s="46"/>
      <c r="AA11" s="49"/>
      <c r="AB11" s="51">
        <v>91</v>
      </c>
      <c r="AC11" s="52">
        <v>41743</v>
      </c>
      <c r="AD11" s="44" t="s">
        <v>74</v>
      </c>
      <c r="AE11" s="53">
        <v>44.360874484999997</v>
      </c>
      <c r="AF11" s="54"/>
      <c r="AG11" s="52"/>
      <c r="AH11" s="53"/>
      <c r="AI11" s="55"/>
      <c r="AJ11" s="55"/>
      <c r="AK11" s="55"/>
      <c r="AL11" s="56"/>
      <c r="AM11" s="57">
        <v>8.1050340908309981E-2</v>
      </c>
      <c r="AN11" s="59" t="s">
        <v>118</v>
      </c>
      <c r="AO11" s="59" t="s">
        <v>119</v>
      </c>
      <c r="AP11" s="59" t="s">
        <v>120</v>
      </c>
      <c r="AQ11" s="60">
        <v>0.91220426329351134</v>
      </c>
      <c r="AR11" s="61">
        <v>2.0566377391506165</v>
      </c>
      <c r="AS11" s="54"/>
    </row>
    <row r="12" spans="1:45" ht="29.25" customHeight="1">
      <c r="A12" s="4" t="s">
        <v>121</v>
      </c>
      <c r="B12" s="4" t="s">
        <v>42</v>
      </c>
      <c r="C12" s="4" t="s">
        <v>77</v>
      </c>
      <c r="D12" s="40" t="s">
        <v>55</v>
      </c>
      <c r="E12" s="4" t="s">
        <v>770</v>
      </c>
      <c r="F12" s="4"/>
      <c r="G12" s="4"/>
      <c r="H12" s="4" t="s">
        <v>122</v>
      </c>
      <c r="I12" s="4" t="s">
        <v>71</v>
      </c>
      <c r="J12" s="150" t="s">
        <v>87</v>
      </c>
      <c r="K12" s="135">
        <v>1</v>
      </c>
      <c r="L12" s="195" t="s">
        <v>52</v>
      </c>
      <c r="M12" s="41" t="s">
        <v>89</v>
      </c>
      <c r="N12" s="43">
        <v>5</v>
      </c>
      <c r="O12" s="43">
        <v>5</v>
      </c>
      <c r="P12" s="42">
        <v>4</v>
      </c>
      <c r="Q12" s="44"/>
      <c r="R12" s="45">
        <v>1984</v>
      </c>
      <c r="S12" s="46">
        <v>1</v>
      </c>
      <c r="T12" s="230">
        <v>19.767900000000001</v>
      </c>
      <c r="U12" s="230">
        <v>19.767900000000001</v>
      </c>
      <c r="V12" s="48">
        <v>1480</v>
      </c>
      <c r="W12" s="49"/>
      <c r="X12" s="50">
        <v>1</v>
      </c>
      <c r="Y12" s="50" t="s">
        <v>52</v>
      </c>
      <c r="Z12" s="46"/>
      <c r="AA12" s="49" t="s">
        <v>52</v>
      </c>
      <c r="AB12" s="51">
        <v>353</v>
      </c>
      <c r="AC12" s="52">
        <v>35551</v>
      </c>
      <c r="AD12" s="44" t="s">
        <v>61</v>
      </c>
      <c r="AE12" s="53">
        <v>78.5</v>
      </c>
      <c r="AF12" s="54"/>
      <c r="AG12" s="52">
        <v>41820</v>
      </c>
      <c r="AH12" s="53">
        <v>78.5</v>
      </c>
      <c r="AI12" s="55"/>
      <c r="AJ12" s="55" t="s">
        <v>123</v>
      </c>
      <c r="AK12" s="55" t="s">
        <v>124</v>
      </c>
      <c r="AL12" s="56">
        <v>8.2500000000000004E-2</v>
      </c>
      <c r="AM12" s="57">
        <v>9.0431694267515919E-2</v>
      </c>
      <c r="AN12" s="59" t="s">
        <v>64</v>
      </c>
      <c r="AO12" s="59" t="s">
        <v>92</v>
      </c>
      <c r="AP12" s="59" t="s">
        <v>125</v>
      </c>
      <c r="AQ12" s="60">
        <v>1</v>
      </c>
      <c r="AR12" s="61">
        <v>1.7183395350682538</v>
      </c>
      <c r="AS12" s="54">
        <v>6.8</v>
      </c>
    </row>
    <row r="13" spans="1:45" ht="29.25" customHeight="1">
      <c r="A13" s="4" t="s">
        <v>126</v>
      </c>
      <c r="B13" s="4" t="s">
        <v>42</v>
      </c>
      <c r="C13" s="4" t="s">
        <v>77</v>
      </c>
      <c r="D13" s="40" t="s">
        <v>55</v>
      </c>
      <c r="E13" s="4" t="s">
        <v>127</v>
      </c>
      <c r="F13" s="4"/>
      <c r="G13" s="4"/>
      <c r="H13" s="4" t="s">
        <v>122</v>
      </c>
      <c r="I13" s="4" t="s">
        <v>128</v>
      </c>
      <c r="J13" s="150" t="s">
        <v>87</v>
      </c>
      <c r="K13" s="135">
        <v>1</v>
      </c>
      <c r="L13" s="195"/>
      <c r="M13" s="41" t="s">
        <v>89</v>
      </c>
      <c r="N13" s="78"/>
      <c r="O13" s="43"/>
      <c r="P13" s="43"/>
      <c r="Q13" s="44"/>
      <c r="R13" s="45"/>
      <c r="S13" s="46"/>
      <c r="T13" s="230"/>
      <c r="U13" s="230"/>
      <c r="V13" s="48"/>
      <c r="W13" s="49"/>
      <c r="X13" s="50"/>
      <c r="Y13" s="50"/>
      <c r="Z13" s="46"/>
      <c r="AA13" s="49"/>
      <c r="AB13" s="51"/>
      <c r="AC13" s="52">
        <v>35551</v>
      </c>
      <c r="AD13" s="44" t="s">
        <v>129</v>
      </c>
      <c r="AE13" s="53"/>
      <c r="AF13" s="54"/>
      <c r="AG13" s="52"/>
      <c r="AH13" s="53"/>
      <c r="AI13" s="55"/>
      <c r="AJ13" s="55"/>
      <c r="AK13" s="55"/>
      <c r="AL13" s="56"/>
      <c r="AM13" s="57"/>
      <c r="AN13" s="59"/>
      <c r="AO13" s="59"/>
      <c r="AP13" s="59"/>
      <c r="AQ13" s="60"/>
      <c r="AR13" s="61"/>
      <c r="AS13" s="54"/>
    </row>
    <row r="14" spans="1:45" ht="29.25" customHeight="1">
      <c r="A14" s="4" t="s">
        <v>130</v>
      </c>
      <c r="B14" s="4" t="s">
        <v>42</v>
      </c>
      <c r="C14" s="4" t="s">
        <v>77</v>
      </c>
      <c r="D14" s="40" t="s">
        <v>55</v>
      </c>
      <c r="E14" s="4" t="s">
        <v>131</v>
      </c>
      <c r="F14" s="1"/>
      <c r="G14" s="4" t="s">
        <v>132</v>
      </c>
      <c r="H14" s="4" t="s">
        <v>122</v>
      </c>
      <c r="I14" s="4" t="s">
        <v>58</v>
      </c>
      <c r="J14" s="150" t="s">
        <v>87</v>
      </c>
      <c r="K14" s="135">
        <v>0.5</v>
      </c>
      <c r="L14" s="195" t="s">
        <v>72</v>
      </c>
      <c r="M14" s="41" t="s">
        <v>89</v>
      </c>
      <c r="N14" s="42">
        <v>5</v>
      </c>
      <c r="O14" s="42">
        <v>5</v>
      </c>
      <c r="P14" s="42">
        <v>4</v>
      </c>
      <c r="Q14" s="42" t="s">
        <v>706</v>
      </c>
      <c r="R14" s="45">
        <v>2006</v>
      </c>
      <c r="S14" s="46">
        <v>0.35649999999999998</v>
      </c>
      <c r="T14" s="230">
        <v>18.0657</v>
      </c>
      <c r="U14" s="230">
        <v>9.0328499999999998</v>
      </c>
      <c r="V14" s="48">
        <v>1945</v>
      </c>
      <c r="W14" s="49"/>
      <c r="X14" s="50">
        <v>1</v>
      </c>
      <c r="Y14" s="50"/>
      <c r="Z14" s="46"/>
      <c r="AA14" s="49"/>
      <c r="AB14" s="51">
        <v>295</v>
      </c>
      <c r="AC14" s="52">
        <v>41743</v>
      </c>
      <c r="AD14" s="44" t="s">
        <v>74</v>
      </c>
      <c r="AE14" s="53">
        <v>48.989684504999992</v>
      </c>
      <c r="AF14" s="54"/>
      <c r="AG14" s="52"/>
      <c r="AH14" s="53"/>
      <c r="AI14" s="55"/>
      <c r="AJ14" s="55"/>
      <c r="AK14" s="55"/>
      <c r="AL14" s="56"/>
      <c r="AM14" s="57">
        <v>8.3342729010293728E-2</v>
      </c>
      <c r="AN14" s="59" t="s">
        <v>133</v>
      </c>
      <c r="AO14" s="59" t="s">
        <v>134</v>
      </c>
      <c r="AP14" s="59" t="s">
        <v>135</v>
      </c>
      <c r="AQ14" s="60">
        <v>1</v>
      </c>
      <c r="AR14" s="61">
        <v>7.6518471089412881</v>
      </c>
      <c r="AS14" s="54"/>
    </row>
    <row r="15" spans="1:45" ht="29.25" customHeight="1">
      <c r="A15" s="4" t="s">
        <v>136</v>
      </c>
      <c r="B15" s="4" t="s">
        <v>42</v>
      </c>
      <c r="C15" s="4" t="s">
        <v>77</v>
      </c>
      <c r="D15" s="40" t="s">
        <v>55</v>
      </c>
      <c r="E15" s="4" t="s">
        <v>137</v>
      </c>
      <c r="F15" s="4"/>
      <c r="G15" s="4"/>
      <c r="H15" s="4" t="s">
        <v>122</v>
      </c>
      <c r="I15" s="4" t="s">
        <v>58</v>
      </c>
      <c r="J15" s="150" t="s">
        <v>87</v>
      </c>
      <c r="K15" s="135">
        <v>0.5</v>
      </c>
      <c r="L15" s="195" t="s">
        <v>72</v>
      </c>
      <c r="M15" s="41" t="s">
        <v>89</v>
      </c>
      <c r="N15" s="42">
        <v>5</v>
      </c>
      <c r="O15" s="42">
        <v>5</v>
      </c>
      <c r="P15" s="42">
        <v>3.5</v>
      </c>
      <c r="Q15" s="42"/>
      <c r="R15" s="45">
        <v>1992</v>
      </c>
      <c r="S15" s="46">
        <v>0.51239999999999997</v>
      </c>
      <c r="T15" s="230">
        <v>21.964299999999998</v>
      </c>
      <c r="U15" s="230">
        <v>10.982149999999999</v>
      </c>
      <c r="V15" s="48">
        <v>1200</v>
      </c>
      <c r="W15" s="49"/>
      <c r="X15" s="50">
        <v>1</v>
      </c>
      <c r="Y15" s="50"/>
      <c r="Z15" s="46"/>
      <c r="AA15" s="49"/>
      <c r="AB15" s="51">
        <v>492</v>
      </c>
      <c r="AC15" s="52">
        <v>41743</v>
      </c>
      <c r="AD15" s="44" t="s">
        <v>74</v>
      </c>
      <c r="AE15" s="53">
        <v>47.092139320000001</v>
      </c>
      <c r="AF15" s="54"/>
      <c r="AG15" s="52"/>
      <c r="AH15" s="53"/>
      <c r="AI15" s="55"/>
      <c r="AJ15" s="55"/>
      <c r="AK15" s="55"/>
      <c r="AL15" s="56"/>
      <c r="AM15" s="57">
        <v>0.10053970935207027</v>
      </c>
      <c r="AN15" s="59" t="s">
        <v>133</v>
      </c>
      <c r="AO15" s="59"/>
      <c r="AP15" s="59"/>
      <c r="AQ15" s="60">
        <v>1</v>
      </c>
      <c r="AR15" s="61">
        <v>1.416666666666667</v>
      </c>
      <c r="AS15" s="54"/>
    </row>
    <row r="16" spans="1:45" ht="29.25" customHeight="1">
      <c r="A16" s="4" t="s">
        <v>138</v>
      </c>
      <c r="B16" s="4" t="s">
        <v>42</v>
      </c>
      <c r="C16" s="4" t="s">
        <v>77</v>
      </c>
      <c r="D16" s="40" t="s">
        <v>55</v>
      </c>
      <c r="E16" s="4" t="s">
        <v>139</v>
      </c>
      <c r="F16" s="4" t="s">
        <v>140</v>
      </c>
      <c r="G16" s="4" t="s">
        <v>141</v>
      </c>
      <c r="H16" s="4" t="s">
        <v>142</v>
      </c>
      <c r="I16" s="4" t="s">
        <v>143</v>
      </c>
      <c r="J16" s="150" t="s">
        <v>87</v>
      </c>
      <c r="K16" s="135">
        <v>0.33333333333333331</v>
      </c>
      <c r="L16" s="195" t="s">
        <v>144</v>
      </c>
      <c r="M16" s="41" t="s">
        <v>145</v>
      </c>
      <c r="N16" s="43">
        <v>5</v>
      </c>
      <c r="O16" s="43">
        <v>5</v>
      </c>
      <c r="P16" s="43"/>
      <c r="Q16" s="44" t="s">
        <v>723</v>
      </c>
      <c r="R16" s="45">
        <v>2011</v>
      </c>
      <c r="S16" s="46">
        <v>0.3</v>
      </c>
      <c r="T16" s="230">
        <v>42.712499999999999</v>
      </c>
      <c r="U16" s="230">
        <v>14.237499999999999</v>
      </c>
      <c r="V16" s="48">
        <v>1600</v>
      </c>
      <c r="W16" s="49"/>
      <c r="X16" s="50">
        <v>1</v>
      </c>
      <c r="Y16" s="50" t="s">
        <v>52</v>
      </c>
      <c r="Z16" s="46"/>
      <c r="AA16" s="49" t="s">
        <v>52</v>
      </c>
      <c r="AB16" s="51">
        <v>92</v>
      </c>
      <c r="AC16" s="52">
        <v>36739</v>
      </c>
      <c r="AD16" s="44" t="s">
        <v>74</v>
      </c>
      <c r="AE16" s="53">
        <v>250.26031751000002</v>
      </c>
      <c r="AF16" s="54"/>
      <c r="AG16" s="52">
        <v>41455</v>
      </c>
      <c r="AH16" s="53">
        <v>250.333</v>
      </c>
      <c r="AI16" s="55"/>
      <c r="AJ16" s="55" t="s">
        <v>146</v>
      </c>
      <c r="AK16" s="55" t="s">
        <v>63</v>
      </c>
      <c r="AL16" s="56">
        <v>0.06</v>
      </c>
      <c r="AM16" s="57">
        <v>6.5273392771697678E-2</v>
      </c>
      <c r="AN16" s="59" t="s">
        <v>147</v>
      </c>
      <c r="AO16" s="59" t="s">
        <v>64</v>
      </c>
      <c r="AP16" s="59" t="s">
        <v>148</v>
      </c>
      <c r="AQ16" s="60">
        <v>0.96406204272753881</v>
      </c>
      <c r="AR16" s="61">
        <v>7.0702128569521454</v>
      </c>
      <c r="AS16" s="54">
        <v>13.6520975</v>
      </c>
    </row>
    <row r="17" spans="1:45" ht="29.25" customHeight="1">
      <c r="A17" s="4" t="s">
        <v>150</v>
      </c>
      <c r="B17" s="4" t="s">
        <v>42</v>
      </c>
      <c r="C17" s="4" t="s">
        <v>77</v>
      </c>
      <c r="D17" s="40" t="s">
        <v>55</v>
      </c>
      <c r="E17" s="4" t="s">
        <v>151</v>
      </c>
      <c r="F17" s="4" t="s">
        <v>152</v>
      </c>
      <c r="G17" s="4" t="s">
        <v>772</v>
      </c>
      <c r="H17" s="4" t="s">
        <v>142</v>
      </c>
      <c r="I17" s="4" t="s">
        <v>58</v>
      </c>
      <c r="J17" s="150" t="s">
        <v>87</v>
      </c>
      <c r="K17" s="135">
        <v>1</v>
      </c>
      <c r="L17" s="195" t="s">
        <v>52</v>
      </c>
      <c r="M17" s="41" t="s">
        <v>145</v>
      </c>
      <c r="N17" s="43">
        <v>5</v>
      </c>
      <c r="O17" s="42">
        <v>4.5</v>
      </c>
      <c r="P17" s="42">
        <v>3.5</v>
      </c>
      <c r="Q17" s="44"/>
      <c r="R17" s="45">
        <v>1990</v>
      </c>
      <c r="S17" s="46">
        <v>0.4</v>
      </c>
      <c r="T17" s="230">
        <v>32.078699999999998</v>
      </c>
      <c r="U17" s="230">
        <v>32.078699999999998</v>
      </c>
      <c r="V17" s="48">
        <v>1250</v>
      </c>
      <c r="W17" s="49"/>
      <c r="X17" s="50">
        <v>1</v>
      </c>
      <c r="Y17" s="50" t="s">
        <v>52</v>
      </c>
      <c r="Z17" s="46"/>
      <c r="AA17" s="49" t="s">
        <v>52</v>
      </c>
      <c r="AB17" s="51">
        <v>169</v>
      </c>
      <c r="AC17" s="52">
        <v>36144</v>
      </c>
      <c r="AD17" s="44" t="s">
        <v>61</v>
      </c>
      <c r="AE17" s="53">
        <v>276.33356580999993</v>
      </c>
      <c r="AF17" s="54"/>
      <c r="AG17" s="52">
        <v>41547</v>
      </c>
      <c r="AH17" s="53">
        <v>270</v>
      </c>
      <c r="AI17" s="55"/>
      <c r="AJ17" s="55" t="s">
        <v>153</v>
      </c>
      <c r="AK17" s="55" t="s">
        <v>91</v>
      </c>
      <c r="AL17" s="56">
        <v>6.7500000000000004E-2</v>
      </c>
      <c r="AM17" s="57">
        <v>7.1379081083338347E-2</v>
      </c>
      <c r="AN17" s="59" t="s">
        <v>154</v>
      </c>
      <c r="AO17" s="59" t="s">
        <v>155</v>
      </c>
      <c r="AP17" s="59" t="s">
        <v>156</v>
      </c>
      <c r="AQ17" s="60">
        <v>0.98104661348496047</v>
      </c>
      <c r="AR17" s="61">
        <v>2.9331735834595225</v>
      </c>
      <c r="AS17" s="54">
        <v>17.019224960000003</v>
      </c>
    </row>
    <row r="18" spans="1:45" ht="29.25" customHeight="1">
      <c r="A18" s="4" t="s">
        <v>157</v>
      </c>
      <c r="B18" s="4" t="s">
        <v>42</v>
      </c>
      <c r="C18" s="4" t="s">
        <v>77</v>
      </c>
      <c r="D18" s="40" t="s">
        <v>55</v>
      </c>
      <c r="E18" s="4" t="s">
        <v>158</v>
      </c>
      <c r="F18" s="4" t="s">
        <v>159</v>
      </c>
      <c r="G18" s="4"/>
      <c r="H18" s="4" t="s">
        <v>142</v>
      </c>
      <c r="I18" s="4" t="s">
        <v>58</v>
      </c>
      <c r="J18" s="150" t="s">
        <v>87</v>
      </c>
      <c r="K18" s="135">
        <v>0.5</v>
      </c>
      <c r="L18" s="195" t="s">
        <v>160</v>
      </c>
      <c r="M18" s="41" t="s">
        <v>145</v>
      </c>
      <c r="N18" s="43">
        <v>4.5</v>
      </c>
      <c r="O18" s="42">
        <v>4</v>
      </c>
      <c r="P18" s="43">
        <v>3</v>
      </c>
      <c r="Q18" s="44"/>
      <c r="R18" s="45">
        <v>1979</v>
      </c>
      <c r="S18" s="46">
        <v>0.4</v>
      </c>
      <c r="T18" s="230">
        <v>38.8155</v>
      </c>
      <c r="U18" s="230">
        <v>19.40775</v>
      </c>
      <c r="V18" s="48">
        <v>1085</v>
      </c>
      <c r="W18" s="49"/>
      <c r="X18" s="50">
        <v>1</v>
      </c>
      <c r="Y18" s="50" t="s">
        <v>52</v>
      </c>
      <c r="Z18" s="46"/>
      <c r="AA18" s="49" t="s">
        <v>52</v>
      </c>
      <c r="AB18" s="51">
        <v>175</v>
      </c>
      <c r="AC18" s="52">
        <v>36767</v>
      </c>
      <c r="AD18" s="44" t="s">
        <v>61</v>
      </c>
      <c r="AE18" s="53">
        <v>159.99999999999997</v>
      </c>
      <c r="AF18" s="54"/>
      <c r="AG18" s="52">
        <v>41820</v>
      </c>
      <c r="AH18" s="53">
        <v>160</v>
      </c>
      <c r="AI18" s="55"/>
      <c r="AJ18" s="55" t="s">
        <v>161</v>
      </c>
      <c r="AK18" s="55" t="s">
        <v>124</v>
      </c>
      <c r="AL18" s="56">
        <v>6.6500000000000004E-2</v>
      </c>
      <c r="AM18" s="57">
        <v>7.7092237500000008E-2</v>
      </c>
      <c r="AN18" s="79" t="s">
        <v>162</v>
      </c>
      <c r="AO18" s="79" t="s">
        <v>92</v>
      </c>
      <c r="AP18" s="79" t="s">
        <v>163</v>
      </c>
      <c r="AQ18" s="80">
        <v>0.98199173010781771</v>
      </c>
      <c r="AR18" s="61">
        <v>3.108318078188975</v>
      </c>
      <c r="AS18" s="54">
        <v>9.8000000000000007</v>
      </c>
    </row>
    <row r="19" spans="1:45" ht="29.25" customHeight="1">
      <c r="A19" s="4" t="s">
        <v>164</v>
      </c>
      <c r="B19" s="4" t="s">
        <v>42</v>
      </c>
      <c r="C19" s="4" t="s">
        <v>77</v>
      </c>
      <c r="D19" s="40" t="s">
        <v>55</v>
      </c>
      <c r="E19" s="4" t="s">
        <v>715</v>
      </c>
      <c r="F19" s="4" t="s">
        <v>773</v>
      </c>
      <c r="G19" s="4"/>
      <c r="H19" s="4" t="s">
        <v>142</v>
      </c>
      <c r="I19" s="4" t="s">
        <v>143</v>
      </c>
      <c r="J19" s="150" t="s">
        <v>87</v>
      </c>
      <c r="K19" s="135">
        <v>0.5</v>
      </c>
      <c r="L19" s="195" t="s">
        <v>165</v>
      </c>
      <c r="M19" s="41" t="s">
        <v>145</v>
      </c>
      <c r="N19" s="42" t="s">
        <v>814</v>
      </c>
      <c r="O19" s="42" t="s">
        <v>823</v>
      </c>
      <c r="P19" s="42" t="s">
        <v>824</v>
      </c>
      <c r="Q19" s="44"/>
      <c r="R19" s="45">
        <v>1993</v>
      </c>
      <c r="S19" s="46">
        <v>0.6</v>
      </c>
      <c r="T19" s="230">
        <v>86.547700000099994</v>
      </c>
      <c r="U19" s="230">
        <v>43.273850000049997</v>
      </c>
      <c r="V19" s="48">
        <v>1460</v>
      </c>
      <c r="W19" s="49"/>
      <c r="X19" s="50">
        <v>3</v>
      </c>
      <c r="Y19" s="50" t="s">
        <v>52</v>
      </c>
      <c r="Z19" s="46"/>
      <c r="AA19" s="49" t="s">
        <v>52</v>
      </c>
      <c r="AB19" s="51">
        <v>654</v>
      </c>
      <c r="AC19" s="52">
        <v>36144</v>
      </c>
      <c r="AD19" s="44" t="s">
        <v>61</v>
      </c>
      <c r="AE19" s="53">
        <v>679.20926675999988</v>
      </c>
      <c r="AF19" s="54"/>
      <c r="AG19" s="52">
        <v>41274</v>
      </c>
      <c r="AH19" s="53">
        <v>670</v>
      </c>
      <c r="AI19" s="55"/>
      <c r="AJ19" s="55" t="s">
        <v>146</v>
      </c>
      <c r="AK19" s="55" t="s">
        <v>63</v>
      </c>
      <c r="AL19" s="56">
        <v>6.0468329847624736E-2</v>
      </c>
      <c r="AM19" s="57">
        <v>5.4862696702822011E-2</v>
      </c>
      <c r="AN19" s="79" t="s">
        <v>166</v>
      </c>
      <c r="AO19" s="79" t="s">
        <v>167</v>
      </c>
      <c r="AP19" s="79" t="s">
        <v>92</v>
      </c>
      <c r="AQ19" s="80">
        <v>0.94532725884114155</v>
      </c>
      <c r="AR19" s="61">
        <v>5.6119045151393783</v>
      </c>
      <c r="AS19" s="54">
        <v>37.05771859</v>
      </c>
    </row>
    <row r="20" spans="1:45" ht="29.25" customHeight="1">
      <c r="A20" s="4" t="s">
        <v>168</v>
      </c>
      <c r="B20" s="4" t="s">
        <v>42</v>
      </c>
      <c r="C20" s="4" t="s">
        <v>77</v>
      </c>
      <c r="D20" s="40" t="s">
        <v>55</v>
      </c>
      <c r="E20" s="4" t="s">
        <v>169</v>
      </c>
      <c r="F20" s="4" t="s">
        <v>170</v>
      </c>
      <c r="G20" s="4"/>
      <c r="H20" s="4" t="s">
        <v>142</v>
      </c>
      <c r="I20" s="4" t="s">
        <v>143</v>
      </c>
      <c r="J20" s="150" t="s">
        <v>59</v>
      </c>
      <c r="K20" s="133">
        <v>0.375</v>
      </c>
      <c r="L20" s="195" t="s">
        <v>171</v>
      </c>
      <c r="M20" s="41" t="s">
        <v>172</v>
      </c>
      <c r="N20" s="81">
        <v>4</v>
      </c>
      <c r="O20" s="43">
        <v>4</v>
      </c>
      <c r="P20" s="43">
        <v>4</v>
      </c>
      <c r="Q20" s="44"/>
      <c r="R20" s="45">
        <v>1988</v>
      </c>
      <c r="S20" s="46">
        <v>0.76749999999999996</v>
      </c>
      <c r="T20" s="230">
        <v>85.336600000000004</v>
      </c>
      <c r="U20" s="230">
        <v>32.001225000000005</v>
      </c>
      <c r="V20" s="48">
        <v>2000</v>
      </c>
      <c r="W20" s="49"/>
      <c r="X20" s="50">
        <v>4</v>
      </c>
      <c r="Y20" s="50"/>
      <c r="Z20" s="46"/>
      <c r="AA20" s="49"/>
      <c r="AB20" s="51">
        <v>566</v>
      </c>
      <c r="AC20" s="52">
        <v>41333</v>
      </c>
      <c r="AD20" s="44" t="s">
        <v>74</v>
      </c>
      <c r="AE20" s="53">
        <v>441.61725013749998</v>
      </c>
      <c r="AF20" s="54"/>
      <c r="AG20" s="52">
        <v>41334</v>
      </c>
      <c r="AH20" s="53">
        <v>271.5</v>
      </c>
      <c r="AI20" s="55"/>
      <c r="AJ20" s="55" t="s">
        <v>173</v>
      </c>
      <c r="AK20" s="55" t="s">
        <v>174</v>
      </c>
      <c r="AL20" s="56">
        <v>6.0999999999999999E-2</v>
      </c>
      <c r="AM20" s="57">
        <v>5.8900000000000001E-2</v>
      </c>
      <c r="AN20" s="79" t="s">
        <v>175</v>
      </c>
      <c r="AO20" s="79" t="s">
        <v>176</v>
      </c>
      <c r="AP20" s="79" t="s">
        <v>177</v>
      </c>
      <c r="AQ20" s="80">
        <v>0.90068036457990985</v>
      </c>
      <c r="AR20" s="61">
        <v>4.9625032363901465</v>
      </c>
      <c r="AS20" s="54">
        <v>21.806000000000001</v>
      </c>
    </row>
    <row r="21" spans="1:45" ht="29.25" customHeight="1">
      <c r="A21" s="4" t="s">
        <v>178</v>
      </c>
      <c r="B21" s="4" t="s">
        <v>42</v>
      </c>
      <c r="C21" s="4" t="s">
        <v>77</v>
      </c>
      <c r="D21" s="40" t="s">
        <v>55</v>
      </c>
      <c r="E21" s="4" t="s">
        <v>179</v>
      </c>
      <c r="F21" s="4" t="s">
        <v>180</v>
      </c>
      <c r="G21" s="4" t="s">
        <v>181</v>
      </c>
      <c r="H21" s="4" t="s">
        <v>142</v>
      </c>
      <c r="I21" s="4" t="s">
        <v>58</v>
      </c>
      <c r="J21" s="150" t="s">
        <v>87</v>
      </c>
      <c r="K21" s="135">
        <v>0.5</v>
      </c>
      <c r="L21" s="195" t="s">
        <v>182</v>
      </c>
      <c r="M21" s="41" t="s">
        <v>145</v>
      </c>
      <c r="N21" s="81" t="s">
        <v>183</v>
      </c>
      <c r="O21" s="42" t="s">
        <v>184</v>
      </c>
      <c r="P21" s="42" t="s">
        <v>185</v>
      </c>
      <c r="Q21" s="44"/>
      <c r="R21" s="45">
        <v>1964</v>
      </c>
      <c r="S21" s="46">
        <v>0.6</v>
      </c>
      <c r="T21" s="230">
        <v>53.084400000099997</v>
      </c>
      <c r="U21" s="230">
        <v>26.542200000049998</v>
      </c>
      <c r="V21" s="48">
        <v>1020</v>
      </c>
      <c r="W21" s="49"/>
      <c r="X21" s="50">
        <v>2</v>
      </c>
      <c r="Y21" s="50" t="s">
        <v>52</v>
      </c>
      <c r="Z21" s="46"/>
      <c r="AA21" s="49" t="s">
        <v>52</v>
      </c>
      <c r="AB21" s="51">
        <v>385</v>
      </c>
      <c r="AC21" s="52">
        <v>36767</v>
      </c>
      <c r="AD21" s="44" t="s">
        <v>61</v>
      </c>
      <c r="AE21" s="53">
        <v>317.83848341999987</v>
      </c>
      <c r="AF21" s="54"/>
      <c r="AG21" s="52">
        <v>41455</v>
      </c>
      <c r="AH21" s="53">
        <v>305</v>
      </c>
      <c r="AI21" s="55"/>
      <c r="AJ21" s="55" t="s">
        <v>186</v>
      </c>
      <c r="AK21" s="55" t="s">
        <v>91</v>
      </c>
      <c r="AL21" s="56">
        <v>6.5454764196342635E-2</v>
      </c>
      <c r="AM21" s="57">
        <v>6.1600000000000002E-2</v>
      </c>
      <c r="AN21" s="79" t="s">
        <v>187</v>
      </c>
      <c r="AO21" s="79" t="s">
        <v>188</v>
      </c>
      <c r="AP21" s="79" t="s">
        <v>94</v>
      </c>
      <c r="AQ21" s="80">
        <v>0.96674540919749163</v>
      </c>
      <c r="AR21" s="61">
        <v>4.9791843991406788</v>
      </c>
      <c r="AS21" s="54">
        <v>16.220118719999999</v>
      </c>
    </row>
    <row r="22" spans="1:45" ht="29.25" customHeight="1">
      <c r="A22" s="4" t="s">
        <v>189</v>
      </c>
      <c r="B22" s="4" t="s">
        <v>42</v>
      </c>
      <c r="C22" s="4" t="s">
        <v>77</v>
      </c>
      <c r="D22" s="40" t="s">
        <v>55</v>
      </c>
      <c r="E22" s="4" t="s">
        <v>714</v>
      </c>
      <c r="F22" s="4" t="s">
        <v>190</v>
      </c>
      <c r="G22" s="4" t="s">
        <v>191</v>
      </c>
      <c r="H22" s="4" t="s">
        <v>142</v>
      </c>
      <c r="I22" s="4" t="s">
        <v>58</v>
      </c>
      <c r="J22" s="150" t="s">
        <v>87</v>
      </c>
      <c r="K22" s="135">
        <v>1</v>
      </c>
      <c r="L22" s="195" t="s">
        <v>52</v>
      </c>
      <c r="M22" s="41" t="s">
        <v>145</v>
      </c>
      <c r="N22" s="42">
        <v>5.5</v>
      </c>
      <c r="O22" s="43">
        <v>5.5</v>
      </c>
      <c r="P22" s="43">
        <v>4</v>
      </c>
      <c r="Q22" s="44"/>
      <c r="R22" s="45">
        <v>2004</v>
      </c>
      <c r="S22" s="46">
        <v>0.4</v>
      </c>
      <c r="T22" s="230">
        <v>19.664000000000001</v>
      </c>
      <c r="U22" s="230">
        <v>19.664000000000001</v>
      </c>
      <c r="V22" s="48">
        <v>2000</v>
      </c>
      <c r="W22" s="49"/>
      <c r="X22" s="50">
        <v>1</v>
      </c>
      <c r="Y22" s="50" t="s">
        <v>52</v>
      </c>
      <c r="Z22" s="46"/>
      <c r="AA22" s="49" t="s">
        <v>52</v>
      </c>
      <c r="AB22" s="51">
        <v>113</v>
      </c>
      <c r="AC22" s="52">
        <v>37385</v>
      </c>
      <c r="AD22" s="44" t="s">
        <v>61</v>
      </c>
      <c r="AE22" s="53">
        <v>178.65468773999999</v>
      </c>
      <c r="AF22" s="54"/>
      <c r="AG22" s="52">
        <v>41455</v>
      </c>
      <c r="AH22" s="53">
        <v>179</v>
      </c>
      <c r="AI22" s="55"/>
      <c r="AJ22" s="55" t="s">
        <v>111</v>
      </c>
      <c r="AK22" s="55" t="s">
        <v>112</v>
      </c>
      <c r="AL22" s="56">
        <v>6.8750000000000006E-2</v>
      </c>
      <c r="AM22" s="57">
        <v>7.0359866617625874E-2</v>
      </c>
      <c r="AN22" s="79" t="s">
        <v>192</v>
      </c>
      <c r="AO22" s="79" t="s">
        <v>193</v>
      </c>
      <c r="AP22" s="79" t="s">
        <v>194</v>
      </c>
      <c r="AQ22" s="80">
        <v>1</v>
      </c>
      <c r="AR22" s="61">
        <v>4.4683807663117019</v>
      </c>
      <c r="AS22" s="54">
        <v>10.808349509999999</v>
      </c>
    </row>
    <row r="23" spans="1:45" ht="29.25" customHeight="1">
      <c r="A23" s="155" t="s">
        <v>195</v>
      </c>
      <c r="B23" s="4" t="s">
        <v>42</v>
      </c>
      <c r="C23" s="4" t="s">
        <v>77</v>
      </c>
      <c r="D23" s="40" t="s">
        <v>55</v>
      </c>
      <c r="E23" s="4" t="s">
        <v>196</v>
      </c>
      <c r="F23" s="4" t="s">
        <v>197</v>
      </c>
      <c r="G23" s="4" t="s">
        <v>198</v>
      </c>
      <c r="H23" s="4" t="s">
        <v>142</v>
      </c>
      <c r="I23" s="4" t="s">
        <v>71</v>
      </c>
      <c r="J23" s="150" t="s">
        <v>87</v>
      </c>
      <c r="K23" s="135">
        <v>1</v>
      </c>
      <c r="L23" s="195"/>
      <c r="M23" s="41" t="s">
        <v>145</v>
      </c>
      <c r="N23" s="81"/>
      <c r="O23" s="43">
        <v>3.5</v>
      </c>
      <c r="P23" s="43">
        <v>2.5</v>
      </c>
      <c r="Q23" s="44"/>
      <c r="R23" s="45">
        <v>1992</v>
      </c>
      <c r="S23" s="46">
        <v>9.8030000000000006E-2</v>
      </c>
      <c r="T23" s="230">
        <v>11.243599999999999</v>
      </c>
      <c r="U23" s="230">
        <v>11.243599999999999</v>
      </c>
      <c r="V23" s="48">
        <v>820</v>
      </c>
      <c r="W23" s="49"/>
      <c r="X23" s="50">
        <v>1</v>
      </c>
      <c r="Y23" s="50"/>
      <c r="Z23" s="46"/>
      <c r="AA23" s="49"/>
      <c r="AB23" s="51">
        <v>18</v>
      </c>
      <c r="AC23" s="52">
        <v>41243</v>
      </c>
      <c r="AD23" s="44" t="s">
        <v>129</v>
      </c>
      <c r="AE23" s="53"/>
      <c r="AF23" s="54"/>
      <c r="AG23" s="52"/>
      <c r="AH23" s="53"/>
      <c r="AI23" s="55"/>
      <c r="AJ23" s="55"/>
      <c r="AK23" s="55"/>
      <c r="AL23" s="56"/>
      <c r="AM23" s="57"/>
      <c r="AN23" s="79" t="s">
        <v>199</v>
      </c>
      <c r="AO23" s="79" t="s">
        <v>200</v>
      </c>
      <c r="AP23" s="79" t="s">
        <v>201</v>
      </c>
      <c r="AQ23" s="80">
        <v>1</v>
      </c>
      <c r="AR23" s="61">
        <v>4.057836157531499</v>
      </c>
      <c r="AS23" s="54"/>
    </row>
    <row r="24" spans="1:45" ht="29.25" customHeight="1">
      <c r="A24" s="4" t="s">
        <v>202</v>
      </c>
      <c r="B24" s="4" t="s">
        <v>42</v>
      </c>
      <c r="C24" s="4" t="s">
        <v>77</v>
      </c>
      <c r="D24" s="40" t="s">
        <v>55</v>
      </c>
      <c r="E24" s="4" t="s">
        <v>203</v>
      </c>
      <c r="F24" s="4" t="s">
        <v>204</v>
      </c>
      <c r="G24" s="4"/>
      <c r="H24" s="4" t="s">
        <v>142</v>
      </c>
      <c r="I24" s="4" t="s">
        <v>58</v>
      </c>
      <c r="J24" s="150" t="s">
        <v>87</v>
      </c>
      <c r="K24" s="135">
        <v>0.5</v>
      </c>
      <c r="L24" s="195" t="s">
        <v>205</v>
      </c>
      <c r="M24" s="41" t="s">
        <v>145</v>
      </c>
      <c r="N24" s="81" t="s">
        <v>825</v>
      </c>
      <c r="O24" s="42" t="s">
        <v>827</v>
      </c>
      <c r="P24" s="42" t="s">
        <v>826</v>
      </c>
      <c r="Q24" s="44"/>
      <c r="R24" s="45">
        <v>1976</v>
      </c>
      <c r="S24" s="46">
        <v>0.6</v>
      </c>
      <c r="T24" s="230">
        <v>46.956200000099997</v>
      </c>
      <c r="U24" s="230">
        <v>23.478100000049999</v>
      </c>
      <c r="V24" s="48">
        <v>1060</v>
      </c>
      <c r="W24" s="49"/>
      <c r="X24" s="50">
        <v>2</v>
      </c>
      <c r="Y24" s="50" t="s">
        <v>52</v>
      </c>
      <c r="Z24" s="46"/>
      <c r="AA24" s="49" t="s">
        <v>52</v>
      </c>
      <c r="AB24" s="51">
        <v>497</v>
      </c>
      <c r="AC24" s="52">
        <v>36144</v>
      </c>
      <c r="AD24" s="44" t="s">
        <v>61</v>
      </c>
      <c r="AE24" s="53">
        <v>195.56149843</v>
      </c>
      <c r="AF24" s="54"/>
      <c r="AG24" s="52">
        <v>41090</v>
      </c>
      <c r="AH24" s="53">
        <v>191</v>
      </c>
      <c r="AI24" s="55"/>
      <c r="AJ24" s="55" t="s">
        <v>173</v>
      </c>
      <c r="AK24" s="55" t="s">
        <v>174</v>
      </c>
      <c r="AL24" s="56">
        <v>6.8253768844221102E-2</v>
      </c>
      <c r="AM24" s="57">
        <v>7.7913771996658956E-2</v>
      </c>
      <c r="AN24" s="79" t="s">
        <v>206</v>
      </c>
      <c r="AO24" s="79" t="s">
        <v>207</v>
      </c>
      <c r="AP24" s="79" t="s">
        <v>208</v>
      </c>
      <c r="AQ24" s="80">
        <v>0.99591108309446696</v>
      </c>
      <c r="AR24" s="61">
        <v>3.3575509755149588</v>
      </c>
      <c r="AS24" s="54">
        <v>10.040150859999999</v>
      </c>
    </row>
    <row r="25" spans="1:45" ht="29.25" customHeight="1">
      <c r="A25" s="4" t="s">
        <v>209</v>
      </c>
      <c r="B25" s="4" t="s">
        <v>42</v>
      </c>
      <c r="C25" s="4" t="s">
        <v>77</v>
      </c>
      <c r="D25" s="40" t="s">
        <v>55</v>
      </c>
      <c r="E25" s="4" t="s">
        <v>210</v>
      </c>
      <c r="F25" s="4" t="s">
        <v>774</v>
      </c>
      <c r="G25" s="4"/>
      <c r="H25" s="4" t="s">
        <v>142</v>
      </c>
      <c r="I25" s="4" t="s">
        <v>58</v>
      </c>
      <c r="J25" s="150" t="s">
        <v>87</v>
      </c>
      <c r="K25" s="135">
        <v>1</v>
      </c>
      <c r="L25" s="195" t="s">
        <v>52</v>
      </c>
      <c r="M25" s="41" t="s">
        <v>145</v>
      </c>
      <c r="N25" s="81">
        <v>5</v>
      </c>
      <c r="O25" s="42">
        <v>4.5</v>
      </c>
      <c r="P25" s="42" t="s">
        <v>100</v>
      </c>
      <c r="Q25" s="44"/>
      <c r="R25" s="45">
        <v>2002</v>
      </c>
      <c r="S25" s="46">
        <v>0.4</v>
      </c>
      <c r="T25" s="230">
        <v>18.012400000000003</v>
      </c>
      <c r="U25" s="230">
        <v>18.012400000000003</v>
      </c>
      <c r="V25" s="48">
        <v>1577</v>
      </c>
      <c r="W25" s="49"/>
      <c r="X25" s="50">
        <v>1</v>
      </c>
      <c r="Y25" s="50" t="s">
        <v>52</v>
      </c>
      <c r="Z25" s="46"/>
      <c r="AA25" s="49" t="s">
        <v>52</v>
      </c>
      <c r="AB25" s="51">
        <v>40</v>
      </c>
      <c r="AC25" s="52">
        <v>32021</v>
      </c>
      <c r="AD25" s="44" t="s">
        <v>61</v>
      </c>
      <c r="AE25" s="53">
        <v>151.10428002</v>
      </c>
      <c r="AF25" s="54"/>
      <c r="AG25" s="52">
        <v>41547</v>
      </c>
      <c r="AH25" s="53">
        <v>137</v>
      </c>
      <c r="AI25" s="55"/>
      <c r="AJ25" s="55" t="s">
        <v>211</v>
      </c>
      <c r="AK25" s="55" t="s">
        <v>112</v>
      </c>
      <c r="AL25" s="56">
        <v>6.6680000000000003E-2</v>
      </c>
      <c r="AM25" s="57">
        <v>6.3569370759905749E-2</v>
      </c>
      <c r="AN25" s="79" t="s">
        <v>212</v>
      </c>
      <c r="AO25" s="79" t="s">
        <v>213</v>
      </c>
      <c r="AP25" s="79" t="s">
        <v>214</v>
      </c>
      <c r="AQ25" s="80">
        <v>0.92999822344607053</v>
      </c>
      <c r="AR25" s="61">
        <v>5.9077883250459919</v>
      </c>
      <c r="AS25" s="54">
        <v>7.9206385499999996</v>
      </c>
    </row>
    <row r="26" spans="1:45" ht="29.25" customHeight="1">
      <c r="A26" s="4" t="s">
        <v>215</v>
      </c>
      <c r="B26" s="4" t="s">
        <v>42</v>
      </c>
      <c r="C26" s="4" t="s">
        <v>77</v>
      </c>
      <c r="D26" s="40" t="s">
        <v>55</v>
      </c>
      <c r="E26" s="4" t="s">
        <v>216</v>
      </c>
      <c r="F26" s="4" t="s">
        <v>217</v>
      </c>
      <c r="G26" s="4"/>
      <c r="H26" s="4" t="s">
        <v>142</v>
      </c>
      <c r="I26" s="4" t="s">
        <v>58</v>
      </c>
      <c r="J26" s="150" t="s">
        <v>87</v>
      </c>
      <c r="K26" s="135">
        <v>1</v>
      </c>
      <c r="L26" s="195" t="s">
        <v>52</v>
      </c>
      <c r="M26" s="41" t="s">
        <v>145</v>
      </c>
      <c r="N26" s="43">
        <v>5.5</v>
      </c>
      <c r="O26" s="42">
        <v>4.5</v>
      </c>
      <c r="P26" s="42">
        <v>2.5</v>
      </c>
      <c r="Q26" s="44"/>
      <c r="R26" s="45">
        <v>1984</v>
      </c>
      <c r="S26" s="46">
        <v>0.2</v>
      </c>
      <c r="T26" s="230">
        <v>20.862400000000001</v>
      </c>
      <c r="U26" s="230">
        <v>20.862400000000001</v>
      </c>
      <c r="V26" s="48">
        <v>1000</v>
      </c>
      <c r="W26" s="49"/>
      <c r="X26" s="50">
        <v>1</v>
      </c>
      <c r="Y26" s="50" t="s">
        <v>52</v>
      </c>
      <c r="Z26" s="46"/>
      <c r="AA26" s="49" t="s">
        <v>52</v>
      </c>
      <c r="AB26" s="51">
        <v>111</v>
      </c>
      <c r="AC26" s="52">
        <v>36144</v>
      </c>
      <c r="AD26" s="44" t="s">
        <v>61</v>
      </c>
      <c r="AE26" s="53">
        <v>212</v>
      </c>
      <c r="AF26" s="54"/>
      <c r="AG26" s="52">
        <v>41820</v>
      </c>
      <c r="AH26" s="53">
        <v>212</v>
      </c>
      <c r="AI26" s="55"/>
      <c r="AJ26" s="55" t="s">
        <v>218</v>
      </c>
      <c r="AK26" s="55" t="s">
        <v>63</v>
      </c>
      <c r="AL26" s="56">
        <v>6.5000000000000002E-2</v>
      </c>
      <c r="AM26" s="57">
        <v>5.7276169811320755E-2</v>
      </c>
      <c r="AN26" s="59" t="s">
        <v>219</v>
      </c>
      <c r="AO26" s="59" t="s">
        <v>220</v>
      </c>
      <c r="AP26" s="59" t="s">
        <v>221</v>
      </c>
      <c r="AQ26" s="60">
        <v>0.83451089040570592</v>
      </c>
      <c r="AR26" s="61">
        <v>5.5943325768881449</v>
      </c>
      <c r="AS26" s="54">
        <v>11.1513049</v>
      </c>
    </row>
    <row r="27" spans="1:45" ht="29.25" customHeight="1">
      <c r="A27" s="4" t="s">
        <v>222</v>
      </c>
      <c r="B27" s="4" t="s">
        <v>42</v>
      </c>
      <c r="C27" s="4" t="s">
        <v>77</v>
      </c>
      <c r="D27" s="40" t="s">
        <v>55</v>
      </c>
      <c r="E27" s="4" t="s">
        <v>223</v>
      </c>
      <c r="F27" s="4" t="s">
        <v>224</v>
      </c>
      <c r="G27" s="4"/>
      <c r="H27" s="4" t="s">
        <v>142</v>
      </c>
      <c r="I27" s="4" t="s">
        <v>58</v>
      </c>
      <c r="J27" s="150" t="s">
        <v>87</v>
      </c>
      <c r="K27" s="135">
        <v>1</v>
      </c>
      <c r="L27" s="195" t="s">
        <v>52</v>
      </c>
      <c r="M27" s="41" t="s">
        <v>145</v>
      </c>
      <c r="N27" s="43">
        <v>5</v>
      </c>
      <c r="O27" s="42">
        <v>4.5</v>
      </c>
      <c r="P27" s="43">
        <v>4</v>
      </c>
      <c r="Q27" s="44"/>
      <c r="R27" s="45">
        <v>1978</v>
      </c>
      <c r="S27" s="46">
        <v>0.3</v>
      </c>
      <c r="T27" s="230">
        <v>30.099699999999999</v>
      </c>
      <c r="U27" s="230">
        <v>30.099699999999999</v>
      </c>
      <c r="V27" s="48">
        <v>1000</v>
      </c>
      <c r="W27" s="49"/>
      <c r="X27" s="50">
        <v>1</v>
      </c>
      <c r="Y27" s="50" t="s">
        <v>52</v>
      </c>
      <c r="Z27" s="46"/>
      <c r="AA27" s="49" t="s">
        <v>52</v>
      </c>
      <c r="AB27" s="51">
        <v>134</v>
      </c>
      <c r="AC27" s="52">
        <v>32021</v>
      </c>
      <c r="AD27" s="44" t="s">
        <v>61</v>
      </c>
      <c r="AE27" s="53">
        <v>261</v>
      </c>
      <c r="AF27" s="54"/>
      <c r="AG27" s="52">
        <v>41820</v>
      </c>
      <c r="AH27" s="53">
        <v>261</v>
      </c>
      <c r="AI27" s="55"/>
      <c r="AJ27" s="55" t="s">
        <v>225</v>
      </c>
      <c r="AK27" s="55" t="s">
        <v>174</v>
      </c>
      <c r="AL27" s="56">
        <v>6.7500000000000004E-2</v>
      </c>
      <c r="AM27" s="57">
        <v>7.2116045977011489E-2</v>
      </c>
      <c r="AN27" s="59" t="s">
        <v>64</v>
      </c>
      <c r="AO27" s="59" t="s">
        <v>226</v>
      </c>
      <c r="AP27" s="59" t="s">
        <v>227</v>
      </c>
      <c r="AQ27" s="60">
        <v>0.99209958903244888</v>
      </c>
      <c r="AR27" s="61">
        <v>4.0801954177827939</v>
      </c>
      <c r="AS27" s="54">
        <v>16.023655689999998</v>
      </c>
    </row>
    <row r="28" spans="1:45" ht="29.25" customHeight="1">
      <c r="A28" s="4" t="s">
        <v>228</v>
      </c>
      <c r="B28" s="4" t="s">
        <v>42</v>
      </c>
      <c r="C28" s="4" t="s">
        <v>77</v>
      </c>
      <c r="D28" s="40" t="s">
        <v>55</v>
      </c>
      <c r="E28" s="4" t="s">
        <v>768</v>
      </c>
      <c r="F28" s="4"/>
      <c r="G28" s="4" t="s">
        <v>775</v>
      </c>
      <c r="H28" s="4" t="s">
        <v>83</v>
      </c>
      <c r="I28" s="4" t="s">
        <v>229</v>
      </c>
      <c r="J28" s="150" t="s">
        <v>87</v>
      </c>
      <c r="K28" s="135">
        <v>0.5</v>
      </c>
      <c r="L28" s="195" t="s">
        <v>230</v>
      </c>
      <c r="M28" s="82" t="s">
        <v>145</v>
      </c>
      <c r="N28" s="42"/>
      <c r="O28" s="42"/>
      <c r="P28" s="42"/>
      <c r="Q28" s="42"/>
      <c r="R28" s="45">
        <v>1916</v>
      </c>
      <c r="S28" s="46">
        <v>3.347</v>
      </c>
      <c r="T28" s="230">
        <v>33.587600000000002</v>
      </c>
      <c r="U28" s="230">
        <v>16.793800000000001</v>
      </c>
      <c r="V28" s="48" t="s">
        <v>231</v>
      </c>
      <c r="W28" s="49"/>
      <c r="X28" s="50">
        <v>1</v>
      </c>
      <c r="Y28" s="50"/>
      <c r="Z28" s="46"/>
      <c r="AA28" s="49"/>
      <c r="AB28" s="51">
        <v>10</v>
      </c>
      <c r="AC28" s="52">
        <v>41743</v>
      </c>
      <c r="AD28" s="44" t="s">
        <v>74</v>
      </c>
      <c r="AE28" s="53">
        <v>46.768194725000001</v>
      </c>
      <c r="AF28" s="54"/>
      <c r="AG28" s="52"/>
      <c r="AH28" s="53"/>
      <c r="AI28" s="55"/>
      <c r="AJ28" s="55"/>
      <c r="AK28" s="55"/>
      <c r="AL28" s="56"/>
      <c r="AM28" s="57"/>
      <c r="AN28" s="59"/>
      <c r="AO28" s="59"/>
      <c r="AP28" s="59"/>
      <c r="AQ28" s="60"/>
      <c r="AR28" s="62"/>
      <c r="AS28" s="54"/>
    </row>
    <row r="29" spans="1:45" ht="29.25" customHeight="1">
      <c r="A29" s="4" t="s">
        <v>232</v>
      </c>
      <c r="B29" s="4" t="s">
        <v>42</v>
      </c>
      <c r="C29" s="4" t="s">
        <v>77</v>
      </c>
      <c r="D29" s="40" t="s">
        <v>55</v>
      </c>
      <c r="E29" s="4" t="s">
        <v>233</v>
      </c>
      <c r="F29" s="4" t="s">
        <v>234</v>
      </c>
      <c r="G29" s="4"/>
      <c r="H29" s="4" t="s">
        <v>142</v>
      </c>
      <c r="I29" s="4" t="s">
        <v>71</v>
      </c>
      <c r="J29" s="150" t="s">
        <v>235</v>
      </c>
      <c r="K29" s="135">
        <v>0.5</v>
      </c>
      <c r="L29" s="195" t="s">
        <v>236</v>
      </c>
      <c r="M29" s="41" t="s">
        <v>145</v>
      </c>
      <c r="N29" s="43">
        <v>2.5</v>
      </c>
      <c r="O29" s="43">
        <v>2.5</v>
      </c>
      <c r="P29" s="43">
        <v>2.5</v>
      </c>
      <c r="Q29" s="44"/>
      <c r="R29" s="45">
        <v>1972</v>
      </c>
      <c r="S29" s="46">
        <v>0.30510000000000004</v>
      </c>
      <c r="T29" s="230">
        <v>16.146099999999997</v>
      </c>
      <c r="U29" s="230">
        <v>8.0730499999999985</v>
      </c>
      <c r="V29" s="48">
        <v>800</v>
      </c>
      <c r="W29" s="49"/>
      <c r="X29" s="50">
        <v>1</v>
      </c>
      <c r="Y29" s="50"/>
      <c r="Z29" s="46"/>
      <c r="AA29" s="49"/>
      <c r="AB29" s="51">
        <v>68</v>
      </c>
      <c r="AC29" s="52">
        <v>41333</v>
      </c>
      <c r="AD29" s="44" t="s">
        <v>74</v>
      </c>
      <c r="AE29" s="53">
        <v>81.272574690000027</v>
      </c>
      <c r="AF29" s="54"/>
      <c r="AG29" s="52">
        <v>41334</v>
      </c>
      <c r="AH29" s="53">
        <v>74.875</v>
      </c>
      <c r="AI29" s="55"/>
      <c r="AJ29" s="55" t="s">
        <v>173</v>
      </c>
      <c r="AK29" s="55" t="s">
        <v>174</v>
      </c>
      <c r="AL29" s="56">
        <v>7.2599999999999998E-2</v>
      </c>
      <c r="AM29" s="57">
        <v>7.9224954107332435E-2</v>
      </c>
      <c r="AN29" s="59" t="s">
        <v>237</v>
      </c>
      <c r="AO29" s="59" t="s">
        <v>238</v>
      </c>
      <c r="AP29" s="59" t="s">
        <v>239</v>
      </c>
      <c r="AQ29" s="60">
        <v>0.97211980343458537</v>
      </c>
      <c r="AR29" s="61">
        <v>4.2518868615057883</v>
      </c>
      <c r="AS29" s="54">
        <v>5.1346377150000002</v>
      </c>
    </row>
    <row r="30" spans="1:45" ht="29.25" customHeight="1">
      <c r="A30" s="4" t="s">
        <v>240</v>
      </c>
      <c r="B30" s="4" t="s">
        <v>42</v>
      </c>
      <c r="C30" s="4" t="s">
        <v>77</v>
      </c>
      <c r="D30" s="40" t="s">
        <v>55</v>
      </c>
      <c r="E30" s="4" t="s">
        <v>241</v>
      </c>
      <c r="F30" s="4" t="s">
        <v>242</v>
      </c>
      <c r="G30" s="4" t="s">
        <v>243</v>
      </c>
      <c r="H30" s="4" t="s">
        <v>83</v>
      </c>
      <c r="I30" s="4" t="s">
        <v>71</v>
      </c>
      <c r="J30" s="150" t="s">
        <v>87</v>
      </c>
      <c r="K30" s="135">
        <v>0.5</v>
      </c>
      <c r="L30" s="195" t="s">
        <v>72</v>
      </c>
      <c r="M30" s="41" t="s">
        <v>145</v>
      </c>
      <c r="N30" s="42">
        <v>4.5</v>
      </c>
      <c r="O30" s="42">
        <v>4.5</v>
      </c>
      <c r="P30" s="42">
        <v>4</v>
      </c>
      <c r="Q30" s="42"/>
      <c r="R30" s="45">
        <v>1967</v>
      </c>
      <c r="S30" s="46">
        <v>0.1789</v>
      </c>
      <c r="T30" s="230">
        <v>20.523899999999998</v>
      </c>
      <c r="U30" s="230">
        <v>10.261949999999999</v>
      </c>
      <c r="V30" s="48">
        <v>800</v>
      </c>
      <c r="W30" s="49"/>
      <c r="X30" s="50">
        <v>1</v>
      </c>
      <c r="Y30" s="50"/>
      <c r="Z30" s="46"/>
      <c r="AA30" s="49"/>
      <c r="AB30" s="51">
        <v>64</v>
      </c>
      <c r="AC30" s="52">
        <v>41743</v>
      </c>
      <c r="AD30" s="44" t="s">
        <v>74</v>
      </c>
      <c r="AE30" s="53">
        <v>86.050706024999997</v>
      </c>
      <c r="AF30" s="54"/>
      <c r="AG30" s="52"/>
      <c r="AH30" s="53"/>
      <c r="AI30" s="55"/>
      <c r="AJ30" s="55"/>
      <c r="AK30" s="55"/>
      <c r="AL30" s="56"/>
      <c r="AM30" s="57">
        <v>7.3084490418624665E-2</v>
      </c>
      <c r="AN30" s="59" t="s">
        <v>244</v>
      </c>
      <c r="AO30" s="59" t="s">
        <v>245</v>
      </c>
      <c r="AP30" s="59" t="s">
        <v>246</v>
      </c>
      <c r="AQ30" s="60">
        <v>0.9175790176331009</v>
      </c>
      <c r="AR30" s="61">
        <v>2.5492996770790119</v>
      </c>
      <c r="AS30" s="54"/>
    </row>
    <row r="31" spans="1:45" ht="29.25" customHeight="1">
      <c r="A31" s="4" t="s">
        <v>247</v>
      </c>
      <c r="B31" s="4" t="s">
        <v>42</v>
      </c>
      <c r="C31" s="4" t="s">
        <v>77</v>
      </c>
      <c r="D31" s="40" t="s">
        <v>55</v>
      </c>
      <c r="E31" s="4" t="s">
        <v>248</v>
      </c>
      <c r="F31" s="4" t="s">
        <v>249</v>
      </c>
      <c r="G31" s="4" t="s">
        <v>250</v>
      </c>
      <c r="H31" s="4" t="s">
        <v>83</v>
      </c>
      <c r="I31" s="4" t="s">
        <v>58</v>
      </c>
      <c r="J31" s="150" t="s">
        <v>87</v>
      </c>
      <c r="K31" s="135">
        <v>0.5</v>
      </c>
      <c r="L31" s="195" t="s">
        <v>72</v>
      </c>
      <c r="M31" s="41" t="s">
        <v>145</v>
      </c>
      <c r="N31" s="42">
        <v>4.5</v>
      </c>
      <c r="O31" s="42">
        <v>4.5</v>
      </c>
      <c r="P31" s="42">
        <v>3</v>
      </c>
      <c r="Q31" s="42"/>
      <c r="R31" s="45">
        <v>1999</v>
      </c>
      <c r="S31" s="46">
        <v>0.24890000000000001</v>
      </c>
      <c r="T31" s="230">
        <v>27.069300000000002</v>
      </c>
      <c r="U31" s="230">
        <v>13.534650000000001</v>
      </c>
      <c r="V31" s="48" t="s">
        <v>251</v>
      </c>
      <c r="W31" s="49"/>
      <c r="X31" s="50">
        <v>1</v>
      </c>
      <c r="Y31" s="50"/>
      <c r="Z31" s="46"/>
      <c r="AA31" s="49"/>
      <c r="AB31" s="51">
        <v>60</v>
      </c>
      <c r="AC31" s="52">
        <v>41743</v>
      </c>
      <c r="AD31" s="44" t="s">
        <v>74</v>
      </c>
      <c r="AE31" s="53">
        <v>131.03042131500001</v>
      </c>
      <c r="AF31" s="54"/>
      <c r="AG31" s="52"/>
      <c r="AH31" s="53"/>
      <c r="AI31" s="55"/>
      <c r="AJ31" s="55"/>
      <c r="AK31" s="55"/>
      <c r="AL31" s="56"/>
      <c r="AM31" s="57">
        <v>6.0496867219433613E-2</v>
      </c>
      <c r="AN31" s="59" t="s">
        <v>252</v>
      </c>
      <c r="AO31" s="59" t="s">
        <v>253</v>
      </c>
      <c r="AP31" s="59" t="s">
        <v>254</v>
      </c>
      <c r="AQ31" s="60">
        <v>0.90484792735682118</v>
      </c>
      <c r="AR31" s="61">
        <v>5.1462303653627446</v>
      </c>
      <c r="AS31" s="54"/>
    </row>
    <row r="32" spans="1:45" ht="29.25" customHeight="1">
      <c r="A32" s="4" t="s">
        <v>255</v>
      </c>
      <c r="B32" s="4" t="s">
        <v>42</v>
      </c>
      <c r="C32" s="4" t="s">
        <v>77</v>
      </c>
      <c r="D32" s="40" t="s">
        <v>55</v>
      </c>
      <c r="E32" s="4" t="s">
        <v>256</v>
      </c>
      <c r="F32" s="4" t="s">
        <v>257</v>
      </c>
      <c r="G32" s="11" t="s">
        <v>258</v>
      </c>
      <c r="H32" s="4" t="s">
        <v>83</v>
      </c>
      <c r="I32" s="4" t="s">
        <v>58</v>
      </c>
      <c r="J32" s="150" t="s">
        <v>87</v>
      </c>
      <c r="K32" s="135">
        <v>0.5</v>
      </c>
      <c r="L32" s="195" t="s">
        <v>72</v>
      </c>
      <c r="M32" s="41" t="s">
        <v>145</v>
      </c>
      <c r="N32" s="42">
        <v>5.5</v>
      </c>
      <c r="O32" s="42">
        <v>5.5</v>
      </c>
      <c r="P32" s="42">
        <v>4.5</v>
      </c>
      <c r="Q32" s="42" t="s">
        <v>707</v>
      </c>
      <c r="R32" s="45">
        <v>1975</v>
      </c>
      <c r="S32" s="46">
        <v>0.23599999999999999</v>
      </c>
      <c r="T32" s="230">
        <v>25.692599999999992</v>
      </c>
      <c r="U32" s="230">
        <v>12.846299999999996</v>
      </c>
      <c r="V32" s="48">
        <v>1050</v>
      </c>
      <c r="W32" s="49"/>
      <c r="X32" s="50">
        <v>1</v>
      </c>
      <c r="Y32" s="50"/>
      <c r="Z32" s="46"/>
      <c r="AA32" s="49"/>
      <c r="AB32" s="51">
        <v>54</v>
      </c>
      <c r="AC32" s="52">
        <v>41743</v>
      </c>
      <c r="AD32" s="44" t="s">
        <v>74</v>
      </c>
      <c r="AE32" s="53">
        <v>130.49591023000002</v>
      </c>
      <c r="AF32" s="54"/>
      <c r="AG32" s="52"/>
      <c r="AH32" s="53"/>
      <c r="AI32" s="55"/>
      <c r="AJ32" s="55"/>
      <c r="AK32" s="55"/>
      <c r="AL32" s="56"/>
      <c r="AM32" s="57">
        <v>7.3091118205842937E-2</v>
      </c>
      <c r="AN32" s="59" t="s">
        <v>259</v>
      </c>
      <c r="AO32" s="59" t="s">
        <v>260</v>
      </c>
      <c r="AP32" s="59" t="s">
        <v>261</v>
      </c>
      <c r="AQ32" s="60">
        <v>1</v>
      </c>
      <c r="AR32" s="61">
        <v>4.6809167596215513</v>
      </c>
      <c r="AS32" s="54"/>
    </row>
    <row r="33" spans="1:45" ht="29.25" customHeight="1">
      <c r="A33" s="155" t="s">
        <v>262</v>
      </c>
      <c r="B33" s="4" t="s">
        <v>42</v>
      </c>
      <c r="C33" s="4" t="s">
        <v>77</v>
      </c>
      <c r="D33" s="40" t="s">
        <v>55</v>
      </c>
      <c r="E33" s="4" t="s">
        <v>263</v>
      </c>
      <c r="F33" s="4"/>
      <c r="G33" s="4"/>
      <c r="H33" s="4" t="s">
        <v>83</v>
      </c>
      <c r="I33" s="4" t="s">
        <v>58</v>
      </c>
      <c r="J33" s="150" t="s">
        <v>59</v>
      </c>
      <c r="K33" s="135">
        <v>0.5</v>
      </c>
      <c r="L33" s="195" t="s">
        <v>72</v>
      </c>
      <c r="M33" s="41" t="s">
        <v>145</v>
      </c>
      <c r="N33" s="42">
        <v>5</v>
      </c>
      <c r="O33" s="42">
        <v>5</v>
      </c>
      <c r="P33" s="42">
        <v>3.5</v>
      </c>
      <c r="Q33" s="42"/>
      <c r="R33" s="4">
        <v>1988</v>
      </c>
      <c r="S33" s="46">
        <v>0.79649999999999999</v>
      </c>
      <c r="T33" s="230">
        <v>39.882400000000018</v>
      </c>
      <c r="U33" s="230">
        <v>19.941200000000009</v>
      </c>
      <c r="V33" s="48" t="s">
        <v>264</v>
      </c>
      <c r="W33" s="49"/>
      <c r="X33" s="50">
        <v>2</v>
      </c>
      <c r="Y33" s="50"/>
      <c r="Z33" s="46"/>
      <c r="AA33" s="49"/>
      <c r="AB33" s="51">
        <v>263</v>
      </c>
      <c r="AC33" s="52">
        <v>41743</v>
      </c>
      <c r="AD33" s="44" t="s">
        <v>74</v>
      </c>
      <c r="AE33" s="53">
        <v>86.551651534999991</v>
      </c>
      <c r="AF33" s="54"/>
      <c r="AG33" s="52"/>
      <c r="AH33" s="53"/>
      <c r="AI33" s="55"/>
      <c r="AJ33" s="55"/>
      <c r="AK33" s="55"/>
      <c r="AL33" s="56"/>
      <c r="AM33" s="57">
        <v>0.14174502487730029</v>
      </c>
      <c r="AN33" s="59" t="s">
        <v>125</v>
      </c>
      <c r="AO33" s="59" t="s">
        <v>265</v>
      </c>
      <c r="AP33" s="59" t="s">
        <v>266</v>
      </c>
      <c r="AQ33" s="60">
        <v>0.96580947987082022</v>
      </c>
      <c r="AR33" s="61">
        <v>3.6658496285230338</v>
      </c>
      <c r="AS33" s="54"/>
    </row>
    <row r="34" spans="1:45" ht="29.25" customHeight="1">
      <c r="A34" s="4" t="s">
        <v>267</v>
      </c>
      <c r="B34" s="4" t="s">
        <v>42</v>
      </c>
      <c r="C34" s="4" t="s">
        <v>77</v>
      </c>
      <c r="D34" s="40" t="s">
        <v>55</v>
      </c>
      <c r="E34" s="4" t="s">
        <v>268</v>
      </c>
      <c r="F34" s="1"/>
      <c r="G34" s="4" t="s">
        <v>269</v>
      </c>
      <c r="H34" s="4" t="s">
        <v>83</v>
      </c>
      <c r="I34" s="4" t="s">
        <v>58</v>
      </c>
      <c r="J34" s="150" t="s">
        <v>59</v>
      </c>
      <c r="K34" s="135">
        <v>0.5</v>
      </c>
      <c r="L34" s="195" t="s">
        <v>72</v>
      </c>
      <c r="M34" s="82" t="s">
        <v>145</v>
      </c>
      <c r="N34" s="42">
        <v>5</v>
      </c>
      <c r="O34" s="42">
        <v>5</v>
      </c>
      <c r="P34" s="42">
        <v>5</v>
      </c>
      <c r="Q34" s="42"/>
      <c r="R34" s="45">
        <v>1999</v>
      </c>
      <c r="S34" s="46">
        <v>0.36349999999999999</v>
      </c>
      <c r="T34" s="230">
        <v>14.5451</v>
      </c>
      <c r="U34" s="230">
        <v>7.2725499999999998</v>
      </c>
      <c r="V34" s="48">
        <v>2000</v>
      </c>
      <c r="W34" s="49"/>
      <c r="X34" s="50">
        <v>1</v>
      </c>
      <c r="Y34" s="50"/>
      <c r="Z34" s="46"/>
      <c r="AA34" s="49"/>
      <c r="AB34" s="51">
        <v>90</v>
      </c>
      <c r="AC34" s="52">
        <v>41743</v>
      </c>
      <c r="AD34" s="44" t="s">
        <v>74</v>
      </c>
      <c r="AE34" s="53">
        <v>35.003392304999991</v>
      </c>
      <c r="AF34" s="54"/>
      <c r="AG34" s="52"/>
      <c r="AH34" s="53"/>
      <c r="AI34" s="55"/>
      <c r="AJ34" s="55"/>
      <c r="AK34" s="55"/>
      <c r="AL34" s="56"/>
      <c r="AM34" s="57">
        <v>8.4009343276707324E-2</v>
      </c>
      <c r="AN34" s="59" t="s">
        <v>270</v>
      </c>
      <c r="AO34" s="59" t="s">
        <v>271</v>
      </c>
      <c r="AP34" s="59" t="s">
        <v>272</v>
      </c>
      <c r="AQ34" s="60">
        <v>1</v>
      </c>
      <c r="AR34" s="61">
        <v>1.2448569588708214</v>
      </c>
      <c r="AS34" s="54"/>
    </row>
    <row r="35" spans="1:45" ht="29.25" customHeight="1">
      <c r="A35" s="4" t="s">
        <v>273</v>
      </c>
      <c r="B35" s="4" t="s">
        <v>42</v>
      </c>
      <c r="C35" s="4" t="s">
        <v>77</v>
      </c>
      <c r="D35" s="40" t="s">
        <v>55</v>
      </c>
      <c r="E35" s="4" t="s">
        <v>274</v>
      </c>
      <c r="F35" s="4" t="s">
        <v>275</v>
      </c>
      <c r="G35" s="4"/>
      <c r="H35" s="4" t="s">
        <v>276</v>
      </c>
      <c r="I35" s="4" t="s">
        <v>58</v>
      </c>
      <c r="J35" s="150" t="s">
        <v>59</v>
      </c>
      <c r="K35" s="135">
        <v>0.75</v>
      </c>
      <c r="L35" s="195" t="s">
        <v>72</v>
      </c>
      <c r="M35" s="41" t="s">
        <v>81</v>
      </c>
      <c r="N35" s="43">
        <v>5</v>
      </c>
      <c r="O35" s="43">
        <v>5</v>
      </c>
      <c r="P35" s="43">
        <v>5.5</v>
      </c>
      <c r="Q35" s="44"/>
      <c r="R35" s="45">
        <v>2008</v>
      </c>
      <c r="S35" s="46">
        <v>0.64700000000000002</v>
      </c>
      <c r="T35" s="230">
        <v>34.156700000000008</v>
      </c>
      <c r="U35" s="230">
        <v>25.617525000000008</v>
      </c>
      <c r="V35" s="48" t="s">
        <v>277</v>
      </c>
      <c r="W35" s="49"/>
      <c r="X35" s="50">
        <v>2</v>
      </c>
      <c r="Y35" s="50"/>
      <c r="Z35" s="46"/>
      <c r="AA35" s="49"/>
      <c r="AB35" s="51">
        <v>593</v>
      </c>
      <c r="AC35" s="52">
        <v>41333</v>
      </c>
      <c r="AD35" s="44" t="s">
        <v>74</v>
      </c>
      <c r="AE35" s="53">
        <v>131.20575561249998</v>
      </c>
      <c r="AF35" s="54"/>
      <c r="AG35" s="52">
        <v>41334</v>
      </c>
      <c r="AH35" s="53">
        <v>82.7</v>
      </c>
      <c r="AI35" s="55"/>
      <c r="AJ35" s="55" t="s">
        <v>173</v>
      </c>
      <c r="AK35" s="55" t="s">
        <v>174</v>
      </c>
      <c r="AL35" s="56"/>
      <c r="AM35" s="57">
        <v>7.4800000000000005E-2</v>
      </c>
      <c r="AN35" s="59" t="s">
        <v>278</v>
      </c>
      <c r="AO35" s="59" t="s">
        <v>279</v>
      </c>
      <c r="AP35" s="59" t="s">
        <v>280</v>
      </c>
      <c r="AQ35" s="60">
        <v>0.99504928754827016</v>
      </c>
      <c r="AR35" s="61">
        <v>5.2345060176110039</v>
      </c>
      <c r="AS35" s="54">
        <v>7.5</v>
      </c>
    </row>
    <row r="36" spans="1:45" ht="29.25" customHeight="1">
      <c r="A36" s="4" t="s">
        <v>281</v>
      </c>
      <c r="B36" s="4" t="s">
        <v>42</v>
      </c>
      <c r="C36" s="4" t="s">
        <v>282</v>
      </c>
      <c r="D36" s="40" t="s">
        <v>55</v>
      </c>
      <c r="E36" s="4" t="s">
        <v>283</v>
      </c>
      <c r="F36" s="4" t="s">
        <v>284</v>
      </c>
      <c r="G36" s="4" t="s">
        <v>285</v>
      </c>
      <c r="H36" s="4" t="s">
        <v>286</v>
      </c>
      <c r="I36" s="4" t="s">
        <v>143</v>
      </c>
      <c r="J36" s="150" t="s">
        <v>87</v>
      </c>
      <c r="K36" s="135">
        <v>1</v>
      </c>
      <c r="L36" s="195" t="s">
        <v>52</v>
      </c>
      <c r="M36" s="41" t="s">
        <v>287</v>
      </c>
      <c r="N36" s="78">
        <v>5.5</v>
      </c>
      <c r="O36" s="43">
        <v>5.5</v>
      </c>
      <c r="P36" s="43"/>
      <c r="Q36" s="44" t="s">
        <v>723</v>
      </c>
      <c r="R36" s="45">
        <v>2011</v>
      </c>
      <c r="S36" s="46">
        <v>0.4</v>
      </c>
      <c r="T36" s="230">
        <v>39.303000000099999</v>
      </c>
      <c r="U36" s="230">
        <v>39.303000000099999</v>
      </c>
      <c r="V36" s="48" t="s">
        <v>288</v>
      </c>
      <c r="W36" s="49"/>
      <c r="X36" s="50">
        <v>1</v>
      </c>
      <c r="Y36" s="50" t="s">
        <v>52</v>
      </c>
      <c r="Z36" s="46"/>
      <c r="AA36" s="49" t="s">
        <v>52</v>
      </c>
      <c r="AB36" s="51">
        <v>382</v>
      </c>
      <c r="AC36" s="52">
        <v>30956</v>
      </c>
      <c r="AD36" s="44" t="s">
        <v>61</v>
      </c>
      <c r="AE36" s="53">
        <v>404.38379720999995</v>
      </c>
      <c r="AF36" s="54"/>
      <c r="AG36" s="52">
        <v>41364</v>
      </c>
      <c r="AH36" s="53">
        <v>400</v>
      </c>
      <c r="AI36" s="55"/>
      <c r="AJ36" s="55" t="s">
        <v>289</v>
      </c>
      <c r="AK36" s="55" t="s">
        <v>91</v>
      </c>
      <c r="AL36" s="56">
        <v>6.5000000000000002E-2</v>
      </c>
      <c r="AM36" s="57">
        <v>6.6338622331272315E-2</v>
      </c>
      <c r="AN36" s="59" t="s">
        <v>290</v>
      </c>
      <c r="AO36" s="59" t="s">
        <v>291</v>
      </c>
      <c r="AP36" s="59" t="s">
        <v>292</v>
      </c>
      <c r="AQ36" s="60">
        <v>1</v>
      </c>
      <c r="AR36" s="61">
        <v>6.5501748225628385</v>
      </c>
      <c r="AS36" s="54">
        <v>25.505265050000002</v>
      </c>
    </row>
    <row r="37" spans="1:45" ht="29.25" customHeight="1">
      <c r="A37" s="4" t="s">
        <v>294</v>
      </c>
      <c r="B37" s="4" t="s">
        <v>42</v>
      </c>
      <c r="C37" s="4" t="s">
        <v>282</v>
      </c>
      <c r="D37" s="40" t="s">
        <v>55</v>
      </c>
      <c r="E37" s="4" t="s">
        <v>724</v>
      </c>
      <c r="F37" s="4" t="s">
        <v>295</v>
      </c>
      <c r="G37" s="4" t="s">
        <v>296</v>
      </c>
      <c r="H37" s="4" t="s">
        <v>286</v>
      </c>
      <c r="I37" s="4" t="s">
        <v>58</v>
      </c>
      <c r="J37" s="150" t="s">
        <v>87</v>
      </c>
      <c r="K37" s="135">
        <v>0.5</v>
      </c>
      <c r="L37" s="195" t="s">
        <v>236</v>
      </c>
      <c r="M37" s="41" t="s">
        <v>287</v>
      </c>
      <c r="N37" s="78">
        <v>3</v>
      </c>
      <c r="O37" s="43">
        <v>3</v>
      </c>
      <c r="P37" s="43">
        <v>4</v>
      </c>
      <c r="Q37" s="44"/>
      <c r="R37" s="45">
        <v>1984</v>
      </c>
      <c r="S37" s="46">
        <v>0.30259999999999998</v>
      </c>
      <c r="T37" s="230">
        <v>32.410000000099998</v>
      </c>
      <c r="U37" s="230">
        <v>16.205000000049999</v>
      </c>
      <c r="V37" s="48" t="s">
        <v>297</v>
      </c>
      <c r="W37" s="49"/>
      <c r="X37" s="50">
        <v>2</v>
      </c>
      <c r="Y37" s="50"/>
      <c r="Z37" s="46"/>
      <c r="AA37" s="49"/>
      <c r="AB37" s="51">
        <v>308</v>
      </c>
      <c r="AC37" s="52">
        <v>41213</v>
      </c>
      <c r="AD37" s="44" t="s">
        <v>74</v>
      </c>
      <c r="AE37" s="53">
        <v>132.29489582500003</v>
      </c>
      <c r="AF37" s="54"/>
      <c r="AG37" s="52">
        <v>41214</v>
      </c>
      <c r="AH37" s="53">
        <v>120.8</v>
      </c>
      <c r="AI37" s="55"/>
      <c r="AJ37" s="55"/>
      <c r="AK37" s="55"/>
      <c r="AL37" s="56">
        <v>7.0000000000000007E-2</v>
      </c>
      <c r="AM37" s="57">
        <v>6.3819559684059321E-2</v>
      </c>
      <c r="AN37" s="59" t="s">
        <v>298</v>
      </c>
      <c r="AO37" s="59" t="s">
        <v>299</v>
      </c>
      <c r="AP37" s="59" t="s">
        <v>300</v>
      </c>
      <c r="AQ37" s="60">
        <v>0.8933353903119613</v>
      </c>
      <c r="AR37" s="61">
        <v>4.5875489117973425</v>
      </c>
      <c r="AS37" s="54">
        <v>7.2570963949999996</v>
      </c>
    </row>
    <row r="38" spans="1:45" ht="29.25" customHeight="1">
      <c r="A38" s="4" t="s">
        <v>301</v>
      </c>
      <c r="B38" s="4" t="s">
        <v>42</v>
      </c>
      <c r="C38" s="4" t="s">
        <v>282</v>
      </c>
      <c r="D38" s="40" t="s">
        <v>55</v>
      </c>
      <c r="E38" s="4" t="s">
        <v>718</v>
      </c>
      <c r="F38" s="4"/>
      <c r="G38" s="4"/>
      <c r="H38" s="4" t="s">
        <v>286</v>
      </c>
      <c r="I38" s="4" t="s">
        <v>302</v>
      </c>
      <c r="J38" s="148" t="s">
        <v>87</v>
      </c>
      <c r="K38" s="135">
        <v>0.5</v>
      </c>
      <c r="L38" s="195" t="s">
        <v>236</v>
      </c>
      <c r="M38" s="41" t="s">
        <v>287</v>
      </c>
      <c r="N38" s="78"/>
      <c r="O38" s="43"/>
      <c r="P38" s="43"/>
      <c r="Q38" s="44"/>
      <c r="R38" s="45"/>
      <c r="S38" s="46">
        <v>0.4158</v>
      </c>
      <c r="T38" s="230"/>
      <c r="U38" s="230"/>
      <c r="V38" s="48" t="s">
        <v>303</v>
      </c>
      <c r="W38" s="49"/>
      <c r="X38" s="50">
        <v>1</v>
      </c>
      <c r="Y38" s="50"/>
      <c r="Z38" s="46"/>
      <c r="AA38" s="49"/>
      <c r="AB38" s="51">
        <v>272</v>
      </c>
      <c r="AC38" s="52">
        <v>41365</v>
      </c>
      <c r="AD38" s="44" t="s">
        <v>74</v>
      </c>
      <c r="AE38" s="53">
        <v>86.25</v>
      </c>
      <c r="AF38" s="54"/>
      <c r="AG38" s="52">
        <v>41820</v>
      </c>
      <c r="AH38" s="53">
        <v>86.25</v>
      </c>
      <c r="AI38" s="55"/>
      <c r="AJ38" s="55" t="s">
        <v>304</v>
      </c>
      <c r="AK38" s="55" t="s">
        <v>124</v>
      </c>
      <c r="AL38" s="56"/>
      <c r="AM38" s="57"/>
      <c r="AN38" s="59"/>
      <c r="AO38" s="59"/>
      <c r="AP38" s="59"/>
      <c r="AQ38" s="60"/>
      <c r="AR38" s="61"/>
      <c r="AS38" s="54"/>
    </row>
    <row r="39" spans="1:45" ht="29.25" customHeight="1">
      <c r="A39" s="4" t="s">
        <v>305</v>
      </c>
      <c r="B39" s="4" t="s">
        <v>42</v>
      </c>
      <c r="C39" s="4" t="s">
        <v>282</v>
      </c>
      <c r="D39" s="40" t="s">
        <v>55</v>
      </c>
      <c r="E39" s="4" t="s">
        <v>716</v>
      </c>
      <c r="F39" s="4"/>
      <c r="G39" s="4"/>
      <c r="H39" s="4" t="s">
        <v>293</v>
      </c>
      <c r="I39" s="4" t="s">
        <v>58</v>
      </c>
      <c r="J39" s="150" t="s">
        <v>87</v>
      </c>
      <c r="K39" s="135">
        <v>0.5</v>
      </c>
      <c r="L39" s="195" t="s">
        <v>72</v>
      </c>
      <c r="M39" s="82" t="s">
        <v>287</v>
      </c>
      <c r="N39" s="42">
        <v>4.5</v>
      </c>
      <c r="O39" s="42">
        <v>4.5</v>
      </c>
      <c r="P39" s="42">
        <v>4</v>
      </c>
      <c r="Q39" s="42"/>
      <c r="R39" s="45">
        <v>1978</v>
      </c>
      <c r="S39" s="46">
        <v>0.34770000000000001</v>
      </c>
      <c r="T39" s="230">
        <v>27.940999999999999</v>
      </c>
      <c r="U39" s="230">
        <v>13.970499999999999</v>
      </c>
      <c r="V39" s="48">
        <v>950</v>
      </c>
      <c r="W39" s="49"/>
      <c r="X39" s="50">
        <v>1</v>
      </c>
      <c r="Y39" s="50"/>
      <c r="Z39" s="46"/>
      <c r="AA39" s="49"/>
      <c r="AB39" s="51">
        <v>190</v>
      </c>
      <c r="AC39" s="52">
        <v>41743</v>
      </c>
      <c r="AD39" s="44" t="s">
        <v>74</v>
      </c>
      <c r="AE39" s="53">
        <v>97.339881930000004</v>
      </c>
      <c r="AF39" s="54"/>
      <c r="AG39" s="52"/>
      <c r="AH39" s="53"/>
      <c r="AI39" s="55"/>
      <c r="AJ39" s="55"/>
      <c r="AK39" s="55"/>
      <c r="AL39" s="56"/>
      <c r="AM39" s="57">
        <v>8.0187625516262018E-2</v>
      </c>
      <c r="AN39" s="59" t="s">
        <v>306</v>
      </c>
      <c r="AO39" s="59" t="s">
        <v>307</v>
      </c>
      <c r="AP39" s="59" t="s">
        <v>308</v>
      </c>
      <c r="AQ39" s="60">
        <v>0.9150352528542286</v>
      </c>
      <c r="AR39" s="61">
        <v>2.8162602238398478</v>
      </c>
      <c r="AS39" s="54"/>
    </row>
    <row r="40" spans="1:45" ht="29.25" customHeight="1">
      <c r="A40" s="4" t="s">
        <v>309</v>
      </c>
      <c r="B40" s="4" t="s">
        <v>42</v>
      </c>
      <c r="C40" s="4" t="s">
        <v>282</v>
      </c>
      <c r="D40" s="40" t="s">
        <v>55</v>
      </c>
      <c r="E40" s="4" t="s">
        <v>717</v>
      </c>
      <c r="F40" s="4" t="s">
        <v>310</v>
      </c>
      <c r="G40" s="4" t="s">
        <v>311</v>
      </c>
      <c r="H40" s="4" t="s">
        <v>293</v>
      </c>
      <c r="I40" s="4" t="s">
        <v>58</v>
      </c>
      <c r="J40" s="150" t="s">
        <v>59</v>
      </c>
      <c r="K40" s="135">
        <v>0.5</v>
      </c>
      <c r="L40" s="195" t="s">
        <v>72</v>
      </c>
      <c r="M40" s="82" t="s">
        <v>287</v>
      </c>
      <c r="N40" s="42"/>
      <c r="O40" s="42"/>
      <c r="P40" s="42"/>
      <c r="Q40" s="42" t="s">
        <v>708</v>
      </c>
      <c r="R40" s="45">
        <v>2012</v>
      </c>
      <c r="S40" s="46">
        <v>0.2732</v>
      </c>
      <c r="T40" s="230">
        <v>28.077999999999999</v>
      </c>
      <c r="U40" s="230">
        <v>14.039</v>
      </c>
      <c r="V40" s="48">
        <v>1100</v>
      </c>
      <c r="W40" s="49"/>
      <c r="X40" s="50">
        <v>1</v>
      </c>
      <c r="Y40" s="50"/>
      <c r="Z40" s="46"/>
      <c r="AA40" s="49"/>
      <c r="AB40" s="51">
        <v>124</v>
      </c>
      <c r="AC40" s="52">
        <v>41743</v>
      </c>
      <c r="AD40" s="44" t="s">
        <v>74</v>
      </c>
      <c r="AE40" s="53">
        <v>125.16249521500001</v>
      </c>
      <c r="AF40" s="54"/>
      <c r="AG40" s="52"/>
      <c r="AH40" s="53"/>
      <c r="AI40" s="55"/>
      <c r="AJ40" s="55"/>
      <c r="AK40" s="55"/>
      <c r="AL40" s="56"/>
      <c r="AM40" s="57">
        <v>6.5924572579239629E-2</v>
      </c>
      <c r="AN40" s="59" t="s">
        <v>312</v>
      </c>
      <c r="AO40" s="59" t="s">
        <v>313</v>
      </c>
      <c r="AP40" s="59" t="s">
        <v>314</v>
      </c>
      <c r="AQ40" s="60">
        <v>1</v>
      </c>
      <c r="AR40" s="61">
        <v>7.9935038508526475</v>
      </c>
      <c r="AS40" s="54"/>
    </row>
    <row r="41" spans="1:45" ht="29.25" customHeight="1">
      <c r="A41" s="4" t="s">
        <v>315</v>
      </c>
      <c r="B41" s="4" t="s">
        <v>42</v>
      </c>
      <c r="C41" s="4" t="s">
        <v>316</v>
      </c>
      <c r="D41" s="40" t="s">
        <v>55</v>
      </c>
      <c r="E41" s="4" t="s">
        <v>767</v>
      </c>
      <c r="F41" s="4"/>
      <c r="G41" s="4"/>
      <c r="H41" s="4" t="s">
        <v>317</v>
      </c>
      <c r="I41" s="4" t="s">
        <v>58</v>
      </c>
      <c r="J41" s="150" t="s">
        <v>87</v>
      </c>
      <c r="K41" s="135">
        <v>0.5</v>
      </c>
      <c r="L41" s="195" t="s">
        <v>72</v>
      </c>
      <c r="M41" s="41" t="s">
        <v>318</v>
      </c>
      <c r="N41" s="42">
        <v>4.5</v>
      </c>
      <c r="O41" s="42">
        <v>4</v>
      </c>
      <c r="P41" s="42">
        <v>2</v>
      </c>
      <c r="Q41" s="42"/>
      <c r="R41" s="45">
        <v>1999</v>
      </c>
      <c r="S41" s="46">
        <v>0.24199999999999999</v>
      </c>
      <c r="T41" s="230">
        <v>20.054900000000004</v>
      </c>
      <c r="U41" s="230">
        <v>10.027450000000002</v>
      </c>
      <c r="V41" s="48">
        <v>1900</v>
      </c>
      <c r="W41" s="49"/>
      <c r="X41" s="50">
        <v>1</v>
      </c>
      <c r="Y41" s="50"/>
      <c r="Z41" s="46"/>
      <c r="AA41" s="49"/>
      <c r="AB41" s="51">
        <v>126</v>
      </c>
      <c r="AC41" s="52">
        <v>41743</v>
      </c>
      <c r="AD41" s="44" t="s">
        <v>74</v>
      </c>
      <c r="AE41" s="53">
        <v>39.539866460000006</v>
      </c>
      <c r="AF41" s="54"/>
      <c r="AG41" s="52"/>
      <c r="AH41" s="53"/>
      <c r="AI41" s="55"/>
      <c r="AJ41" s="55"/>
      <c r="AK41" s="55"/>
      <c r="AL41" s="56"/>
      <c r="AM41" s="57">
        <v>4.8888935979476737E-2</v>
      </c>
      <c r="AN41" s="59" t="s">
        <v>319</v>
      </c>
      <c r="AO41" s="59" t="s">
        <v>320</v>
      </c>
      <c r="AP41" s="59" t="s">
        <v>321</v>
      </c>
      <c r="AQ41" s="60">
        <v>0.77249450259038943</v>
      </c>
      <c r="AR41" s="61">
        <v>3.8229268511637411</v>
      </c>
      <c r="AS41" s="54"/>
    </row>
    <row r="42" spans="1:45" ht="29.25" customHeight="1">
      <c r="A42" s="4" t="s">
        <v>322</v>
      </c>
      <c r="B42" s="4" t="s">
        <v>42</v>
      </c>
      <c r="C42" s="4" t="s">
        <v>316</v>
      </c>
      <c r="D42" s="40" t="s">
        <v>55</v>
      </c>
      <c r="E42" s="4" t="s">
        <v>323</v>
      </c>
      <c r="F42" s="4" t="s">
        <v>324</v>
      </c>
      <c r="G42" s="4"/>
      <c r="H42" s="4" t="s">
        <v>317</v>
      </c>
      <c r="I42" s="4" t="s">
        <v>143</v>
      </c>
      <c r="J42" s="150" t="s">
        <v>87</v>
      </c>
      <c r="K42" s="135">
        <v>0.5</v>
      </c>
      <c r="L42" s="195" t="s">
        <v>72</v>
      </c>
      <c r="M42" s="41" t="s">
        <v>318</v>
      </c>
      <c r="N42" s="42">
        <v>5</v>
      </c>
      <c r="O42" s="42">
        <v>5</v>
      </c>
      <c r="P42" s="42">
        <v>4</v>
      </c>
      <c r="Q42" s="229" t="s">
        <v>722</v>
      </c>
      <c r="R42" s="45">
        <v>2007</v>
      </c>
      <c r="S42" s="46">
        <v>0.35759999999999997</v>
      </c>
      <c r="T42" s="230">
        <v>31.003299999999992</v>
      </c>
      <c r="U42" s="230">
        <v>15.501649999999996</v>
      </c>
      <c r="V42" s="48" t="s">
        <v>325</v>
      </c>
      <c r="W42" s="49"/>
      <c r="X42" s="50">
        <v>1</v>
      </c>
      <c r="Y42" s="50"/>
      <c r="Z42" s="46"/>
      <c r="AA42" s="49"/>
      <c r="AB42" s="51">
        <v>167</v>
      </c>
      <c r="AC42" s="52">
        <v>41743</v>
      </c>
      <c r="AD42" s="44" t="s">
        <v>74</v>
      </c>
      <c r="AE42" s="53">
        <v>82.438845709999981</v>
      </c>
      <c r="AF42" s="54"/>
      <c r="AG42" s="52"/>
      <c r="AH42" s="53"/>
      <c r="AI42" s="55"/>
      <c r="AJ42" s="55"/>
      <c r="AK42" s="55"/>
      <c r="AL42" s="56"/>
      <c r="AM42" s="57">
        <v>8.5266404926716943E-2</v>
      </c>
      <c r="AN42" s="59" t="s">
        <v>326</v>
      </c>
      <c r="AO42" s="59" t="s">
        <v>327</v>
      </c>
      <c r="AP42" s="59" t="s">
        <v>328</v>
      </c>
      <c r="AQ42" s="60">
        <v>1</v>
      </c>
      <c r="AR42" s="61">
        <v>3.3500944637547008</v>
      </c>
      <c r="AS42" s="54"/>
    </row>
    <row r="43" spans="1:45" ht="29.25" customHeight="1">
      <c r="A43" s="4" t="s">
        <v>329</v>
      </c>
      <c r="B43" s="4" t="s">
        <v>42</v>
      </c>
      <c r="C43" s="4" t="s">
        <v>330</v>
      </c>
      <c r="D43" s="40" t="s">
        <v>55</v>
      </c>
      <c r="E43" s="4" t="s">
        <v>331</v>
      </c>
      <c r="F43" s="4"/>
      <c r="G43" s="4"/>
      <c r="H43" s="4" t="s">
        <v>332</v>
      </c>
      <c r="I43" s="4" t="s">
        <v>71</v>
      </c>
      <c r="J43" s="150" t="s">
        <v>87</v>
      </c>
      <c r="K43" s="135">
        <v>1</v>
      </c>
      <c r="L43" s="195" t="s">
        <v>52</v>
      </c>
      <c r="M43" s="41" t="s">
        <v>333</v>
      </c>
      <c r="N43" s="81" t="s">
        <v>818</v>
      </c>
      <c r="O43" s="42" t="s">
        <v>819</v>
      </c>
      <c r="P43" s="42" t="s">
        <v>817</v>
      </c>
      <c r="Q43" s="44"/>
      <c r="R43" s="45">
        <v>1920</v>
      </c>
      <c r="S43" s="46">
        <v>0.4</v>
      </c>
      <c r="T43" s="230">
        <v>8.8094000000000001</v>
      </c>
      <c r="U43" s="230">
        <v>8.8094000000000001</v>
      </c>
      <c r="V43" s="48">
        <v>650</v>
      </c>
      <c r="W43" s="49"/>
      <c r="X43" s="50">
        <v>2</v>
      </c>
      <c r="Y43" s="50" t="s">
        <v>52</v>
      </c>
      <c r="Z43" s="46"/>
      <c r="AA43" s="49" t="s">
        <v>52</v>
      </c>
      <c r="AB43" s="51">
        <v>0</v>
      </c>
      <c r="AC43" s="52">
        <v>36220</v>
      </c>
      <c r="AD43" s="44" t="s">
        <v>61</v>
      </c>
      <c r="AE43" s="53">
        <v>34.139166999999993</v>
      </c>
      <c r="AF43" s="54"/>
      <c r="AG43" s="52">
        <v>41820</v>
      </c>
      <c r="AH43" s="53">
        <v>31.1</v>
      </c>
      <c r="AI43" s="55"/>
      <c r="AJ43" s="55" t="s">
        <v>334</v>
      </c>
      <c r="AK43" s="55" t="s">
        <v>63</v>
      </c>
      <c r="AL43" s="56">
        <v>7.7499999999999999E-2</v>
      </c>
      <c r="AM43" s="57">
        <v>6.329609624042673E-2</v>
      </c>
      <c r="AN43" s="59" t="s">
        <v>335</v>
      </c>
      <c r="AO43" s="59" t="s">
        <v>336</v>
      </c>
      <c r="AP43" s="59" t="s">
        <v>337</v>
      </c>
      <c r="AQ43" s="60">
        <v>0.88150157786001315</v>
      </c>
      <c r="AR43" s="61">
        <v>1.6366237297437052</v>
      </c>
      <c r="AS43" s="54">
        <v>1.9376613300000001</v>
      </c>
    </row>
    <row r="44" spans="1:45" ht="29.25" customHeight="1">
      <c r="A44" s="4" t="s">
        <v>339</v>
      </c>
      <c r="B44" s="4" t="s">
        <v>42</v>
      </c>
      <c r="C44" s="4" t="s">
        <v>330</v>
      </c>
      <c r="D44" s="40" t="s">
        <v>55</v>
      </c>
      <c r="E44" s="4" t="s">
        <v>340</v>
      </c>
      <c r="F44" s="4"/>
      <c r="G44" s="4"/>
      <c r="H44" s="4" t="s">
        <v>332</v>
      </c>
      <c r="I44" s="4" t="s">
        <v>58</v>
      </c>
      <c r="J44" s="150" t="s">
        <v>87</v>
      </c>
      <c r="K44" s="135">
        <v>1</v>
      </c>
      <c r="L44" s="195" t="s">
        <v>52</v>
      </c>
      <c r="M44" s="41" t="s">
        <v>341</v>
      </c>
      <c r="N44" s="42">
        <v>3.5</v>
      </c>
      <c r="O44" s="42">
        <v>3</v>
      </c>
      <c r="P44" s="43">
        <v>3.5</v>
      </c>
      <c r="Q44" s="44"/>
      <c r="R44" s="45">
        <v>1991</v>
      </c>
      <c r="S44" s="46">
        <v>0.3</v>
      </c>
      <c r="T44" s="230">
        <v>23.527999999999999</v>
      </c>
      <c r="U44" s="230">
        <v>23.527999999999999</v>
      </c>
      <c r="V44" s="48">
        <v>1650</v>
      </c>
      <c r="W44" s="49"/>
      <c r="X44" s="50">
        <v>1</v>
      </c>
      <c r="Y44" s="50" t="s">
        <v>52</v>
      </c>
      <c r="Z44" s="46"/>
      <c r="AA44" s="49" t="s">
        <v>52</v>
      </c>
      <c r="AB44" s="51">
        <v>91</v>
      </c>
      <c r="AC44" s="52">
        <v>34274</v>
      </c>
      <c r="AD44" s="44" t="s">
        <v>61</v>
      </c>
      <c r="AE44" s="53">
        <v>106.52808111</v>
      </c>
      <c r="AF44" s="54"/>
      <c r="AG44" s="52">
        <v>41639</v>
      </c>
      <c r="AH44" s="53">
        <v>105</v>
      </c>
      <c r="AI44" s="55"/>
      <c r="AJ44" s="55" t="s">
        <v>342</v>
      </c>
      <c r="AK44" s="55" t="s">
        <v>343</v>
      </c>
      <c r="AL44" s="56">
        <v>7.8750000000000001E-2</v>
      </c>
      <c r="AM44" s="57">
        <v>9.0394419008229518E-2</v>
      </c>
      <c r="AN44" s="59" t="s">
        <v>344</v>
      </c>
      <c r="AO44" s="59" t="s">
        <v>345</v>
      </c>
      <c r="AP44" s="59" t="s">
        <v>346</v>
      </c>
      <c r="AQ44" s="60">
        <v>1</v>
      </c>
      <c r="AR44" s="61">
        <v>4.0555540208654302</v>
      </c>
      <c r="AS44" s="54">
        <v>9.9450306300000015</v>
      </c>
    </row>
    <row r="45" spans="1:45" ht="29.25" customHeight="1">
      <c r="A45" s="4" t="s">
        <v>347</v>
      </c>
      <c r="B45" s="4" t="s">
        <v>42</v>
      </c>
      <c r="C45" s="4" t="s">
        <v>330</v>
      </c>
      <c r="D45" s="40" t="s">
        <v>55</v>
      </c>
      <c r="E45" s="4" t="s">
        <v>766</v>
      </c>
      <c r="F45" s="4"/>
      <c r="G45" s="4"/>
      <c r="H45" s="4" t="s">
        <v>332</v>
      </c>
      <c r="I45" s="4" t="s">
        <v>71</v>
      </c>
      <c r="J45" s="150" t="s">
        <v>87</v>
      </c>
      <c r="K45" s="135">
        <v>1</v>
      </c>
      <c r="L45" s="195"/>
      <c r="M45" s="41" t="s">
        <v>348</v>
      </c>
      <c r="N45" s="42"/>
      <c r="O45" s="42"/>
      <c r="P45" s="43"/>
      <c r="Q45" s="44"/>
      <c r="R45" s="45">
        <v>1988</v>
      </c>
      <c r="S45" s="46">
        <v>0.2</v>
      </c>
      <c r="T45" s="230">
        <v>12.0116</v>
      </c>
      <c r="U45" s="230">
        <v>12.0116</v>
      </c>
      <c r="V45" s="48">
        <v>1269</v>
      </c>
      <c r="W45" s="49"/>
      <c r="X45" s="50">
        <v>1</v>
      </c>
      <c r="Y45" s="50"/>
      <c r="Z45" s="46"/>
      <c r="AA45" s="49"/>
      <c r="AB45" s="51">
        <v>85</v>
      </c>
      <c r="AC45" s="52">
        <v>41275</v>
      </c>
      <c r="AD45" s="44" t="s">
        <v>129</v>
      </c>
      <c r="AE45" s="53"/>
      <c r="AF45" s="54"/>
      <c r="AG45" s="52"/>
      <c r="AH45" s="53"/>
      <c r="AI45" s="55"/>
      <c r="AJ45" s="55"/>
      <c r="AK45" s="55"/>
      <c r="AL45" s="56"/>
      <c r="AM45" s="56"/>
      <c r="AN45" s="59" t="s">
        <v>349</v>
      </c>
      <c r="AO45" s="59"/>
      <c r="AP45" s="59"/>
      <c r="AQ45" s="60">
        <v>1</v>
      </c>
      <c r="AR45" s="61">
        <v>15.387829294815463</v>
      </c>
      <c r="AS45" s="54"/>
    </row>
    <row r="46" spans="1:45" ht="29.25" customHeight="1">
      <c r="A46" s="4" t="s">
        <v>350</v>
      </c>
      <c r="B46" s="4" t="s">
        <v>42</v>
      </c>
      <c r="C46" s="4" t="s">
        <v>330</v>
      </c>
      <c r="D46" s="40" t="s">
        <v>55</v>
      </c>
      <c r="E46" s="4" t="s">
        <v>351</v>
      </c>
      <c r="F46" s="4" t="s">
        <v>776</v>
      </c>
      <c r="G46" s="4" t="s">
        <v>352</v>
      </c>
      <c r="H46" s="4" t="s">
        <v>332</v>
      </c>
      <c r="I46" s="4" t="s">
        <v>58</v>
      </c>
      <c r="J46" s="150" t="s">
        <v>87</v>
      </c>
      <c r="K46" s="135">
        <v>1</v>
      </c>
      <c r="L46" s="195" t="s">
        <v>52</v>
      </c>
      <c r="M46" s="41" t="s">
        <v>333</v>
      </c>
      <c r="N46" s="81" t="s">
        <v>822</v>
      </c>
      <c r="O46" s="42" t="s">
        <v>821</v>
      </c>
      <c r="P46" s="42" t="s">
        <v>820</v>
      </c>
      <c r="Q46" s="44"/>
      <c r="R46" s="45">
        <v>1992</v>
      </c>
      <c r="S46" s="46">
        <v>2.1</v>
      </c>
      <c r="T46" s="230">
        <v>76.702640000100004</v>
      </c>
      <c r="U46" s="230">
        <v>76.702640000100004</v>
      </c>
      <c r="V46" s="48">
        <v>1250</v>
      </c>
      <c r="W46" s="49"/>
      <c r="X46" s="50">
        <v>3</v>
      </c>
      <c r="Y46" s="50" t="s">
        <v>52</v>
      </c>
      <c r="Z46" s="46"/>
      <c r="AA46" s="49" t="s">
        <v>52</v>
      </c>
      <c r="AB46" s="51">
        <v>1041</v>
      </c>
      <c r="AC46" s="52">
        <v>36767</v>
      </c>
      <c r="AD46" s="44" t="s">
        <v>61</v>
      </c>
      <c r="AE46" s="53">
        <v>458.49801381000009</v>
      </c>
      <c r="AF46" s="54"/>
      <c r="AG46" s="52">
        <v>41639</v>
      </c>
      <c r="AH46" s="53">
        <v>460</v>
      </c>
      <c r="AI46" s="55"/>
      <c r="AJ46" s="55" t="s">
        <v>334</v>
      </c>
      <c r="AK46" s="55" t="s">
        <v>63</v>
      </c>
      <c r="AL46" s="56">
        <v>7.3195201744820068E-2</v>
      </c>
      <c r="AM46" s="57">
        <v>7.3892891527420318E-2</v>
      </c>
      <c r="AN46" s="59" t="s">
        <v>353</v>
      </c>
      <c r="AO46" s="59" t="s">
        <v>354</v>
      </c>
      <c r="AP46" s="59" t="s">
        <v>94</v>
      </c>
      <c r="AQ46" s="60">
        <v>0.93079273412240982</v>
      </c>
      <c r="AR46" s="61">
        <v>4.3963386587611879</v>
      </c>
      <c r="AS46" s="54">
        <v>28.906672780000001</v>
      </c>
    </row>
    <row r="47" spans="1:45" ht="29.25" customHeight="1">
      <c r="A47" s="4" t="s">
        <v>355</v>
      </c>
      <c r="B47" s="4" t="s">
        <v>42</v>
      </c>
      <c r="C47" s="4" t="s">
        <v>330</v>
      </c>
      <c r="D47" s="40" t="s">
        <v>55</v>
      </c>
      <c r="E47" s="4" t="s">
        <v>763</v>
      </c>
      <c r="F47" s="4" t="s">
        <v>777</v>
      </c>
      <c r="G47" s="4" t="s">
        <v>356</v>
      </c>
      <c r="H47" s="4" t="s">
        <v>338</v>
      </c>
      <c r="I47" s="4" t="s">
        <v>58</v>
      </c>
      <c r="J47" s="150" t="s">
        <v>87</v>
      </c>
      <c r="K47" s="135">
        <v>0.25</v>
      </c>
      <c r="L47" s="195" t="s">
        <v>357</v>
      </c>
      <c r="M47" s="41" t="s">
        <v>318</v>
      </c>
      <c r="N47" s="42" t="s">
        <v>815</v>
      </c>
      <c r="O47" s="42" t="s">
        <v>815</v>
      </c>
      <c r="P47" s="42" t="s">
        <v>816</v>
      </c>
      <c r="Q47" s="42"/>
      <c r="R47" s="45" t="s">
        <v>358</v>
      </c>
      <c r="S47" s="46">
        <v>1.8008</v>
      </c>
      <c r="T47" s="230">
        <v>106.0055</v>
      </c>
      <c r="U47" s="230">
        <v>26.501374999999999</v>
      </c>
      <c r="V47" s="48" t="s">
        <v>359</v>
      </c>
      <c r="W47" s="49"/>
      <c r="X47" s="50">
        <v>2</v>
      </c>
      <c r="Y47" s="50"/>
      <c r="Z47" s="46"/>
      <c r="AA47" s="49"/>
      <c r="AB47" s="51">
        <v>2997</v>
      </c>
      <c r="AC47" s="52">
        <v>41743</v>
      </c>
      <c r="AD47" s="44" t="s">
        <v>74</v>
      </c>
      <c r="AE47" s="53">
        <v>165.36520881999996</v>
      </c>
      <c r="AF47" s="54"/>
      <c r="AG47" s="52"/>
      <c r="AH47" s="53"/>
      <c r="AI47" s="55"/>
      <c r="AJ47" s="55"/>
      <c r="AK47" s="55"/>
      <c r="AL47" s="56"/>
      <c r="AM47" s="57">
        <v>7.0000000000000007E-2</v>
      </c>
      <c r="AN47" s="59" t="s">
        <v>360</v>
      </c>
      <c r="AO47" s="59" t="s">
        <v>361</v>
      </c>
      <c r="AP47" s="59" t="s">
        <v>362</v>
      </c>
      <c r="AQ47" s="60">
        <v>0.99409464603251718</v>
      </c>
      <c r="AR47" s="61">
        <v>5.1687977830675695</v>
      </c>
      <c r="AS47" s="54"/>
    </row>
    <row r="48" spans="1:45" ht="29.25" customHeight="1">
      <c r="A48" s="4" t="s">
        <v>363</v>
      </c>
      <c r="B48" s="4" t="s">
        <v>42</v>
      </c>
      <c r="C48" s="4" t="s">
        <v>330</v>
      </c>
      <c r="D48" s="40" t="s">
        <v>55</v>
      </c>
      <c r="E48" s="4" t="s">
        <v>719</v>
      </c>
      <c r="F48" s="4"/>
      <c r="G48" s="4"/>
      <c r="H48" s="4" t="s">
        <v>338</v>
      </c>
      <c r="I48" s="4" t="s">
        <v>58</v>
      </c>
      <c r="J48" s="150" t="s">
        <v>87</v>
      </c>
      <c r="K48" s="135">
        <v>0.5</v>
      </c>
      <c r="L48" s="195" t="s">
        <v>72</v>
      </c>
      <c r="M48" s="41" t="s">
        <v>318</v>
      </c>
      <c r="N48" s="42">
        <v>4</v>
      </c>
      <c r="O48" s="42">
        <v>4</v>
      </c>
      <c r="P48" s="42">
        <v>3</v>
      </c>
      <c r="Q48" s="42"/>
      <c r="R48" s="45">
        <v>1983</v>
      </c>
      <c r="S48" s="46">
        <v>0.56730000000000003</v>
      </c>
      <c r="T48" s="230">
        <v>60.320320000000002</v>
      </c>
      <c r="U48" s="230">
        <v>30.160160000000001</v>
      </c>
      <c r="V48" s="48">
        <v>1300</v>
      </c>
      <c r="W48" s="49"/>
      <c r="X48" s="50">
        <v>2</v>
      </c>
      <c r="Y48" s="50"/>
      <c r="Z48" s="46"/>
      <c r="AA48" s="49"/>
      <c r="AB48" s="51">
        <v>240</v>
      </c>
      <c r="AC48" s="52">
        <v>41743</v>
      </c>
      <c r="AD48" s="44" t="s">
        <v>74</v>
      </c>
      <c r="AE48" s="53">
        <v>187.47915995</v>
      </c>
      <c r="AF48" s="54"/>
      <c r="AG48" s="52"/>
      <c r="AH48" s="53"/>
      <c r="AI48" s="55"/>
      <c r="AJ48" s="55"/>
      <c r="AK48" s="55"/>
      <c r="AL48" s="56"/>
      <c r="AM48" s="57">
        <v>4.6244627948579628E-2</v>
      </c>
      <c r="AN48" s="59" t="s">
        <v>364</v>
      </c>
      <c r="AO48" s="59" t="s">
        <v>365</v>
      </c>
      <c r="AP48" s="59" t="s">
        <v>366</v>
      </c>
      <c r="AQ48" s="60">
        <v>0.65463014785067464</v>
      </c>
      <c r="AR48" s="61">
        <v>2.9455093356446782</v>
      </c>
      <c r="AS48" s="54"/>
    </row>
    <row r="49" spans="1:16197" ht="29.25" customHeight="1">
      <c r="A49" s="4" t="s">
        <v>367</v>
      </c>
      <c r="B49" s="4" t="s">
        <v>42</v>
      </c>
      <c r="C49" s="4" t="s">
        <v>368</v>
      </c>
      <c r="D49" s="40" t="s">
        <v>55</v>
      </c>
      <c r="E49" s="4" t="s">
        <v>720</v>
      </c>
      <c r="F49" s="4" t="s">
        <v>784</v>
      </c>
      <c r="G49" s="4" t="s">
        <v>369</v>
      </c>
      <c r="H49" s="4" t="s">
        <v>370</v>
      </c>
      <c r="I49" s="4" t="s">
        <v>143</v>
      </c>
      <c r="J49" s="150" t="s">
        <v>87</v>
      </c>
      <c r="K49" s="135">
        <v>1</v>
      </c>
      <c r="L49" s="195" t="s">
        <v>52</v>
      </c>
      <c r="M49" s="41" t="s">
        <v>371</v>
      </c>
      <c r="N49" s="43">
        <v>5</v>
      </c>
      <c r="O49" s="43">
        <v>4.5</v>
      </c>
      <c r="P49" s="43">
        <v>3</v>
      </c>
      <c r="Q49" s="44"/>
      <c r="R49" s="45">
        <v>2003</v>
      </c>
      <c r="S49" s="46">
        <v>0.6</v>
      </c>
      <c r="T49" s="230">
        <v>47.264299999999999</v>
      </c>
      <c r="U49" s="230">
        <v>47.264299999999999</v>
      </c>
      <c r="V49" s="48">
        <v>2000</v>
      </c>
      <c r="W49" s="49"/>
      <c r="X49" s="50">
        <v>1</v>
      </c>
      <c r="Y49" s="50" t="s">
        <v>52</v>
      </c>
      <c r="Z49" s="46"/>
      <c r="AA49" s="49" t="s">
        <v>52</v>
      </c>
      <c r="AB49" s="51">
        <v>247</v>
      </c>
      <c r="AC49" s="52">
        <v>36921</v>
      </c>
      <c r="AD49" s="44" t="s">
        <v>61</v>
      </c>
      <c r="AE49" s="53">
        <v>500.58627157000001</v>
      </c>
      <c r="AF49" s="54"/>
      <c r="AG49" s="52">
        <v>41639</v>
      </c>
      <c r="AH49" s="53">
        <v>500</v>
      </c>
      <c r="AI49" s="55"/>
      <c r="AJ49" s="55" t="s">
        <v>372</v>
      </c>
      <c r="AK49" s="55" t="s">
        <v>124</v>
      </c>
      <c r="AL49" s="56">
        <v>7.4999999999999997E-2</v>
      </c>
      <c r="AM49" s="57">
        <v>7.0580776994119673E-2</v>
      </c>
      <c r="AN49" s="59" t="s">
        <v>373</v>
      </c>
      <c r="AO49" s="59" t="s">
        <v>175</v>
      </c>
      <c r="AP49" s="59" t="s">
        <v>374</v>
      </c>
      <c r="AQ49" s="60">
        <v>0.99769170388644279</v>
      </c>
      <c r="AR49" s="61">
        <v>4.0312142141635903</v>
      </c>
      <c r="AS49" s="54">
        <v>32.662995199999997</v>
      </c>
    </row>
    <row r="50" spans="1:16197" ht="29.25" customHeight="1">
      <c r="A50" s="4" t="s">
        <v>376</v>
      </c>
      <c r="B50" s="4" t="s">
        <v>42</v>
      </c>
      <c r="C50" s="4" t="s">
        <v>368</v>
      </c>
      <c r="D50" s="40" t="s">
        <v>55</v>
      </c>
      <c r="E50" s="4" t="s">
        <v>785</v>
      </c>
      <c r="F50" s="4" t="s">
        <v>377</v>
      </c>
      <c r="G50" s="4" t="s">
        <v>378</v>
      </c>
      <c r="H50" s="4" t="s">
        <v>370</v>
      </c>
      <c r="I50" s="4" t="s">
        <v>302</v>
      </c>
      <c r="J50" s="148" t="s">
        <v>87</v>
      </c>
      <c r="K50" s="135">
        <v>0.5</v>
      </c>
      <c r="L50" s="195" t="s">
        <v>236</v>
      </c>
      <c r="M50" s="41" t="s">
        <v>149</v>
      </c>
      <c r="N50" s="43"/>
      <c r="O50" s="43"/>
      <c r="P50" s="43"/>
      <c r="Q50" s="44"/>
      <c r="R50" s="45"/>
      <c r="S50" s="46">
        <v>0.62739999999999996</v>
      </c>
      <c r="T50" s="230"/>
      <c r="U50" s="230"/>
      <c r="V50" s="48">
        <v>1400</v>
      </c>
      <c r="W50" s="49"/>
      <c r="X50" s="50">
        <v>3</v>
      </c>
      <c r="Y50" s="50"/>
      <c r="Z50" s="46"/>
      <c r="AA50" s="49"/>
      <c r="AB50" s="51">
        <v>136</v>
      </c>
      <c r="AC50" s="52">
        <v>41395</v>
      </c>
      <c r="AD50" s="44" t="s">
        <v>74</v>
      </c>
      <c r="AE50" s="53">
        <v>87.94</v>
      </c>
      <c r="AF50" s="54"/>
      <c r="AG50" s="52">
        <v>41820</v>
      </c>
      <c r="AH50" s="53">
        <v>87.94</v>
      </c>
      <c r="AI50" s="55"/>
      <c r="AJ50" s="55" t="s">
        <v>372</v>
      </c>
      <c r="AK50" s="55" t="s">
        <v>124</v>
      </c>
      <c r="AL50" s="56"/>
      <c r="AM50" s="57"/>
      <c r="AN50" s="59"/>
      <c r="AO50" s="59"/>
      <c r="AP50" s="59"/>
      <c r="AQ50" s="60"/>
      <c r="AR50" s="62"/>
      <c r="AS50" s="54"/>
    </row>
    <row r="51" spans="1:16197" ht="29.25" customHeight="1">
      <c r="A51" s="4" t="s">
        <v>379</v>
      </c>
      <c r="B51" s="4" t="s">
        <v>42</v>
      </c>
      <c r="C51" s="4" t="s">
        <v>368</v>
      </c>
      <c r="D51" s="40" t="s">
        <v>55</v>
      </c>
      <c r="E51" s="4" t="s">
        <v>764</v>
      </c>
      <c r="F51" s="4" t="s">
        <v>380</v>
      </c>
      <c r="G51" s="4"/>
      <c r="H51" s="4" t="s">
        <v>375</v>
      </c>
      <c r="I51" s="4" t="s">
        <v>58</v>
      </c>
      <c r="J51" s="150" t="s">
        <v>87</v>
      </c>
      <c r="K51" s="135">
        <v>0.25</v>
      </c>
      <c r="L51" s="195" t="s">
        <v>381</v>
      </c>
      <c r="M51" s="41" t="s">
        <v>149</v>
      </c>
      <c r="N51" s="42">
        <v>5</v>
      </c>
      <c r="O51" s="42">
        <v>5</v>
      </c>
      <c r="P51" s="42">
        <v>4</v>
      </c>
      <c r="Q51" s="42" t="s">
        <v>707</v>
      </c>
      <c r="R51" s="45">
        <v>2010</v>
      </c>
      <c r="S51" s="46">
        <v>0.34379999999999999</v>
      </c>
      <c r="T51" s="230">
        <v>22.405799999999999</v>
      </c>
      <c r="U51" s="230">
        <v>5.6014499999999998</v>
      </c>
      <c r="V51" s="48">
        <v>1570</v>
      </c>
      <c r="W51" s="49"/>
      <c r="X51" s="50">
        <v>1</v>
      </c>
      <c r="Y51" s="50"/>
      <c r="Z51" s="46"/>
      <c r="AA51" s="49"/>
      <c r="AB51" s="51">
        <v>96</v>
      </c>
      <c r="AC51" s="52">
        <v>41743</v>
      </c>
      <c r="AD51" s="44" t="s">
        <v>74</v>
      </c>
      <c r="AE51" s="53">
        <v>58.113913140000001</v>
      </c>
      <c r="AF51" s="54"/>
      <c r="AG51" s="52"/>
      <c r="AH51" s="53"/>
      <c r="AI51" s="55"/>
      <c r="AJ51" s="55"/>
      <c r="AK51" s="55"/>
      <c r="AL51" s="56"/>
      <c r="AM51" s="57">
        <v>7.4546554618744779E-2</v>
      </c>
      <c r="AN51" s="59" t="s">
        <v>382</v>
      </c>
      <c r="AO51" s="59" t="s">
        <v>383</v>
      </c>
      <c r="AP51" s="59" t="s">
        <v>384</v>
      </c>
      <c r="AQ51" s="60">
        <v>1</v>
      </c>
      <c r="AR51" s="61">
        <v>7.1083453238405179</v>
      </c>
      <c r="AS51" s="54"/>
    </row>
    <row r="52" spans="1:16197" ht="29.25" customHeight="1">
      <c r="A52" s="4" t="s">
        <v>385</v>
      </c>
      <c r="B52" s="4" t="s">
        <v>42</v>
      </c>
      <c r="C52" s="4" t="s">
        <v>368</v>
      </c>
      <c r="D52" s="40" t="s">
        <v>55</v>
      </c>
      <c r="E52" s="4" t="s">
        <v>386</v>
      </c>
      <c r="F52" s="4" t="s">
        <v>387</v>
      </c>
      <c r="G52" s="4"/>
      <c r="H52" s="4" t="s">
        <v>375</v>
      </c>
      <c r="I52" s="4" t="s">
        <v>58</v>
      </c>
      <c r="J52" s="150" t="s">
        <v>59</v>
      </c>
      <c r="K52" s="135">
        <v>0.5</v>
      </c>
      <c r="L52" s="195" t="s">
        <v>72</v>
      </c>
      <c r="M52" s="41" t="s">
        <v>388</v>
      </c>
      <c r="N52" s="42">
        <v>4</v>
      </c>
      <c r="O52" s="42">
        <v>4</v>
      </c>
      <c r="P52" s="42">
        <v>4</v>
      </c>
      <c r="Q52" s="42"/>
      <c r="R52" s="45">
        <v>2002</v>
      </c>
      <c r="S52" s="46">
        <v>0.59099999999999997</v>
      </c>
      <c r="T52" s="230">
        <v>8.76</v>
      </c>
      <c r="U52" s="230">
        <v>4.38</v>
      </c>
      <c r="V52" s="48">
        <v>1800</v>
      </c>
      <c r="W52" s="49"/>
      <c r="X52" s="50">
        <v>1</v>
      </c>
      <c r="Y52" s="50"/>
      <c r="Z52" s="46"/>
      <c r="AA52" s="49"/>
      <c r="AB52" s="51">
        <v>161</v>
      </c>
      <c r="AC52" s="52">
        <v>41743</v>
      </c>
      <c r="AD52" s="44" t="s">
        <v>74</v>
      </c>
      <c r="AE52" s="53">
        <v>21.365589800000002</v>
      </c>
      <c r="AF52" s="54"/>
      <c r="AG52" s="52"/>
      <c r="AH52" s="53"/>
      <c r="AI52" s="55"/>
      <c r="AJ52" s="55"/>
      <c r="AK52" s="55"/>
      <c r="AL52" s="56"/>
      <c r="AM52" s="57">
        <v>0.10643759527761784</v>
      </c>
      <c r="AN52" s="59" t="s">
        <v>389</v>
      </c>
      <c r="AO52" s="59"/>
      <c r="AP52" s="59"/>
      <c r="AQ52" s="60">
        <v>1</v>
      </c>
      <c r="AR52" s="61">
        <v>3.25</v>
      </c>
      <c r="AS52" s="54"/>
    </row>
    <row r="53" spans="1:16197" ht="29.25" customHeight="1">
      <c r="A53" s="4" t="s">
        <v>390</v>
      </c>
      <c r="B53" s="4" t="s">
        <v>42</v>
      </c>
      <c r="C53" s="4" t="s">
        <v>391</v>
      </c>
      <c r="D53" s="40" t="s">
        <v>392</v>
      </c>
      <c r="E53" s="4" t="s">
        <v>393</v>
      </c>
      <c r="F53" s="4"/>
      <c r="G53" s="4"/>
      <c r="H53" s="4" t="s">
        <v>394</v>
      </c>
      <c r="I53" s="4" t="s">
        <v>143</v>
      </c>
      <c r="J53" s="150" t="s">
        <v>87</v>
      </c>
      <c r="K53" s="135">
        <v>1</v>
      </c>
      <c r="L53" s="195" t="s">
        <v>52</v>
      </c>
      <c r="M53" s="41" t="s">
        <v>395</v>
      </c>
      <c r="N53" s="83"/>
      <c r="O53" s="84"/>
      <c r="P53" s="84"/>
      <c r="Q53" s="44"/>
      <c r="R53" s="45">
        <v>2005</v>
      </c>
      <c r="S53" s="46">
        <v>0.5</v>
      </c>
      <c r="T53" s="230">
        <v>19.752839999999999</v>
      </c>
      <c r="U53" s="230">
        <v>19.752839999999999</v>
      </c>
      <c r="V53" s="48">
        <v>1300</v>
      </c>
      <c r="W53" s="49"/>
      <c r="X53" s="50">
        <v>1</v>
      </c>
      <c r="Y53" s="50" t="s">
        <v>52</v>
      </c>
      <c r="Z53" s="46"/>
      <c r="AA53" s="49" t="s">
        <v>52</v>
      </c>
      <c r="AB53" s="51">
        <v>194</v>
      </c>
      <c r="AC53" s="52">
        <v>38596</v>
      </c>
      <c r="AD53" s="44" t="s">
        <v>61</v>
      </c>
      <c r="AE53" s="53">
        <v>130.09943313818417</v>
      </c>
      <c r="AF53" s="85">
        <v>140</v>
      </c>
      <c r="AG53" s="52">
        <v>41455</v>
      </c>
      <c r="AH53" s="53">
        <v>118.48341232227487</v>
      </c>
      <c r="AI53" s="55">
        <v>127.5</v>
      </c>
      <c r="AJ53" s="55" t="s">
        <v>396</v>
      </c>
      <c r="AK53" s="55" t="s">
        <v>63</v>
      </c>
      <c r="AL53" s="56">
        <v>7.0000000000000007E-2</v>
      </c>
      <c r="AM53" s="57">
        <v>7.3693049760000004E-2</v>
      </c>
      <c r="AN53" s="59" t="s">
        <v>397</v>
      </c>
      <c r="AO53" s="59" t="s">
        <v>398</v>
      </c>
      <c r="AP53" s="59" t="s">
        <v>399</v>
      </c>
      <c r="AQ53" s="60">
        <v>1</v>
      </c>
      <c r="AR53" s="61">
        <v>7.4212869040543916</v>
      </c>
      <c r="AS53" s="54">
        <v>8.2087968300000007</v>
      </c>
    </row>
    <row r="54" spans="1:16197" ht="29.25" customHeight="1">
      <c r="A54" s="4" t="s">
        <v>400</v>
      </c>
      <c r="B54" s="4" t="s">
        <v>401</v>
      </c>
      <c r="C54" s="4" t="s">
        <v>77</v>
      </c>
      <c r="D54" s="40" t="s">
        <v>55</v>
      </c>
      <c r="E54" s="4" t="s">
        <v>787</v>
      </c>
      <c r="F54" s="4"/>
      <c r="G54" s="4"/>
      <c r="H54" s="4" t="s">
        <v>142</v>
      </c>
      <c r="I54" s="4" t="s">
        <v>402</v>
      </c>
      <c r="J54" s="150" t="s">
        <v>87</v>
      </c>
      <c r="K54" s="135">
        <v>1</v>
      </c>
      <c r="L54" s="195" t="s">
        <v>52</v>
      </c>
      <c r="M54" s="41" t="s">
        <v>145</v>
      </c>
      <c r="N54" s="83"/>
      <c r="O54" s="84"/>
      <c r="P54" s="84"/>
      <c r="Q54" s="44"/>
      <c r="R54" s="45">
        <v>1977</v>
      </c>
      <c r="S54" s="46" t="s">
        <v>52</v>
      </c>
      <c r="T54" s="47"/>
      <c r="U54" s="47"/>
      <c r="V54" s="48"/>
      <c r="W54" s="49"/>
      <c r="X54" s="50">
        <v>1</v>
      </c>
      <c r="Y54" s="50" t="s">
        <v>52</v>
      </c>
      <c r="Z54" s="46"/>
      <c r="AA54" s="49" t="s">
        <v>52</v>
      </c>
      <c r="AB54" s="51">
        <v>823</v>
      </c>
      <c r="AC54" s="52">
        <v>32021</v>
      </c>
      <c r="AD54" s="44" t="s">
        <v>61</v>
      </c>
      <c r="AE54" s="53">
        <v>65.201115090000002</v>
      </c>
      <c r="AF54" s="54"/>
      <c r="AG54" s="52">
        <v>41547</v>
      </c>
      <c r="AH54" s="53">
        <v>65</v>
      </c>
      <c r="AI54" s="55"/>
      <c r="AJ54" s="55" t="s">
        <v>211</v>
      </c>
      <c r="AK54" s="55" t="s">
        <v>112</v>
      </c>
      <c r="AL54" s="56">
        <v>7.4999999999999997E-2</v>
      </c>
      <c r="AM54" s="57">
        <v>7.4741789205188272E-2</v>
      </c>
      <c r="AN54" s="59" t="s">
        <v>94</v>
      </c>
      <c r="AO54" s="59" t="s">
        <v>212</v>
      </c>
      <c r="AP54" s="59"/>
      <c r="AQ54" s="60">
        <v>1</v>
      </c>
      <c r="AR54" s="61">
        <v>10.090510370698931</v>
      </c>
      <c r="AS54" s="54">
        <v>5.62785768</v>
      </c>
    </row>
    <row r="55" spans="1:16197" ht="29.25" customHeight="1">
      <c r="A55" s="4" t="s">
        <v>403</v>
      </c>
      <c r="B55" s="4" t="s">
        <v>401</v>
      </c>
      <c r="C55" s="4" t="s">
        <v>330</v>
      </c>
      <c r="D55" s="40" t="s">
        <v>55</v>
      </c>
      <c r="E55" s="4" t="s">
        <v>786</v>
      </c>
      <c r="F55" s="4"/>
      <c r="G55" s="4"/>
      <c r="H55" s="4" t="s">
        <v>332</v>
      </c>
      <c r="I55" s="4" t="s">
        <v>402</v>
      </c>
      <c r="J55" s="150" t="s">
        <v>87</v>
      </c>
      <c r="K55" s="135">
        <v>1</v>
      </c>
      <c r="L55" s="195" t="s">
        <v>52</v>
      </c>
      <c r="M55" s="41" t="s">
        <v>348</v>
      </c>
      <c r="N55" s="83"/>
      <c r="O55" s="84"/>
      <c r="P55" s="84"/>
      <c r="Q55" s="44"/>
      <c r="R55" s="45">
        <v>1998</v>
      </c>
      <c r="S55" s="46" t="s">
        <v>52</v>
      </c>
      <c r="T55" s="47"/>
      <c r="U55" s="47"/>
      <c r="V55" s="48"/>
      <c r="W55" s="49"/>
      <c r="X55" s="50">
        <v>1</v>
      </c>
      <c r="Y55" s="50" t="s">
        <v>52</v>
      </c>
      <c r="Z55" s="46"/>
      <c r="AA55" s="49" t="s">
        <v>52</v>
      </c>
      <c r="AB55" s="51">
        <v>539</v>
      </c>
      <c r="AC55" s="52">
        <v>35947</v>
      </c>
      <c r="AD55" s="44" t="s">
        <v>61</v>
      </c>
      <c r="AE55" s="53">
        <v>30.4</v>
      </c>
      <c r="AF55" s="54"/>
      <c r="AG55" s="52">
        <v>41820</v>
      </c>
      <c r="AH55" s="53">
        <v>30.4</v>
      </c>
      <c r="AI55" s="55"/>
      <c r="AJ55" s="55" t="s">
        <v>404</v>
      </c>
      <c r="AK55" s="55" t="s">
        <v>112</v>
      </c>
      <c r="AL55" s="56">
        <v>0.06</v>
      </c>
      <c r="AM55" s="57">
        <v>6.4627105263157889E-2</v>
      </c>
      <c r="AN55" s="59" t="s">
        <v>94</v>
      </c>
      <c r="AO55" s="59" t="s">
        <v>405</v>
      </c>
      <c r="AP55" s="59" t="s">
        <v>406</v>
      </c>
      <c r="AQ55" s="60">
        <v>1</v>
      </c>
      <c r="AR55" s="61">
        <v>7.8943919222843482</v>
      </c>
      <c r="AS55" s="54">
        <v>1.78831981</v>
      </c>
    </row>
    <row r="56" spans="1:16197" ht="29.25" customHeight="1">
      <c r="A56" s="4" t="s">
        <v>407</v>
      </c>
      <c r="B56" s="4" t="s">
        <v>401</v>
      </c>
      <c r="C56" s="4" t="s">
        <v>330</v>
      </c>
      <c r="D56" s="40" t="s">
        <v>55</v>
      </c>
      <c r="E56" s="4" t="s">
        <v>788</v>
      </c>
      <c r="F56" s="4"/>
      <c r="G56" s="4"/>
      <c r="H56" s="4" t="s">
        <v>332</v>
      </c>
      <c r="I56" s="4" t="s">
        <v>402</v>
      </c>
      <c r="J56" s="150" t="s">
        <v>87</v>
      </c>
      <c r="K56" s="135">
        <v>1</v>
      </c>
      <c r="L56" s="195" t="s">
        <v>52</v>
      </c>
      <c r="M56" s="41" t="s">
        <v>348</v>
      </c>
      <c r="N56" s="83"/>
      <c r="O56" s="84"/>
      <c r="P56" s="84"/>
      <c r="Q56" s="44"/>
      <c r="R56" s="45">
        <v>1998</v>
      </c>
      <c r="S56" s="46" t="s">
        <v>52</v>
      </c>
      <c r="T56" s="47"/>
      <c r="U56" s="47"/>
      <c r="V56" s="48"/>
      <c r="W56" s="49"/>
      <c r="X56" s="50">
        <v>1</v>
      </c>
      <c r="Y56" s="50" t="s">
        <v>52</v>
      </c>
      <c r="Z56" s="46"/>
      <c r="AA56" s="49" t="s">
        <v>52</v>
      </c>
      <c r="AB56" s="51">
        <v>1071</v>
      </c>
      <c r="AC56" s="52">
        <v>36220</v>
      </c>
      <c r="AD56" s="44" t="s">
        <v>61</v>
      </c>
      <c r="AE56" s="53">
        <v>52.800000000000004</v>
      </c>
      <c r="AF56" s="54"/>
      <c r="AG56" s="52">
        <v>41820</v>
      </c>
      <c r="AH56" s="53">
        <v>52.8</v>
      </c>
      <c r="AI56" s="55"/>
      <c r="AJ56" s="55" t="s">
        <v>334</v>
      </c>
      <c r="AK56" s="55" t="s">
        <v>63</v>
      </c>
      <c r="AL56" s="56">
        <v>6.7500000000000004E-2</v>
      </c>
      <c r="AM56" s="57">
        <v>5.7618409090909081E-2</v>
      </c>
      <c r="AN56" s="59" t="s">
        <v>94</v>
      </c>
      <c r="AO56" s="59"/>
      <c r="AP56" s="59"/>
      <c r="AQ56" s="60">
        <v>1</v>
      </c>
      <c r="AR56" s="61">
        <v>4.416666666666667</v>
      </c>
      <c r="AS56" s="54">
        <v>3.6765589700000003</v>
      </c>
    </row>
    <row r="57" spans="1:16197" ht="29.25" customHeight="1">
      <c r="A57" s="4" t="s">
        <v>408</v>
      </c>
      <c r="B57" s="4" t="s">
        <v>401</v>
      </c>
      <c r="C57" s="4" t="s">
        <v>330</v>
      </c>
      <c r="D57" s="40" t="s">
        <v>55</v>
      </c>
      <c r="E57" s="4" t="s">
        <v>789</v>
      </c>
      <c r="F57" s="4"/>
      <c r="G57" s="4"/>
      <c r="H57" s="4" t="s">
        <v>332</v>
      </c>
      <c r="I57" s="4" t="s">
        <v>402</v>
      </c>
      <c r="J57" s="150" t="s">
        <v>59</v>
      </c>
      <c r="K57" s="135">
        <v>1</v>
      </c>
      <c r="L57" s="195" t="s">
        <v>52</v>
      </c>
      <c r="M57" s="41" t="s">
        <v>318</v>
      </c>
      <c r="N57" s="83"/>
      <c r="O57" s="84"/>
      <c r="P57" s="84"/>
      <c r="Q57" s="44"/>
      <c r="R57" s="45">
        <v>1965</v>
      </c>
      <c r="S57" s="46" t="s">
        <v>52</v>
      </c>
      <c r="T57" s="47"/>
      <c r="U57" s="47"/>
      <c r="V57" s="48"/>
      <c r="W57" s="49"/>
      <c r="X57" s="50">
        <v>1</v>
      </c>
      <c r="Y57" s="50" t="s">
        <v>52</v>
      </c>
      <c r="Z57" s="46"/>
      <c r="AA57" s="49" t="s">
        <v>52</v>
      </c>
      <c r="AB57" s="51">
        <v>940</v>
      </c>
      <c r="AC57" s="52">
        <v>30987</v>
      </c>
      <c r="AD57" s="44" t="s">
        <v>61</v>
      </c>
      <c r="AE57" s="53">
        <v>28.100000000000005</v>
      </c>
      <c r="AF57" s="54"/>
      <c r="AG57" s="52">
        <v>41820</v>
      </c>
      <c r="AH57" s="53">
        <v>28.1</v>
      </c>
      <c r="AI57" s="55"/>
      <c r="AJ57" s="55" t="s">
        <v>334</v>
      </c>
      <c r="AK57" s="55" t="s">
        <v>63</v>
      </c>
      <c r="AL57" s="56">
        <v>9.1635626799230152E-2</v>
      </c>
      <c r="AM57" s="57">
        <v>7.6295658362989308E-2</v>
      </c>
      <c r="AN57" s="59" t="s">
        <v>94</v>
      </c>
      <c r="AO57" s="59" t="s">
        <v>409</v>
      </c>
      <c r="AP57" s="59"/>
      <c r="AQ57" s="60">
        <v>1</v>
      </c>
      <c r="AR57" s="61">
        <v>9.8762482624317425</v>
      </c>
      <c r="AS57" s="54">
        <v>2.7484032900000002</v>
      </c>
    </row>
    <row r="58" spans="1:16197" ht="29.25" customHeight="1">
      <c r="A58" s="5" t="s">
        <v>410</v>
      </c>
      <c r="B58" s="5" t="s">
        <v>43</v>
      </c>
      <c r="C58" s="5" t="s">
        <v>77</v>
      </c>
      <c r="D58" s="40" t="s">
        <v>55</v>
      </c>
      <c r="E58" s="5" t="s">
        <v>762</v>
      </c>
      <c r="F58" s="5"/>
      <c r="G58" s="5"/>
      <c r="H58" s="5" t="s">
        <v>411</v>
      </c>
      <c r="I58" s="5" t="s">
        <v>412</v>
      </c>
      <c r="J58" s="148" t="s">
        <v>87</v>
      </c>
      <c r="K58" s="124">
        <v>1</v>
      </c>
      <c r="L58" s="137" t="s">
        <v>52</v>
      </c>
      <c r="M58" s="86" t="s">
        <v>413</v>
      </c>
      <c r="N58" s="87"/>
      <c r="O58" s="88"/>
      <c r="P58" s="88"/>
      <c r="Q58" s="87"/>
      <c r="R58" s="89">
        <v>1995</v>
      </c>
      <c r="S58" s="47">
        <v>1.9</v>
      </c>
      <c r="T58" s="47">
        <v>9.6280000000000001</v>
      </c>
      <c r="U58" s="47">
        <v>9.6280000000000001</v>
      </c>
      <c r="V58" s="90"/>
      <c r="W58" s="91">
        <v>0.50673679999999999</v>
      </c>
      <c r="X58" s="92">
        <v>1</v>
      </c>
      <c r="Y58" s="92">
        <v>1</v>
      </c>
      <c r="Z58" s="47">
        <v>9.6280000000000001</v>
      </c>
      <c r="AA58" s="91">
        <v>6.0864146240132942E-2</v>
      </c>
      <c r="AB58" s="93">
        <v>54</v>
      </c>
      <c r="AC58" s="94">
        <v>35977</v>
      </c>
      <c r="AD58" s="87" t="s">
        <v>61</v>
      </c>
      <c r="AE58" s="53">
        <v>12.410310970000001</v>
      </c>
      <c r="AF58" s="95"/>
      <c r="AG58" s="52">
        <v>41090</v>
      </c>
      <c r="AH58" s="53">
        <v>12.5</v>
      </c>
      <c r="AI58" s="55"/>
      <c r="AJ58" s="55" t="s">
        <v>414</v>
      </c>
      <c r="AK58" s="55" t="s">
        <v>124</v>
      </c>
      <c r="AL58" s="56">
        <v>0.08</v>
      </c>
      <c r="AM58" s="57">
        <v>9.0244313998845749E-2</v>
      </c>
      <c r="AN58" s="59" t="s">
        <v>415</v>
      </c>
      <c r="AO58" s="59"/>
      <c r="AP58" s="59"/>
      <c r="AQ58" s="60">
        <v>1</v>
      </c>
      <c r="AR58" s="61">
        <v>1.3333333333333333</v>
      </c>
      <c r="AS58" s="54">
        <v>0.95579196</v>
      </c>
    </row>
    <row r="59" spans="1:16197" ht="29.25" customHeight="1">
      <c r="A59" s="5" t="s">
        <v>416</v>
      </c>
      <c r="B59" s="5" t="s">
        <v>43</v>
      </c>
      <c r="C59" s="5" t="s">
        <v>77</v>
      </c>
      <c r="D59" s="40" t="s">
        <v>55</v>
      </c>
      <c r="E59" s="5" t="s">
        <v>417</v>
      </c>
      <c r="F59" s="5"/>
      <c r="G59" s="5"/>
      <c r="H59" s="5" t="s">
        <v>418</v>
      </c>
      <c r="I59" s="5" t="s">
        <v>419</v>
      </c>
      <c r="J59" s="148" t="s">
        <v>87</v>
      </c>
      <c r="K59" s="124">
        <v>1</v>
      </c>
      <c r="L59" s="137" t="s">
        <v>52</v>
      </c>
      <c r="M59" s="86" t="s">
        <v>420</v>
      </c>
      <c r="N59" s="87"/>
      <c r="O59" s="88"/>
      <c r="P59" s="88"/>
      <c r="Q59" s="87"/>
      <c r="R59" s="89">
        <v>1989</v>
      </c>
      <c r="S59" s="47">
        <v>3.5</v>
      </c>
      <c r="T59" s="47">
        <v>26.012700000000002</v>
      </c>
      <c r="U59" s="47">
        <v>26.012700000000002</v>
      </c>
      <c r="V59" s="90"/>
      <c r="W59" s="91">
        <v>0.73923428571428573</v>
      </c>
      <c r="X59" s="92">
        <v>2</v>
      </c>
      <c r="Y59" s="92">
        <v>15</v>
      </c>
      <c r="Z59" s="47">
        <v>1.7341800000000001</v>
      </c>
      <c r="AA59" s="91">
        <v>0.42229024627800194</v>
      </c>
      <c r="AB59" s="93">
        <v>466</v>
      </c>
      <c r="AC59" s="94">
        <v>35674</v>
      </c>
      <c r="AD59" s="87" t="s">
        <v>61</v>
      </c>
      <c r="AE59" s="53">
        <v>35.634396880000004</v>
      </c>
      <c r="AF59" s="95"/>
      <c r="AG59" s="52">
        <v>40908</v>
      </c>
      <c r="AH59" s="53">
        <v>37.5</v>
      </c>
      <c r="AI59" s="55"/>
      <c r="AJ59" s="55" t="s">
        <v>421</v>
      </c>
      <c r="AK59" s="55" t="s">
        <v>422</v>
      </c>
      <c r="AL59" s="56">
        <v>8.7499999999999994E-2</v>
      </c>
      <c r="AM59" s="63">
        <v>3.6338036093625049E-2</v>
      </c>
      <c r="AN59" s="59" t="s">
        <v>423</v>
      </c>
      <c r="AO59" s="59" t="s">
        <v>424</v>
      </c>
      <c r="AP59" s="59" t="s">
        <v>425</v>
      </c>
      <c r="AQ59" s="60">
        <v>0.50247379164792583</v>
      </c>
      <c r="AR59" s="61">
        <v>1.044703570614808</v>
      </c>
      <c r="AS59" s="54">
        <v>2.2869227699999999</v>
      </c>
    </row>
    <row r="60" spans="1:16197" ht="29.25" customHeight="1">
      <c r="A60" s="5" t="s">
        <v>426</v>
      </c>
      <c r="B60" s="5" t="s">
        <v>43</v>
      </c>
      <c r="C60" s="5" t="s">
        <v>77</v>
      </c>
      <c r="D60" s="40" t="s">
        <v>55</v>
      </c>
      <c r="E60" s="5" t="s">
        <v>427</v>
      </c>
      <c r="F60" s="5"/>
      <c r="G60" s="5"/>
      <c r="H60" s="5" t="s">
        <v>411</v>
      </c>
      <c r="I60" s="5" t="s">
        <v>428</v>
      </c>
      <c r="J60" s="148" t="s">
        <v>87</v>
      </c>
      <c r="K60" s="124">
        <v>1</v>
      </c>
      <c r="L60" s="137" t="s">
        <v>52</v>
      </c>
      <c r="M60" s="86" t="s">
        <v>429</v>
      </c>
      <c r="N60" s="87"/>
      <c r="O60" s="88"/>
      <c r="P60" s="88"/>
      <c r="Q60" s="87"/>
      <c r="R60" s="89">
        <v>1995</v>
      </c>
      <c r="S60" s="47">
        <v>5.2</v>
      </c>
      <c r="T60" s="47">
        <v>13.422000000000001</v>
      </c>
      <c r="U60" s="47">
        <v>13.422000000000001</v>
      </c>
      <c r="V60" s="90"/>
      <c r="W60" s="91">
        <v>0.25811538461538464</v>
      </c>
      <c r="X60" s="92">
        <v>1</v>
      </c>
      <c r="Y60" s="92">
        <v>1</v>
      </c>
      <c r="Z60" s="47">
        <v>13.422000000000001</v>
      </c>
      <c r="AA60" s="91">
        <v>9.9985099091044555E-2</v>
      </c>
      <c r="AB60" s="93">
        <v>163</v>
      </c>
      <c r="AC60" s="94">
        <v>37591</v>
      </c>
      <c r="AD60" s="87" t="s">
        <v>61</v>
      </c>
      <c r="AE60" s="53">
        <v>54.100674619999992</v>
      </c>
      <c r="AF60" s="95"/>
      <c r="AG60" s="52">
        <v>41090</v>
      </c>
      <c r="AH60" s="53">
        <v>52</v>
      </c>
      <c r="AI60" s="55"/>
      <c r="AJ60" s="55" t="s">
        <v>414</v>
      </c>
      <c r="AK60" s="55" t="s">
        <v>124</v>
      </c>
      <c r="AL60" s="56">
        <v>8.5000000000000006E-2</v>
      </c>
      <c r="AM60" s="57">
        <v>7.4576741017356299E-2</v>
      </c>
      <c r="AN60" s="59" t="s">
        <v>430</v>
      </c>
      <c r="AO60" s="59"/>
      <c r="AP60" s="59"/>
      <c r="AQ60" s="60">
        <v>1</v>
      </c>
      <c r="AR60" s="61">
        <v>4.333333333333333</v>
      </c>
      <c r="AS60" s="54">
        <v>3.9628181600000003</v>
      </c>
    </row>
    <row r="61" spans="1:16197" ht="29.25" customHeight="1">
      <c r="A61" s="5" t="s">
        <v>431</v>
      </c>
      <c r="B61" s="5" t="s">
        <v>43</v>
      </c>
      <c r="C61" s="5" t="s">
        <v>77</v>
      </c>
      <c r="D61" s="40" t="s">
        <v>55</v>
      </c>
      <c r="E61" s="5" t="s">
        <v>757</v>
      </c>
      <c r="F61" s="5"/>
      <c r="G61" s="5"/>
      <c r="H61" s="5" t="s">
        <v>432</v>
      </c>
      <c r="I61" s="5" t="s">
        <v>419</v>
      </c>
      <c r="J61" s="148" t="s">
        <v>87</v>
      </c>
      <c r="K61" s="124">
        <v>1</v>
      </c>
      <c r="L61" s="137" t="s">
        <v>52</v>
      </c>
      <c r="M61" s="86" t="s">
        <v>433</v>
      </c>
      <c r="N61" s="87"/>
      <c r="O61" s="88"/>
      <c r="P61" s="88"/>
      <c r="Q61" s="87"/>
      <c r="R61" s="89">
        <v>1992</v>
      </c>
      <c r="S61" s="47">
        <v>2.6</v>
      </c>
      <c r="T61" s="47">
        <v>12.301399999999999</v>
      </c>
      <c r="U61" s="47">
        <v>12.301399999999999</v>
      </c>
      <c r="V61" s="90"/>
      <c r="W61" s="91">
        <v>0.48466923076923085</v>
      </c>
      <c r="X61" s="92">
        <v>1</v>
      </c>
      <c r="Y61" s="92">
        <v>2</v>
      </c>
      <c r="Z61" s="47">
        <v>6.1506999999999996</v>
      </c>
      <c r="AA61" s="91">
        <v>0.4677</v>
      </c>
      <c r="AB61" s="93">
        <v>299</v>
      </c>
      <c r="AC61" s="94">
        <v>36130</v>
      </c>
      <c r="AD61" s="87" t="s">
        <v>61</v>
      </c>
      <c r="AE61" s="53">
        <v>20.069205540000002</v>
      </c>
      <c r="AF61" s="95"/>
      <c r="AG61" s="52">
        <v>41090</v>
      </c>
      <c r="AH61" s="53">
        <v>16.25</v>
      </c>
      <c r="AI61" s="55"/>
      <c r="AJ61" s="55" t="s">
        <v>434</v>
      </c>
      <c r="AK61" s="55" t="s">
        <v>63</v>
      </c>
      <c r="AL61" s="56">
        <v>8.2500000000000004E-2</v>
      </c>
      <c r="AM61" s="57">
        <v>7.7454187057969595E-2</v>
      </c>
      <c r="AN61" s="59" t="s">
        <v>435</v>
      </c>
      <c r="AO61" s="59"/>
      <c r="AP61" s="59"/>
      <c r="AQ61" s="60">
        <v>0.86208073877770008</v>
      </c>
      <c r="AR61" s="61">
        <v>7.9251804235667</v>
      </c>
      <c r="AS61" s="54">
        <v>0.63782636000000004</v>
      </c>
    </row>
    <row r="62" spans="1:16197" ht="29.25" customHeight="1">
      <c r="A62" s="2" t="s">
        <v>436</v>
      </c>
      <c r="B62" s="2" t="s">
        <v>43</v>
      </c>
      <c r="C62" s="2" t="s">
        <v>77</v>
      </c>
      <c r="D62" s="40" t="s">
        <v>55</v>
      </c>
      <c r="E62" s="2" t="s">
        <v>437</v>
      </c>
      <c r="F62" s="5"/>
      <c r="G62" s="5"/>
      <c r="H62" s="5"/>
      <c r="I62" s="5"/>
      <c r="J62" s="148"/>
      <c r="K62" s="124"/>
      <c r="L62" s="137"/>
      <c r="M62" s="86"/>
      <c r="N62" s="87"/>
      <c r="O62" s="88"/>
      <c r="P62" s="88"/>
      <c r="Q62" s="87"/>
      <c r="R62" s="89"/>
      <c r="S62" s="47"/>
      <c r="T62" s="47"/>
      <c r="U62" s="47">
        <v>0</v>
      </c>
      <c r="V62" s="90"/>
      <c r="W62" s="91"/>
      <c r="X62" s="92"/>
      <c r="Y62" s="92"/>
      <c r="Z62" s="47"/>
      <c r="AA62" s="91"/>
      <c r="AB62" s="93"/>
      <c r="AC62" s="94"/>
      <c r="AD62" s="87"/>
      <c r="AE62" s="53"/>
      <c r="AF62" s="95"/>
      <c r="AG62" s="52"/>
      <c r="AH62" s="53"/>
      <c r="AI62" s="55"/>
      <c r="AJ62" s="55"/>
      <c r="AK62" s="55"/>
      <c r="AL62" s="56"/>
      <c r="AM62" s="57"/>
      <c r="AN62" s="59"/>
      <c r="AO62" s="59"/>
      <c r="AP62" s="59"/>
      <c r="AQ62" s="91"/>
      <c r="AR62" s="96"/>
      <c r="AS62" s="54"/>
    </row>
    <row r="63" spans="1:16197" ht="29.25" customHeight="1">
      <c r="A63" s="2" t="s">
        <v>438</v>
      </c>
      <c r="B63" s="2" t="s">
        <v>43</v>
      </c>
      <c r="C63" s="2" t="s">
        <v>77</v>
      </c>
      <c r="D63" s="40" t="s">
        <v>55</v>
      </c>
      <c r="E63" s="2" t="s">
        <v>437</v>
      </c>
      <c r="F63" s="5"/>
      <c r="G63" s="5"/>
      <c r="H63" s="5"/>
      <c r="I63" s="5"/>
      <c r="J63" s="148"/>
      <c r="K63" s="124"/>
      <c r="L63" s="137"/>
      <c r="M63" s="86"/>
      <c r="N63" s="87"/>
      <c r="O63" s="88"/>
      <c r="P63" s="88"/>
      <c r="Q63" s="87"/>
      <c r="R63" s="89"/>
      <c r="S63" s="47"/>
      <c r="T63" s="47"/>
      <c r="U63" s="47">
        <v>0</v>
      </c>
      <c r="V63" s="90"/>
      <c r="W63" s="91"/>
      <c r="X63" s="92"/>
      <c r="Y63" s="92"/>
      <c r="Z63" s="47"/>
      <c r="AA63" s="91"/>
      <c r="AB63" s="93"/>
      <c r="AC63" s="94"/>
      <c r="AD63" s="87"/>
      <c r="AE63" s="53"/>
      <c r="AF63" s="95"/>
      <c r="AG63" s="52"/>
      <c r="AH63" s="53"/>
      <c r="AI63" s="55"/>
      <c r="AJ63" s="55"/>
      <c r="AK63" s="55"/>
      <c r="AL63" s="56"/>
      <c r="AM63" s="57"/>
      <c r="AN63" s="59"/>
      <c r="AO63" s="59"/>
      <c r="AP63" s="59"/>
      <c r="AQ63" s="91"/>
      <c r="AR63" s="96"/>
      <c r="AS63" s="54"/>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row>
    <row r="64" spans="1:16197" ht="29.25" customHeight="1">
      <c r="A64" s="5" t="s">
        <v>439</v>
      </c>
      <c r="B64" s="5" t="s">
        <v>43</v>
      </c>
      <c r="C64" s="5" t="s">
        <v>77</v>
      </c>
      <c r="D64" s="40" t="s">
        <v>55</v>
      </c>
      <c r="E64" s="5" t="s">
        <v>758</v>
      </c>
      <c r="F64" s="5"/>
      <c r="G64" s="5"/>
      <c r="H64" s="5" t="s">
        <v>411</v>
      </c>
      <c r="I64" s="5" t="s">
        <v>412</v>
      </c>
      <c r="J64" s="148" t="s">
        <v>87</v>
      </c>
      <c r="K64" s="124">
        <v>1</v>
      </c>
      <c r="L64" s="137" t="s">
        <v>52</v>
      </c>
      <c r="M64" s="86" t="s">
        <v>440</v>
      </c>
      <c r="N64" s="87"/>
      <c r="O64" s="88"/>
      <c r="P64" s="88"/>
      <c r="Q64" s="87"/>
      <c r="R64" s="89">
        <v>2004</v>
      </c>
      <c r="S64" s="47">
        <v>2.6</v>
      </c>
      <c r="T64" s="47">
        <v>16.914999999999999</v>
      </c>
      <c r="U64" s="47">
        <v>16.914999999999999</v>
      </c>
      <c r="V64" s="90"/>
      <c r="W64" s="91">
        <v>0.65057692307692305</v>
      </c>
      <c r="X64" s="92">
        <v>1</v>
      </c>
      <c r="Y64" s="92">
        <v>1</v>
      </c>
      <c r="Z64" s="47">
        <v>16.914999999999999</v>
      </c>
      <c r="AA64" s="91">
        <v>2.146024238841265E-2</v>
      </c>
      <c r="AB64" s="93">
        <v>144</v>
      </c>
      <c r="AC64" s="94">
        <v>38047</v>
      </c>
      <c r="AD64" s="87" t="s">
        <v>61</v>
      </c>
      <c r="AE64" s="53">
        <v>24.87877615</v>
      </c>
      <c r="AF64" s="95"/>
      <c r="AG64" s="52">
        <v>40908</v>
      </c>
      <c r="AH64" s="53">
        <v>24.9</v>
      </c>
      <c r="AI64" s="55"/>
      <c r="AJ64" s="55" t="s">
        <v>441</v>
      </c>
      <c r="AK64" s="55" t="s">
        <v>174</v>
      </c>
      <c r="AL64" s="56">
        <v>0.08</v>
      </c>
      <c r="AM64" s="57">
        <v>9.9768894781425976E-2</v>
      </c>
      <c r="AN64" s="59" t="s">
        <v>442</v>
      </c>
      <c r="AO64" s="59"/>
      <c r="AP64" s="59"/>
      <c r="AQ64" s="60">
        <v>1</v>
      </c>
      <c r="AR64" s="61">
        <v>1.3333333333333333</v>
      </c>
      <c r="AS64" s="54">
        <v>2.4282737499999998</v>
      </c>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row>
    <row r="65" spans="1:16197" ht="29.25" customHeight="1">
      <c r="A65" s="5" t="s">
        <v>443</v>
      </c>
      <c r="B65" s="5" t="s">
        <v>43</v>
      </c>
      <c r="C65" s="5" t="s">
        <v>77</v>
      </c>
      <c r="D65" s="40" t="s">
        <v>55</v>
      </c>
      <c r="E65" s="6" t="s">
        <v>444</v>
      </c>
      <c r="F65" s="6"/>
      <c r="G65" s="6"/>
      <c r="H65" s="5" t="s">
        <v>411</v>
      </c>
      <c r="I65" s="5" t="s">
        <v>445</v>
      </c>
      <c r="J65" s="148" t="s">
        <v>87</v>
      </c>
      <c r="K65" s="124">
        <v>1</v>
      </c>
      <c r="L65" s="137"/>
      <c r="M65" s="86" t="s">
        <v>446</v>
      </c>
      <c r="N65" s="87"/>
      <c r="O65" s="88"/>
      <c r="P65" s="88"/>
      <c r="Q65" s="87"/>
      <c r="R65" s="89">
        <v>2013</v>
      </c>
      <c r="S65" s="47">
        <v>6.3402000000000003</v>
      </c>
      <c r="T65" s="47">
        <v>28.571000000000002</v>
      </c>
      <c r="U65" s="47">
        <v>28.571000000000002</v>
      </c>
      <c r="V65" s="90"/>
      <c r="W65" s="91">
        <v>0.5</v>
      </c>
      <c r="X65" s="92">
        <v>2</v>
      </c>
      <c r="Y65" s="92">
        <v>5</v>
      </c>
      <c r="Z65" s="47">
        <v>5.7141999999999999</v>
      </c>
      <c r="AA65" s="91">
        <v>0.05</v>
      </c>
      <c r="AB65" s="93">
        <v>215</v>
      </c>
      <c r="AC65" s="94">
        <v>41089</v>
      </c>
      <c r="AD65" s="87" t="s">
        <v>129</v>
      </c>
      <c r="AE65" s="53"/>
      <c r="AF65" s="92"/>
      <c r="AG65" s="52"/>
      <c r="AH65" s="53"/>
      <c r="AI65" s="55"/>
      <c r="AJ65" s="55"/>
      <c r="AK65" s="55"/>
      <c r="AL65" s="56"/>
      <c r="AM65" s="57"/>
      <c r="AN65" s="59" t="s">
        <v>447</v>
      </c>
      <c r="AO65" s="59" t="s">
        <v>448</v>
      </c>
      <c r="AP65" s="59"/>
      <c r="AQ65" s="60">
        <v>0.37883066520831266</v>
      </c>
      <c r="AR65" s="61">
        <v>5.1900206016335622</v>
      </c>
      <c r="AS65" s="54"/>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row>
    <row r="66" spans="1:16197" ht="29.25" customHeight="1">
      <c r="A66" s="5" t="s">
        <v>449</v>
      </c>
      <c r="B66" s="5" t="s">
        <v>43</v>
      </c>
      <c r="C66" s="5" t="s">
        <v>77</v>
      </c>
      <c r="D66" s="40" t="s">
        <v>55</v>
      </c>
      <c r="E66" s="5" t="s">
        <v>759</v>
      </c>
      <c r="F66" s="5"/>
      <c r="G66" s="5"/>
      <c r="H66" s="5" t="s">
        <v>418</v>
      </c>
      <c r="I66" s="5" t="s">
        <v>419</v>
      </c>
      <c r="J66" s="148" t="s">
        <v>87</v>
      </c>
      <c r="K66" s="124">
        <v>1</v>
      </c>
      <c r="L66" s="137" t="s">
        <v>52</v>
      </c>
      <c r="M66" s="86" t="s">
        <v>446</v>
      </c>
      <c r="N66" s="87"/>
      <c r="O66" s="88"/>
      <c r="P66" s="88"/>
      <c r="Q66" s="87"/>
      <c r="R66" s="89">
        <v>1985</v>
      </c>
      <c r="S66" s="47">
        <v>3.2</v>
      </c>
      <c r="T66" s="47">
        <v>19.255899999999997</v>
      </c>
      <c r="U66" s="47">
        <v>19.255899999999997</v>
      </c>
      <c r="V66" s="90"/>
      <c r="W66" s="91">
        <v>0.599465625</v>
      </c>
      <c r="X66" s="92">
        <v>2</v>
      </c>
      <c r="Y66" s="92">
        <v>9</v>
      </c>
      <c r="Z66" s="47">
        <v>2.1395444444444442</v>
      </c>
      <c r="AA66" s="91">
        <v>0.55950872912854677</v>
      </c>
      <c r="AB66" s="93">
        <v>401</v>
      </c>
      <c r="AC66" s="94">
        <v>35674</v>
      </c>
      <c r="AD66" s="87" t="s">
        <v>61</v>
      </c>
      <c r="AE66" s="53">
        <v>27.500000000000007</v>
      </c>
      <c r="AF66" s="95"/>
      <c r="AG66" s="52">
        <v>41820</v>
      </c>
      <c r="AH66" s="53">
        <v>27.5</v>
      </c>
      <c r="AI66" s="55"/>
      <c r="AJ66" s="55" t="s">
        <v>450</v>
      </c>
      <c r="AK66" s="55" t="s">
        <v>91</v>
      </c>
      <c r="AL66" s="56">
        <v>8.5000000000000006E-2</v>
      </c>
      <c r="AM66" s="57">
        <v>6.8261236363636346E-2</v>
      </c>
      <c r="AN66" s="59" t="s">
        <v>451</v>
      </c>
      <c r="AO66" s="59" t="s">
        <v>452</v>
      </c>
      <c r="AP66" s="59" t="s">
        <v>453</v>
      </c>
      <c r="AQ66" s="60">
        <v>0.86118020970196141</v>
      </c>
      <c r="AR66" s="61">
        <v>0.60148525222186811</v>
      </c>
      <c r="AS66" s="54">
        <v>1.9141335700000002</v>
      </c>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row>
    <row r="67" spans="1:16197" ht="29.25" customHeight="1">
      <c r="A67" s="5" t="s">
        <v>454</v>
      </c>
      <c r="B67" s="5" t="s">
        <v>43</v>
      </c>
      <c r="C67" s="5" t="s">
        <v>77</v>
      </c>
      <c r="D67" s="40" t="s">
        <v>55</v>
      </c>
      <c r="E67" s="5" t="s">
        <v>760</v>
      </c>
      <c r="F67" s="5"/>
      <c r="G67" s="5"/>
      <c r="H67" s="5" t="s">
        <v>432</v>
      </c>
      <c r="I67" s="5" t="s">
        <v>419</v>
      </c>
      <c r="J67" s="148" t="s">
        <v>87</v>
      </c>
      <c r="K67" s="124">
        <v>1</v>
      </c>
      <c r="L67" s="137" t="s">
        <v>52</v>
      </c>
      <c r="M67" s="86" t="s">
        <v>455</v>
      </c>
      <c r="N67" s="87"/>
      <c r="O67" s="88"/>
      <c r="P67" s="88"/>
      <c r="Q67" s="87"/>
      <c r="R67" s="89">
        <v>1991</v>
      </c>
      <c r="S67" s="47">
        <v>2</v>
      </c>
      <c r="T67" s="47">
        <v>19.693499999999997</v>
      </c>
      <c r="U67" s="47">
        <v>19.693499999999997</v>
      </c>
      <c r="V67" s="90"/>
      <c r="W67" s="91">
        <v>0.98467499999999997</v>
      </c>
      <c r="X67" s="92">
        <v>2</v>
      </c>
      <c r="Y67" s="92">
        <v>10</v>
      </c>
      <c r="Z67" s="47">
        <v>1.9693499999999997</v>
      </c>
      <c r="AA67" s="91">
        <v>0.67641607637037604</v>
      </c>
      <c r="AB67" s="93">
        <v>414</v>
      </c>
      <c r="AC67" s="94">
        <v>35674</v>
      </c>
      <c r="AD67" s="87" t="s">
        <v>61</v>
      </c>
      <c r="AE67" s="53">
        <v>40.361815059999991</v>
      </c>
      <c r="AF67" s="95"/>
      <c r="AG67" s="52">
        <v>40908</v>
      </c>
      <c r="AH67" s="53">
        <v>41.5</v>
      </c>
      <c r="AI67" s="55"/>
      <c r="AJ67" s="55" t="s">
        <v>450</v>
      </c>
      <c r="AK67" s="55" t="s">
        <v>91</v>
      </c>
      <c r="AL67" s="56">
        <v>0.09</v>
      </c>
      <c r="AM67" s="63">
        <v>4.3749271368867935E-2</v>
      </c>
      <c r="AN67" s="59" t="s">
        <v>456</v>
      </c>
      <c r="AO67" s="59" t="s">
        <v>457</v>
      </c>
      <c r="AP67" s="59" t="s">
        <v>458</v>
      </c>
      <c r="AQ67" s="60">
        <v>0.51771904435473626</v>
      </c>
      <c r="AR67" s="61">
        <v>1.4966163681453934</v>
      </c>
      <c r="AS67" s="54">
        <v>3.7193565199999998</v>
      </c>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row>
    <row r="68" spans="1:16197" ht="29.25" customHeight="1">
      <c r="A68" s="5" t="s">
        <v>459</v>
      </c>
      <c r="B68" s="5" t="s">
        <v>43</v>
      </c>
      <c r="C68" s="5" t="s">
        <v>77</v>
      </c>
      <c r="D68" s="40" t="s">
        <v>55</v>
      </c>
      <c r="E68" s="5" t="s">
        <v>761</v>
      </c>
      <c r="F68" s="5"/>
      <c r="G68" s="5"/>
      <c r="H68" s="5" t="s">
        <v>411</v>
      </c>
      <c r="I68" s="5" t="s">
        <v>445</v>
      </c>
      <c r="J68" s="148" t="s">
        <v>87</v>
      </c>
      <c r="K68" s="124">
        <v>1</v>
      </c>
      <c r="L68" s="137" t="s">
        <v>52</v>
      </c>
      <c r="M68" s="86" t="s">
        <v>446</v>
      </c>
      <c r="N68" s="87"/>
      <c r="O68" s="88"/>
      <c r="P68" s="88"/>
      <c r="Q68" s="87"/>
      <c r="R68" s="89">
        <v>2004</v>
      </c>
      <c r="S68" s="47">
        <v>5.8</v>
      </c>
      <c r="T68" s="47">
        <v>30.756499999999999</v>
      </c>
      <c r="U68" s="47">
        <v>30.756499999999999</v>
      </c>
      <c r="V68" s="90"/>
      <c r="W68" s="91">
        <v>0.53028448275862072</v>
      </c>
      <c r="X68" s="92">
        <v>4</v>
      </c>
      <c r="Y68" s="92">
        <v>5</v>
      </c>
      <c r="Z68" s="47">
        <v>6.1513</v>
      </c>
      <c r="AA68" s="91">
        <v>0.13626387918001073</v>
      </c>
      <c r="AB68" s="93">
        <v>278</v>
      </c>
      <c r="AC68" s="94">
        <v>37653</v>
      </c>
      <c r="AD68" s="87" t="s">
        <v>61</v>
      </c>
      <c r="AE68" s="53">
        <v>47.43145779999999</v>
      </c>
      <c r="AF68" s="95"/>
      <c r="AG68" s="52">
        <v>41639</v>
      </c>
      <c r="AH68" s="53">
        <v>47.5</v>
      </c>
      <c r="AI68" s="55"/>
      <c r="AJ68" s="55" t="s">
        <v>460</v>
      </c>
      <c r="AK68" s="55" t="s">
        <v>174</v>
      </c>
      <c r="AL68" s="56">
        <v>0.08</v>
      </c>
      <c r="AM68" s="57">
        <v>8.5494905450702818E-2</v>
      </c>
      <c r="AN68" s="59" t="s">
        <v>461</v>
      </c>
      <c r="AO68" s="59" t="s">
        <v>462</v>
      </c>
      <c r="AP68" s="59" t="s">
        <v>463</v>
      </c>
      <c r="AQ68" s="60">
        <v>1</v>
      </c>
      <c r="AR68" s="61">
        <v>2.7894213624074164</v>
      </c>
      <c r="AS68" s="54">
        <v>3.9417722200000003</v>
      </c>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row>
    <row r="69" spans="1:16197" ht="29.25" customHeight="1">
      <c r="A69" s="5" t="s">
        <v>464</v>
      </c>
      <c r="B69" s="5" t="s">
        <v>43</v>
      </c>
      <c r="C69" s="5" t="s">
        <v>77</v>
      </c>
      <c r="D69" s="40" t="s">
        <v>55</v>
      </c>
      <c r="E69" s="5" t="s">
        <v>729</v>
      </c>
      <c r="F69" s="5" t="s">
        <v>465</v>
      </c>
      <c r="G69" s="5"/>
      <c r="H69" s="5" t="s">
        <v>411</v>
      </c>
      <c r="I69" s="5" t="s">
        <v>445</v>
      </c>
      <c r="J69" s="148" t="s">
        <v>87</v>
      </c>
      <c r="K69" s="124">
        <v>0.5</v>
      </c>
      <c r="L69" s="137" t="s">
        <v>466</v>
      </c>
      <c r="M69" s="86" t="s">
        <v>455</v>
      </c>
      <c r="N69" s="87"/>
      <c r="O69" s="88"/>
      <c r="P69" s="88"/>
      <c r="Q69" s="87"/>
      <c r="R69" s="89">
        <v>2014</v>
      </c>
      <c r="S69" s="47"/>
      <c r="T69" s="47">
        <v>19.329999999999998</v>
      </c>
      <c r="U69" s="47">
        <v>9.6649999999999991</v>
      </c>
      <c r="V69" s="90"/>
      <c r="W69" s="91"/>
      <c r="X69" s="92">
        <v>1</v>
      </c>
      <c r="Y69" s="92">
        <v>2</v>
      </c>
      <c r="Z69" s="47"/>
      <c r="AA69" s="91"/>
      <c r="AB69" s="93"/>
      <c r="AC69" s="94">
        <v>39417</v>
      </c>
      <c r="AD69" s="87" t="s">
        <v>61</v>
      </c>
      <c r="AE69" s="53">
        <v>14.625</v>
      </c>
      <c r="AF69" s="95"/>
      <c r="AG69" s="52">
        <v>41820</v>
      </c>
      <c r="AH69" s="53">
        <v>14.625</v>
      </c>
      <c r="AI69" s="55"/>
      <c r="AJ69" s="55" t="s">
        <v>467</v>
      </c>
      <c r="AK69" s="55" t="s">
        <v>112</v>
      </c>
      <c r="AL69" s="56" t="s">
        <v>468</v>
      </c>
      <c r="AM69" s="57"/>
      <c r="AN69" s="59" t="s">
        <v>469</v>
      </c>
      <c r="AO69" s="59"/>
      <c r="AP69" s="59"/>
      <c r="AQ69" s="60">
        <v>0.80269011898603204</v>
      </c>
      <c r="AR69" s="61">
        <v>4.6435363324507284</v>
      </c>
      <c r="AS69" s="54">
        <v>0.16413801</v>
      </c>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row>
    <row r="70" spans="1:16197" ht="29.25" customHeight="1">
      <c r="A70" s="5" t="s">
        <v>470</v>
      </c>
      <c r="B70" s="5" t="s">
        <v>43</v>
      </c>
      <c r="C70" s="5" t="s">
        <v>77</v>
      </c>
      <c r="D70" s="40" t="s">
        <v>55</v>
      </c>
      <c r="E70" s="5" t="s">
        <v>790</v>
      </c>
      <c r="F70" s="5" t="s">
        <v>471</v>
      </c>
      <c r="G70" s="5"/>
      <c r="H70" s="5" t="s">
        <v>411</v>
      </c>
      <c r="I70" s="5" t="s">
        <v>445</v>
      </c>
      <c r="J70" s="148" t="s">
        <v>87</v>
      </c>
      <c r="K70" s="124">
        <v>0.5</v>
      </c>
      <c r="L70" s="137" t="s">
        <v>466</v>
      </c>
      <c r="M70" s="86" t="s">
        <v>455</v>
      </c>
      <c r="N70" s="87"/>
      <c r="O70" s="88"/>
      <c r="P70" s="88"/>
      <c r="Q70" s="87" t="s">
        <v>721</v>
      </c>
      <c r="R70" s="89">
        <v>2012</v>
      </c>
      <c r="S70" s="47">
        <v>4.2729999999999997</v>
      </c>
      <c r="T70" s="47">
        <v>23.352</v>
      </c>
      <c r="U70" s="47">
        <v>11.676</v>
      </c>
      <c r="V70" s="90"/>
      <c r="W70" s="91">
        <v>0.54622045401357366</v>
      </c>
      <c r="X70" s="92">
        <v>1</v>
      </c>
      <c r="Y70" s="92">
        <v>2</v>
      </c>
      <c r="Z70" s="47">
        <v>5.8380000000000001</v>
      </c>
      <c r="AA70" s="91">
        <v>4.7129391602399318E-2</v>
      </c>
      <c r="AB70" s="93">
        <v>111</v>
      </c>
      <c r="AC70" s="94">
        <v>39417</v>
      </c>
      <c r="AD70" s="87" t="s">
        <v>61</v>
      </c>
      <c r="AE70" s="53">
        <v>16.8</v>
      </c>
      <c r="AF70" s="95"/>
      <c r="AG70" s="52">
        <v>41820</v>
      </c>
      <c r="AH70" s="53">
        <v>23.3</v>
      </c>
      <c r="AI70" s="55"/>
      <c r="AJ70" s="55" t="s">
        <v>472</v>
      </c>
      <c r="AK70" s="55" t="s">
        <v>112</v>
      </c>
      <c r="AL70" s="56">
        <v>7.7499999999999999E-2</v>
      </c>
      <c r="AM70" s="57">
        <v>3.124357142857143E-2</v>
      </c>
      <c r="AN70" s="59" t="s">
        <v>473</v>
      </c>
      <c r="AO70" s="59"/>
      <c r="AP70" s="59"/>
      <c r="AQ70" s="60">
        <v>0.46445700582391225</v>
      </c>
      <c r="AR70" s="61">
        <v>1.3790656634569667</v>
      </c>
      <c r="AS70" s="54">
        <v>0.59598692500000006</v>
      </c>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row>
    <row r="71" spans="1:16197" ht="29.25" customHeight="1">
      <c r="A71" s="5" t="s">
        <v>474</v>
      </c>
      <c r="B71" s="5" t="s">
        <v>43</v>
      </c>
      <c r="C71" s="5" t="s">
        <v>77</v>
      </c>
      <c r="D71" s="40" t="s">
        <v>55</v>
      </c>
      <c r="E71" s="5" t="s">
        <v>727</v>
      </c>
      <c r="F71" s="5" t="s">
        <v>465</v>
      </c>
      <c r="G71" s="5"/>
      <c r="H71" s="5" t="s">
        <v>411</v>
      </c>
      <c r="I71" s="5" t="s">
        <v>445</v>
      </c>
      <c r="J71" s="148" t="s">
        <v>87</v>
      </c>
      <c r="K71" s="124">
        <v>0.5</v>
      </c>
      <c r="L71" s="137" t="s">
        <v>466</v>
      </c>
      <c r="M71" s="86" t="s">
        <v>455</v>
      </c>
      <c r="N71" s="87"/>
      <c r="O71" s="88"/>
      <c r="P71" s="88"/>
      <c r="Q71" s="87"/>
      <c r="R71" s="89">
        <v>2012</v>
      </c>
      <c r="S71" s="47">
        <v>3.7551999999999999</v>
      </c>
      <c r="T71" s="47">
        <v>18.247199999999996</v>
      </c>
      <c r="U71" s="47">
        <v>9.1235999999999979</v>
      </c>
      <c r="V71" s="90"/>
      <c r="W71" s="91">
        <v>0.44</v>
      </c>
      <c r="X71" s="92">
        <v>1</v>
      </c>
      <c r="Y71" s="92">
        <v>4</v>
      </c>
      <c r="Z71" s="47">
        <v>2.2808999999999995</v>
      </c>
      <c r="AA71" s="91">
        <v>0.14511815511420934</v>
      </c>
      <c r="AB71" s="93">
        <v>150</v>
      </c>
      <c r="AC71" s="94">
        <v>39417</v>
      </c>
      <c r="AD71" s="87" t="s">
        <v>61</v>
      </c>
      <c r="AE71" s="53">
        <v>14.675000000000001</v>
      </c>
      <c r="AF71" s="95"/>
      <c r="AG71" s="52">
        <v>41820</v>
      </c>
      <c r="AH71" s="53">
        <v>14.675000000000001</v>
      </c>
      <c r="AI71" s="55"/>
      <c r="AJ71" s="55" t="s">
        <v>472</v>
      </c>
      <c r="AK71" s="55" t="s">
        <v>112</v>
      </c>
      <c r="AL71" s="56">
        <v>7.7499999999999999E-2</v>
      </c>
      <c r="AM71" s="57">
        <v>7.8139420783645649E-2</v>
      </c>
      <c r="AN71" s="59" t="s">
        <v>475</v>
      </c>
      <c r="AO71" s="59" t="s">
        <v>476</v>
      </c>
      <c r="AP71" s="59" t="s">
        <v>477</v>
      </c>
      <c r="AQ71" s="60">
        <v>1</v>
      </c>
      <c r="AR71" s="61">
        <v>4.5771053579834078</v>
      </c>
      <c r="AS71" s="54">
        <v>0.99955592000000004</v>
      </c>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row>
    <row r="72" spans="1:16197" ht="29.25" customHeight="1">
      <c r="A72" s="5" t="s">
        <v>478</v>
      </c>
      <c r="B72" s="5" t="s">
        <v>43</v>
      </c>
      <c r="C72" s="5" t="s">
        <v>77</v>
      </c>
      <c r="D72" s="40" t="s">
        <v>55</v>
      </c>
      <c r="E72" s="5" t="s">
        <v>733</v>
      </c>
      <c r="F72" s="5" t="s">
        <v>465</v>
      </c>
      <c r="G72" s="5"/>
      <c r="H72" s="5" t="s">
        <v>411</v>
      </c>
      <c r="I72" s="5" t="s">
        <v>445</v>
      </c>
      <c r="J72" s="148" t="s">
        <v>87</v>
      </c>
      <c r="K72" s="124">
        <v>0.5</v>
      </c>
      <c r="L72" s="137" t="s">
        <v>466</v>
      </c>
      <c r="M72" s="86" t="s">
        <v>455</v>
      </c>
      <c r="N72" s="87"/>
      <c r="O72" s="88"/>
      <c r="P72" s="88"/>
      <c r="Q72" s="87"/>
      <c r="R72" s="89">
        <v>2012</v>
      </c>
      <c r="S72" s="47">
        <v>1.2450000000000001</v>
      </c>
      <c r="T72" s="47">
        <v>5.4649999999999999</v>
      </c>
      <c r="U72" s="47">
        <v>2.7324999999999999</v>
      </c>
      <c r="V72" s="90"/>
      <c r="W72" s="91">
        <v>0.43670682730923693</v>
      </c>
      <c r="X72" s="92">
        <v>1</v>
      </c>
      <c r="Y72" s="92">
        <v>1</v>
      </c>
      <c r="Z72" s="47">
        <v>2.7324999999999999</v>
      </c>
      <c r="AA72" s="91">
        <v>6.9891484274416035E-2</v>
      </c>
      <c r="AB72" s="93">
        <v>34</v>
      </c>
      <c r="AC72" s="94">
        <v>39417</v>
      </c>
      <c r="AD72" s="87" t="s">
        <v>61</v>
      </c>
      <c r="AE72" s="53">
        <v>4.5999999999999996</v>
      </c>
      <c r="AF72" s="95"/>
      <c r="AG72" s="52">
        <v>41820</v>
      </c>
      <c r="AH72" s="53">
        <v>4.5999999999999996</v>
      </c>
      <c r="AI72" s="55"/>
      <c r="AJ72" s="55" t="s">
        <v>472</v>
      </c>
      <c r="AK72" s="55" t="s">
        <v>112</v>
      </c>
      <c r="AL72" s="56">
        <v>7.7499999999999999E-2</v>
      </c>
      <c r="AM72" s="57">
        <v>7.6618695652173913E-2</v>
      </c>
      <c r="AN72" s="59" t="s">
        <v>479</v>
      </c>
      <c r="AO72" s="59"/>
      <c r="AP72" s="59"/>
      <c r="AQ72" s="60">
        <v>1</v>
      </c>
      <c r="AR72" s="61">
        <v>5.5</v>
      </c>
      <c r="AS72" s="54">
        <v>0.30969044000000001</v>
      </c>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row>
    <row r="73" spans="1:16197" ht="29.25" customHeight="1">
      <c r="A73" s="5" t="s">
        <v>480</v>
      </c>
      <c r="B73" s="5" t="s">
        <v>43</v>
      </c>
      <c r="C73" s="5" t="s">
        <v>77</v>
      </c>
      <c r="D73" s="40" t="s">
        <v>55</v>
      </c>
      <c r="E73" s="5" t="s">
        <v>481</v>
      </c>
      <c r="F73" s="5" t="s">
        <v>465</v>
      </c>
      <c r="G73" s="5"/>
      <c r="H73" s="5" t="s">
        <v>411</v>
      </c>
      <c r="I73" s="5" t="s">
        <v>445</v>
      </c>
      <c r="J73" s="148" t="s">
        <v>87</v>
      </c>
      <c r="K73" s="124">
        <v>0.5</v>
      </c>
      <c r="L73" s="137" t="s">
        <v>466</v>
      </c>
      <c r="M73" s="86" t="s">
        <v>455</v>
      </c>
      <c r="N73" s="87"/>
      <c r="O73" s="88"/>
      <c r="P73" s="88"/>
      <c r="Q73" s="87"/>
      <c r="R73" s="89">
        <v>2010</v>
      </c>
      <c r="S73" s="47">
        <v>3.1040000000000001</v>
      </c>
      <c r="T73" s="47">
        <v>18.654</v>
      </c>
      <c r="U73" s="47">
        <v>9.327</v>
      </c>
      <c r="V73" s="90"/>
      <c r="W73" s="91">
        <v>0.62095136646582993</v>
      </c>
      <c r="X73" s="92">
        <v>1</v>
      </c>
      <c r="Y73" s="92">
        <v>1</v>
      </c>
      <c r="Z73" s="47">
        <v>9.327</v>
      </c>
      <c r="AA73" s="91">
        <v>3.2164683177870697E-2</v>
      </c>
      <c r="AB73" s="93">
        <v>84</v>
      </c>
      <c r="AC73" s="94">
        <v>39417</v>
      </c>
      <c r="AD73" s="87" t="s">
        <v>61</v>
      </c>
      <c r="AE73" s="53">
        <v>14.25</v>
      </c>
      <c r="AF73" s="95"/>
      <c r="AG73" s="52">
        <v>41820</v>
      </c>
      <c r="AH73" s="53">
        <v>14.25</v>
      </c>
      <c r="AI73" s="55"/>
      <c r="AJ73" s="55" t="s">
        <v>472</v>
      </c>
      <c r="AK73" s="55" t="s">
        <v>112</v>
      </c>
      <c r="AL73" s="56">
        <v>7.4999999999999997E-2</v>
      </c>
      <c r="AM73" s="57">
        <v>7.5646315789473687E-2</v>
      </c>
      <c r="AN73" s="59" t="s">
        <v>482</v>
      </c>
      <c r="AO73" s="59"/>
      <c r="AP73" s="59"/>
      <c r="AQ73" s="60">
        <v>1</v>
      </c>
      <c r="AR73" s="61">
        <v>6.166666666666667</v>
      </c>
      <c r="AS73" s="54">
        <v>0.9438065550000001</v>
      </c>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row>
    <row r="74" spans="1:16197" ht="29.25" customHeight="1">
      <c r="A74" s="5" t="s">
        <v>483</v>
      </c>
      <c r="B74" s="5" t="s">
        <v>43</v>
      </c>
      <c r="C74" s="5" t="s">
        <v>77</v>
      </c>
      <c r="D74" s="40" t="s">
        <v>55</v>
      </c>
      <c r="E74" s="5" t="s">
        <v>730</v>
      </c>
      <c r="F74" s="5" t="s">
        <v>465</v>
      </c>
      <c r="G74" s="5"/>
      <c r="H74" s="5" t="s">
        <v>411</v>
      </c>
      <c r="I74" s="5" t="s">
        <v>229</v>
      </c>
      <c r="J74" s="148" t="s">
        <v>87</v>
      </c>
      <c r="K74" s="124">
        <v>0.5</v>
      </c>
      <c r="L74" s="137" t="s">
        <v>466</v>
      </c>
      <c r="M74" s="86" t="s">
        <v>455</v>
      </c>
      <c r="N74" s="87"/>
      <c r="O74" s="88"/>
      <c r="P74" s="88"/>
      <c r="Q74" s="87"/>
      <c r="R74" s="89">
        <v>2013</v>
      </c>
      <c r="S74" s="47">
        <v>3.5019999999999998</v>
      </c>
      <c r="T74" s="47">
        <v>17.859099999999998</v>
      </c>
      <c r="U74" s="47">
        <v>8.929549999999999</v>
      </c>
      <c r="V74" s="90"/>
      <c r="W74" s="91">
        <v>0.50996858937749856</v>
      </c>
      <c r="X74" s="92">
        <v>1</v>
      </c>
      <c r="Y74" s="92">
        <v>1</v>
      </c>
      <c r="Z74" s="47">
        <v>8.929549999999999</v>
      </c>
      <c r="AA74" s="91">
        <v>0.21199000000000001</v>
      </c>
      <c r="AB74" s="93">
        <v>242</v>
      </c>
      <c r="AC74" s="94">
        <v>39417</v>
      </c>
      <c r="AD74" s="87" t="s">
        <v>61</v>
      </c>
      <c r="AE74" s="53">
        <v>16.224999999999998</v>
      </c>
      <c r="AF74" s="95"/>
      <c r="AG74" s="52">
        <v>41820</v>
      </c>
      <c r="AH74" s="53">
        <v>16.225000000000001</v>
      </c>
      <c r="AI74" s="55"/>
      <c r="AJ74" s="55" t="s">
        <v>467</v>
      </c>
      <c r="AK74" s="55" t="s">
        <v>112</v>
      </c>
      <c r="AL74" s="56">
        <v>7.1250000000000008E-2</v>
      </c>
      <c r="AM74" s="57">
        <v>7.2557657935285055E-2</v>
      </c>
      <c r="AN74" s="59" t="s">
        <v>484</v>
      </c>
      <c r="AO74" s="59"/>
      <c r="AP74" s="59"/>
      <c r="AQ74" s="60">
        <v>1</v>
      </c>
      <c r="AR74" s="61">
        <v>14.5</v>
      </c>
      <c r="AS74" s="54">
        <v>0.61718477000000005</v>
      </c>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row>
    <row r="75" spans="1:16197" ht="29.25" customHeight="1">
      <c r="A75" s="5" t="s">
        <v>485</v>
      </c>
      <c r="B75" s="5" t="s">
        <v>43</v>
      </c>
      <c r="C75" s="5" t="s">
        <v>77</v>
      </c>
      <c r="D75" s="40" t="s">
        <v>55</v>
      </c>
      <c r="E75" s="5" t="s">
        <v>731</v>
      </c>
      <c r="F75" s="5" t="s">
        <v>486</v>
      </c>
      <c r="G75" s="5"/>
      <c r="H75" s="5" t="s">
        <v>411</v>
      </c>
      <c r="I75" s="5" t="s">
        <v>445</v>
      </c>
      <c r="J75" s="148" t="s">
        <v>87</v>
      </c>
      <c r="K75" s="124">
        <v>0.5</v>
      </c>
      <c r="L75" s="137" t="s">
        <v>466</v>
      </c>
      <c r="M75" s="86" t="s">
        <v>455</v>
      </c>
      <c r="N75" s="87"/>
      <c r="O75" s="88"/>
      <c r="P75" s="88"/>
      <c r="Q75" s="87"/>
      <c r="R75" s="89">
        <v>2012</v>
      </c>
      <c r="S75" s="47">
        <v>2.5190000000000001</v>
      </c>
      <c r="T75" s="47">
        <v>13.433299999999999</v>
      </c>
      <c r="U75" s="47">
        <v>6.7166499999999996</v>
      </c>
      <c r="V75" s="90"/>
      <c r="W75" s="91">
        <v>0.53</v>
      </c>
      <c r="X75" s="92">
        <v>1</v>
      </c>
      <c r="Y75" s="92">
        <v>1</v>
      </c>
      <c r="Z75" s="47">
        <v>6.7166499999999996</v>
      </c>
      <c r="AA75" s="91">
        <v>2.8549962434259956E-2</v>
      </c>
      <c r="AB75" s="93">
        <v>200</v>
      </c>
      <c r="AC75" s="94">
        <v>39417</v>
      </c>
      <c r="AD75" s="87" t="s">
        <v>61</v>
      </c>
      <c r="AE75" s="53">
        <v>12</v>
      </c>
      <c r="AF75" s="95"/>
      <c r="AG75" s="52">
        <v>41820</v>
      </c>
      <c r="AH75" s="53">
        <v>12</v>
      </c>
      <c r="AI75" s="55"/>
      <c r="AJ75" s="55" t="s">
        <v>472</v>
      </c>
      <c r="AK75" s="55" t="s">
        <v>112</v>
      </c>
      <c r="AL75" s="56">
        <v>7.3749999999999996E-2</v>
      </c>
      <c r="AM75" s="57">
        <v>7.2927500000000006E-2</v>
      </c>
      <c r="AN75" s="59" t="s">
        <v>487</v>
      </c>
      <c r="AO75" s="59"/>
      <c r="AP75" s="59"/>
      <c r="AQ75" s="60">
        <v>1</v>
      </c>
      <c r="AR75" s="61">
        <v>8.5</v>
      </c>
      <c r="AS75" s="54">
        <v>0.67852038000000003</v>
      </c>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row>
    <row r="76" spans="1:16197" ht="29.25" customHeight="1">
      <c r="A76" s="5" t="s">
        <v>488</v>
      </c>
      <c r="B76" s="5" t="s">
        <v>43</v>
      </c>
      <c r="C76" s="5" t="s">
        <v>77</v>
      </c>
      <c r="D76" s="40" t="s">
        <v>55</v>
      </c>
      <c r="E76" s="5" t="s">
        <v>732</v>
      </c>
      <c r="F76" s="5" t="s">
        <v>465</v>
      </c>
      <c r="G76" s="5"/>
      <c r="H76" s="5" t="s">
        <v>411</v>
      </c>
      <c r="I76" s="5" t="s">
        <v>445</v>
      </c>
      <c r="J76" s="148" t="s">
        <v>87</v>
      </c>
      <c r="K76" s="124">
        <v>0.5</v>
      </c>
      <c r="L76" s="137" t="s">
        <v>466</v>
      </c>
      <c r="M76" s="86" t="s">
        <v>455</v>
      </c>
      <c r="N76" s="87"/>
      <c r="O76" s="88"/>
      <c r="P76" s="88"/>
      <c r="Q76" s="87"/>
      <c r="R76" s="89">
        <v>2010</v>
      </c>
      <c r="S76" s="47">
        <v>3.7852999999999999</v>
      </c>
      <c r="T76" s="47">
        <v>17.297000000000001</v>
      </c>
      <c r="U76" s="47">
        <v>8.6485000000000003</v>
      </c>
      <c r="V76" s="90"/>
      <c r="W76" s="91">
        <v>0.45695189284865134</v>
      </c>
      <c r="X76" s="92">
        <v>1</v>
      </c>
      <c r="Y76" s="92">
        <v>1</v>
      </c>
      <c r="Z76" s="47">
        <v>8.6485000000000003</v>
      </c>
      <c r="AA76" s="91">
        <v>0.1414118055154073</v>
      </c>
      <c r="AB76" s="93">
        <v>243</v>
      </c>
      <c r="AC76" s="94">
        <v>39417</v>
      </c>
      <c r="AD76" s="87" t="s">
        <v>61</v>
      </c>
      <c r="AE76" s="53">
        <v>18.100000000000001</v>
      </c>
      <c r="AF76" s="95"/>
      <c r="AG76" s="52">
        <v>41820</v>
      </c>
      <c r="AH76" s="53">
        <v>18.100000000000001</v>
      </c>
      <c r="AI76" s="55"/>
      <c r="AJ76" s="55" t="s">
        <v>472</v>
      </c>
      <c r="AK76" s="55" t="s">
        <v>112</v>
      </c>
      <c r="AL76" s="56">
        <v>7.1250000000000008E-2</v>
      </c>
      <c r="AM76" s="57">
        <v>7.3642209944751374E-2</v>
      </c>
      <c r="AN76" s="59" t="s">
        <v>489</v>
      </c>
      <c r="AO76" s="59"/>
      <c r="AP76" s="59"/>
      <c r="AQ76" s="60">
        <v>1</v>
      </c>
      <c r="AR76" s="61">
        <v>11.66111111111111</v>
      </c>
      <c r="AS76" s="54">
        <v>1.5</v>
      </c>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row>
    <row r="77" spans="1:16197" ht="29.25" customHeight="1">
      <c r="A77" s="5" t="s">
        <v>490</v>
      </c>
      <c r="B77" s="5" t="s">
        <v>43</v>
      </c>
      <c r="C77" s="5" t="s">
        <v>77</v>
      </c>
      <c r="D77" s="40" t="s">
        <v>55</v>
      </c>
      <c r="E77" s="5" t="s">
        <v>734</v>
      </c>
      <c r="F77" s="5" t="s">
        <v>465</v>
      </c>
      <c r="G77" s="5"/>
      <c r="H77" s="5" t="s">
        <v>411</v>
      </c>
      <c r="I77" s="5" t="s">
        <v>445</v>
      </c>
      <c r="J77" s="148" t="s">
        <v>87</v>
      </c>
      <c r="K77" s="124">
        <v>0.5</v>
      </c>
      <c r="L77" s="137" t="s">
        <v>466</v>
      </c>
      <c r="M77" s="86" t="s">
        <v>455</v>
      </c>
      <c r="N77" s="87"/>
      <c r="O77" s="88"/>
      <c r="P77" s="88"/>
      <c r="Q77" s="87"/>
      <c r="R77" s="89">
        <v>2011</v>
      </c>
      <c r="S77" s="47">
        <v>3.85</v>
      </c>
      <c r="T77" s="47">
        <v>17.003900000000002</v>
      </c>
      <c r="U77" s="47">
        <v>8.5019500000000008</v>
      </c>
      <c r="V77" s="90"/>
      <c r="W77" s="91">
        <v>0.44165974025974031</v>
      </c>
      <c r="X77" s="92">
        <v>1</v>
      </c>
      <c r="Y77" s="92">
        <v>1</v>
      </c>
      <c r="Z77" s="47">
        <v>8.5019500000000008</v>
      </c>
      <c r="AA77" s="91">
        <v>0</v>
      </c>
      <c r="AB77" s="93">
        <v>115</v>
      </c>
      <c r="AC77" s="94">
        <v>39417</v>
      </c>
      <c r="AD77" s="87" t="s">
        <v>61</v>
      </c>
      <c r="AE77" s="53">
        <v>23.3</v>
      </c>
      <c r="AF77" s="95"/>
      <c r="AG77" s="52">
        <v>41820</v>
      </c>
      <c r="AH77" s="53">
        <v>23.3</v>
      </c>
      <c r="AI77" s="55"/>
      <c r="AJ77" s="55" t="s">
        <v>472</v>
      </c>
      <c r="AK77" s="55" t="s">
        <v>112</v>
      </c>
      <c r="AL77" s="56">
        <v>7.2499999999999995E-2</v>
      </c>
      <c r="AM77" s="57">
        <v>7.2757339055793985E-2</v>
      </c>
      <c r="AN77" s="59" t="s">
        <v>491</v>
      </c>
      <c r="AO77" s="59"/>
      <c r="AP77" s="59"/>
      <c r="AQ77" s="60">
        <v>1</v>
      </c>
      <c r="AR77" s="61">
        <v>12.25</v>
      </c>
      <c r="AS77" s="54">
        <v>2.2000000000000002</v>
      </c>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row>
    <row r="78" spans="1:16197" ht="29.25" customHeight="1">
      <c r="A78" s="5" t="s">
        <v>492</v>
      </c>
      <c r="B78" s="5" t="s">
        <v>43</v>
      </c>
      <c r="C78" s="5" t="s">
        <v>77</v>
      </c>
      <c r="D78" s="40" t="s">
        <v>55</v>
      </c>
      <c r="E78" s="5" t="s">
        <v>728</v>
      </c>
      <c r="F78" s="5" t="s">
        <v>465</v>
      </c>
      <c r="G78" s="5"/>
      <c r="H78" s="5" t="s">
        <v>411</v>
      </c>
      <c r="I78" s="5" t="s">
        <v>229</v>
      </c>
      <c r="J78" s="148" t="s">
        <v>87</v>
      </c>
      <c r="K78" s="124">
        <v>0.5</v>
      </c>
      <c r="L78" s="137" t="s">
        <v>466</v>
      </c>
      <c r="M78" s="86" t="s">
        <v>455</v>
      </c>
      <c r="N78" s="87"/>
      <c r="O78" s="88"/>
      <c r="P78" s="88"/>
      <c r="Q78" s="87"/>
      <c r="R78" s="89">
        <v>2013</v>
      </c>
      <c r="S78" s="47">
        <v>1.7704</v>
      </c>
      <c r="T78" s="47">
        <v>10.105399999999999</v>
      </c>
      <c r="U78" s="47">
        <v>5.0526999999999997</v>
      </c>
      <c r="V78" s="90"/>
      <c r="W78" s="91">
        <v>0.57079755987347491</v>
      </c>
      <c r="X78" s="92">
        <v>1</v>
      </c>
      <c r="Y78" s="92">
        <v>1</v>
      </c>
      <c r="Z78" s="47">
        <v>5.0526999999999997</v>
      </c>
      <c r="AA78" s="91">
        <v>1.585E-2</v>
      </c>
      <c r="AB78" s="93">
        <v>47</v>
      </c>
      <c r="AC78" s="94">
        <v>39417</v>
      </c>
      <c r="AD78" s="87" t="s">
        <v>61</v>
      </c>
      <c r="AE78" s="53">
        <v>8</v>
      </c>
      <c r="AF78" s="95"/>
      <c r="AG78" s="52">
        <v>41820</v>
      </c>
      <c r="AH78" s="53">
        <v>8</v>
      </c>
      <c r="AI78" s="55"/>
      <c r="AJ78" s="55" t="s">
        <v>467</v>
      </c>
      <c r="AK78" s="55" t="s">
        <v>112</v>
      </c>
      <c r="AL78" s="56">
        <v>7.1250000000000008E-2</v>
      </c>
      <c r="AM78" s="57">
        <v>7.5159000000000004E-2</v>
      </c>
      <c r="AN78" s="59" t="s">
        <v>493</v>
      </c>
      <c r="AO78" s="59"/>
      <c r="AP78" s="59"/>
      <c r="AQ78" s="60">
        <v>1</v>
      </c>
      <c r="AR78" s="61">
        <v>14.5</v>
      </c>
      <c r="AS78" s="54">
        <v>0.32907009000000004</v>
      </c>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row>
    <row r="79" spans="1:16197" ht="29.25" customHeight="1">
      <c r="A79" s="5" t="s">
        <v>494</v>
      </c>
      <c r="B79" s="5" t="s">
        <v>43</v>
      </c>
      <c r="C79" s="5" t="s">
        <v>77</v>
      </c>
      <c r="D79" s="40" t="s">
        <v>55</v>
      </c>
      <c r="E79" s="5" t="s">
        <v>735</v>
      </c>
      <c r="F79" s="5"/>
      <c r="G79" s="5"/>
      <c r="H79" s="5" t="s">
        <v>411</v>
      </c>
      <c r="I79" s="5" t="s">
        <v>128</v>
      </c>
      <c r="J79" s="148" t="s">
        <v>87</v>
      </c>
      <c r="K79" s="124">
        <v>1</v>
      </c>
      <c r="L79" s="137" t="s">
        <v>52</v>
      </c>
      <c r="M79" s="86" t="s">
        <v>455</v>
      </c>
      <c r="N79" s="87"/>
      <c r="O79" s="88"/>
      <c r="P79" s="88"/>
      <c r="Q79" s="87"/>
      <c r="R79" s="89"/>
      <c r="S79" s="47">
        <v>10.3634</v>
      </c>
      <c r="T79" s="47"/>
      <c r="U79" s="47"/>
      <c r="V79" s="90"/>
      <c r="W79" s="91"/>
      <c r="X79" s="92"/>
      <c r="Y79" s="92"/>
      <c r="Z79" s="47"/>
      <c r="AA79" s="91"/>
      <c r="AB79" s="93"/>
      <c r="AC79" s="94">
        <v>39417</v>
      </c>
      <c r="AD79" s="87" t="s">
        <v>495</v>
      </c>
      <c r="AE79" s="53">
        <v>18.946109400000001</v>
      </c>
      <c r="AF79" s="95"/>
      <c r="AG79" s="52">
        <v>41273</v>
      </c>
      <c r="AH79" s="53">
        <v>14.086123499999999</v>
      </c>
      <c r="AI79" s="55"/>
      <c r="AJ79" s="55" t="s">
        <v>441</v>
      </c>
      <c r="AK79" s="55" t="s">
        <v>174</v>
      </c>
      <c r="AL79" s="56">
        <v>7.1249999999999994E-2</v>
      </c>
      <c r="AM79" s="57"/>
      <c r="AN79" s="59"/>
      <c r="AO79" s="59"/>
      <c r="AP79" s="59"/>
      <c r="AQ79" s="60"/>
      <c r="AR79" s="61"/>
      <c r="AS79" s="54"/>
    </row>
    <row r="80" spans="1:16197" ht="29.25" customHeight="1">
      <c r="A80" s="5" t="s">
        <v>496</v>
      </c>
      <c r="B80" s="5" t="s">
        <v>43</v>
      </c>
      <c r="C80" s="5" t="s">
        <v>77</v>
      </c>
      <c r="D80" s="40" t="s">
        <v>55</v>
      </c>
      <c r="E80" s="5" t="s">
        <v>497</v>
      </c>
      <c r="F80" s="5" t="s">
        <v>498</v>
      </c>
      <c r="G80" s="5"/>
      <c r="H80" s="8" t="s">
        <v>411</v>
      </c>
      <c r="I80" s="5" t="s">
        <v>128</v>
      </c>
      <c r="J80" s="148"/>
      <c r="K80" s="124">
        <v>0.5</v>
      </c>
      <c r="L80" s="137" t="s">
        <v>499</v>
      </c>
      <c r="M80" s="86"/>
      <c r="N80" s="87"/>
      <c r="O80" s="88"/>
      <c r="P80" s="88"/>
      <c r="Q80" s="87"/>
      <c r="R80" s="89"/>
      <c r="S80" s="47">
        <v>25.64</v>
      </c>
      <c r="T80" s="47"/>
      <c r="U80" s="47"/>
      <c r="V80" s="90"/>
      <c r="W80" s="91"/>
      <c r="X80" s="92"/>
      <c r="Y80" s="92"/>
      <c r="Z80" s="47"/>
      <c r="AA80" s="91"/>
      <c r="AB80" s="93"/>
      <c r="AC80" s="97">
        <v>41809</v>
      </c>
      <c r="AD80" s="87" t="s">
        <v>74</v>
      </c>
      <c r="AE80" s="53">
        <v>29.309662719999999</v>
      </c>
      <c r="AF80" s="95"/>
      <c r="AG80" s="98"/>
      <c r="AH80" s="99"/>
      <c r="AI80" s="55"/>
      <c r="AJ80" s="55"/>
      <c r="AK80" s="55"/>
      <c r="AL80" s="56"/>
      <c r="AM80" s="57"/>
      <c r="AN80" s="59"/>
      <c r="AO80" s="59"/>
      <c r="AP80" s="59"/>
      <c r="AQ80" s="91"/>
      <c r="AR80" s="96"/>
      <c r="AS80" s="54"/>
    </row>
    <row r="81" spans="1:45" ht="29.25" customHeight="1">
      <c r="A81" s="5" t="s">
        <v>500</v>
      </c>
      <c r="B81" s="5" t="s">
        <v>43</v>
      </c>
      <c r="C81" s="5" t="s">
        <v>77</v>
      </c>
      <c r="D81" s="40" t="s">
        <v>55</v>
      </c>
      <c r="E81" s="5" t="s">
        <v>778</v>
      </c>
      <c r="F81" s="5"/>
      <c r="G81" s="5"/>
      <c r="H81" s="5" t="s">
        <v>411</v>
      </c>
      <c r="I81" s="5" t="s">
        <v>412</v>
      </c>
      <c r="J81" s="148" t="s">
        <v>87</v>
      </c>
      <c r="K81" s="124">
        <v>1</v>
      </c>
      <c r="L81" s="137" t="s">
        <v>52</v>
      </c>
      <c r="M81" s="86" t="s">
        <v>501</v>
      </c>
      <c r="N81" s="87"/>
      <c r="O81" s="88"/>
      <c r="P81" s="88"/>
      <c r="Q81" s="87"/>
      <c r="R81" s="89">
        <v>1996</v>
      </c>
      <c r="S81" s="47">
        <v>1.4</v>
      </c>
      <c r="T81" s="47">
        <v>6.8289999999999997</v>
      </c>
      <c r="U81" s="47">
        <v>6.8289999999999997</v>
      </c>
      <c r="V81" s="90"/>
      <c r="W81" s="91">
        <v>0.48778571428571427</v>
      </c>
      <c r="X81" s="92">
        <v>1</v>
      </c>
      <c r="Y81" s="92">
        <v>1</v>
      </c>
      <c r="Z81" s="47">
        <v>6.8289999999999997</v>
      </c>
      <c r="AA81" s="91">
        <v>0.19490408551764535</v>
      </c>
      <c r="AB81" s="93">
        <v>105</v>
      </c>
      <c r="AC81" s="94">
        <v>35977</v>
      </c>
      <c r="AD81" s="87" t="s">
        <v>61</v>
      </c>
      <c r="AE81" s="53">
        <v>9.3042553399999974</v>
      </c>
      <c r="AF81" s="95"/>
      <c r="AG81" s="52">
        <v>41182</v>
      </c>
      <c r="AH81" s="53">
        <v>8.75</v>
      </c>
      <c r="AI81" s="55"/>
      <c r="AJ81" s="55" t="s">
        <v>460</v>
      </c>
      <c r="AK81" s="55" t="s">
        <v>174</v>
      </c>
      <c r="AL81" s="56">
        <v>8.2500000000000004E-2</v>
      </c>
      <c r="AM81" s="57">
        <v>8.5593093794005898E-2</v>
      </c>
      <c r="AN81" s="59" t="s">
        <v>502</v>
      </c>
      <c r="AO81" s="59"/>
      <c r="AP81" s="59"/>
      <c r="AQ81" s="60">
        <v>1</v>
      </c>
      <c r="AR81" s="61">
        <v>1.4166666666666667</v>
      </c>
      <c r="AS81" s="54">
        <v>0.75351564000000004</v>
      </c>
    </row>
    <row r="82" spans="1:45" ht="29.25" customHeight="1">
      <c r="A82" s="5" t="s">
        <v>503</v>
      </c>
      <c r="B82" s="5" t="s">
        <v>43</v>
      </c>
      <c r="C82" s="5" t="s">
        <v>77</v>
      </c>
      <c r="D82" s="40" t="s">
        <v>55</v>
      </c>
      <c r="E82" s="5" t="s">
        <v>791</v>
      </c>
      <c r="F82" s="5"/>
      <c r="G82" s="5"/>
      <c r="H82" s="5" t="s">
        <v>411</v>
      </c>
      <c r="I82" s="5" t="s">
        <v>445</v>
      </c>
      <c r="J82" s="148" t="s">
        <v>87</v>
      </c>
      <c r="K82" s="124">
        <v>1</v>
      </c>
      <c r="L82" s="137" t="s">
        <v>52</v>
      </c>
      <c r="M82" s="86" t="s">
        <v>504</v>
      </c>
      <c r="N82" s="87"/>
      <c r="O82" s="88"/>
      <c r="P82" s="88"/>
      <c r="Q82" s="87"/>
      <c r="R82" s="89">
        <v>1985</v>
      </c>
      <c r="S82" s="47">
        <v>13.7</v>
      </c>
      <c r="T82" s="47">
        <v>68.85560000000001</v>
      </c>
      <c r="U82" s="47">
        <v>68.85560000000001</v>
      </c>
      <c r="V82" s="90"/>
      <c r="W82" s="91">
        <v>0.50259562043795625</v>
      </c>
      <c r="X82" s="92">
        <v>10</v>
      </c>
      <c r="Y82" s="92">
        <v>11</v>
      </c>
      <c r="Z82" s="47">
        <v>6.2596000000000007</v>
      </c>
      <c r="AA82" s="91">
        <v>0.13224777650619557</v>
      </c>
      <c r="AB82" s="93">
        <v>484</v>
      </c>
      <c r="AC82" s="94">
        <v>32994</v>
      </c>
      <c r="AD82" s="87" t="s">
        <v>61</v>
      </c>
      <c r="AE82" s="53">
        <v>93.193201510000009</v>
      </c>
      <c r="AF82" s="95"/>
      <c r="AG82" s="52">
        <v>41274</v>
      </c>
      <c r="AH82" s="53">
        <v>90.5</v>
      </c>
      <c r="AI82" s="55"/>
      <c r="AJ82" s="55" t="s">
        <v>460</v>
      </c>
      <c r="AK82" s="55" t="s">
        <v>174</v>
      </c>
      <c r="AL82" s="56">
        <v>8.1299999999999997E-2</v>
      </c>
      <c r="AM82" s="57">
        <v>8.8099999999999998E-2</v>
      </c>
      <c r="AN82" s="59" t="s">
        <v>505</v>
      </c>
      <c r="AO82" s="59" t="s">
        <v>506</v>
      </c>
      <c r="AP82" s="59" t="s">
        <v>507</v>
      </c>
      <c r="AQ82" s="60">
        <v>1</v>
      </c>
      <c r="AR82" s="61">
        <v>2.5895797646286605</v>
      </c>
      <c r="AS82" s="54">
        <v>7.6753479800000006</v>
      </c>
    </row>
    <row r="83" spans="1:45" ht="29.25" customHeight="1">
      <c r="A83" s="5" t="s">
        <v>508</v>
      </c>
      <c r="B83" s="5" t="s">
        <v>43</v>
      </c>
      <c r="C83" s="5" t="s">
        <v>77</v>
      </c>
      <c r="D83" s="40" t="s">
        <v>55</v>
      </c>
      <c r="E83" s="5" t="s">
        <v>779</v>
      </c>
      <c r="F83" s="5"/>
      <c r="G83" s="5"/>
      <c r="H83" s="5" t="s">
        <v>509</v>
      </c>
      <c r="I83" s="5" t="s">
        <v>445</v>
      </c>
      <c r="J83" s="148" t="s">
        <v>87</v>
      </c>
      <c r="K83" s="124">
        <v>1</v>
      </c>
      <c r="L83" s="137"/>
      <c r="M83" s="86" t="s">
        <v>446</v>
      </c>
      <c r="N83" s="87"/>
      <c r="O83" s="88"/>
      <c r="P83" s="88"/>
      <c r="Q83" s="87"/>
      <c r="R83" s="89">
        <v>2000</v>
      </c>
      <c r="S83" s="47">
        <v>5.4</v>
      </c>
      <c r="T83" s="47">
        <v>30.154</v>
      </c>
      <c r="U83" s="47">
        <v>30.154</v>
      </c>
      <c r="V83" s="90"/>
      <c r="W83" s="91">
        <v>0.55840740740740735</v>
      </c>
      <c r="X83" s="92">
        <v>2</v>
      </c>
      <c r="Y83" s="92">
        <v>2</v>
      </c>
      <c r="Z83" s="47">
        <v>15.077</v>
      </c>
      <c r="AA83" s="91">
        <v>0.24325130994229621</v>
      </c>
      <c r="AB83" s="93">
        <v>384</v>
      </c>
      <c r="AC83" s="94">
        <v>40156</v>
      </c>
      <c r="AD83" s="87" t="s">
        <v>61</v>
      </c>
      <c r="AE83" s="53">
        <v>56.223896159999995</v>
      </c>
      <c r="AF83" s="95"/>
      <c r="AG83" s="52">
        <v>41090</v>
      </c>
      <c r="AH83" s="53">
        <v>52.9</v>
      </c>
      <c r="AI83" s="55"/>
      <c r="AJ83" s="55" t="s">
        <v>510</v>
      </c>
      <c r="AK83" s="55" t="s">
        <v>112</v>
      </c>
      <c r="AL83" s="56">
        <v>0.08</v>
      </c>
      <c r="AM83" s="57">
        <v>8.3811907780102876E-2</v>
      </c>
      <c r="AN83" s="59" t="s">
        <v>511</v>
      </c>
      <c r="AO83" s="59" t="s">
        <v>512</v>
      </c>
      <c r="AP83" s="59"/>
      <c r="AQ83" s="60">
        <v>1</v>
      </c>
      <c r="AR83" s="61">
        <v>2.4494079028717568</v>
      </c>
      <c r="AS83" s="54">
        <v>4.8353089900000006</v>
      </c>
    </row>
    <row r="84" spans="1:45" ht="29.25" customHeight="1">
      <c r="A84" s="5" t="s">
        <v>513</v>
      </c>
      <c r="B84" s="5" t="s">
        <v>43</v>
      </c>
      <c r="C84" s="5" t="s">
        <v>77</v>
      </c>
      <c r="D84" s="40" t="s">
        <v>55</v>
      </c>
      <c r="E84" s="5" t="s">
        <v>736</v>
      </c>
      <c r="F84" s="5"/>
      <c r="G84" s="5"/>
      <c r="H84" s="5" t="s">
        <v>509</v>
      </c>
      <c r="I84" s="5" t="s">
        <v>445</v>
      </c>
      <c r="J84" s="148" t="s">
        <v>87</v>
      </c>
      <c r="K84" s="124">
        <v>1</v>
      </c>
      <c r="L84" s="137" t="s">
        <v>52</v>
      </c>
      <c r="M84" s="86" t="s">
        <v>514</v>
      </c>
      <c r="N84" s="87"/>
      <c r="O84" s="88"/>
      <c r="P84" s="88"/>
      <c r="Q84" s="87"/>
      <c r="R84" s="89">
        <v>1985</v>
      </c>
      <c r="S84" s="47">
        <v>1.4</v>
      </c>
      <c r="T84" s="121">
        <v>8.1784999999999997</v>
      </c>
      <c r="U84" s="47">
        <v>8.1784999999999997</v>
      </c>
      <c r="V84" s="90"/>
      <c r="W84" s="91">
        <v>0.58417857142857144</v>
      </c>
      <c r="X84" s="92">
        <v>3</v>
      </c>
      <c r="Y84" s="92">
        <v>7</v>
      </c>
      <c r="Z84" s="47">
        <v>1.1683571428571429</v>
      </c>
      <c r="AA84" s="91">
        <v>0.27315522406309228</v>
      </c>
      <c r="AB84" s="93">
        <v>130</v>
      </c>
      <c r="AC84" s="94">
        <v>35582</v>
      </c>
      <c r="AD84" s="87" t="s">
        <v>129</v>
      </c>
      <c r="AE84" s="53"/>
      <c r="AF84" s="95"/>
      <c r="AG84" s="52"/>
      <c r="AH84" s="53"/>
      <c r="AI84" s="55"/>
      <c r="AJ84" s="55"/>
      <c r="AK84" s="55"/>
      <c r="AL84" s="56"/>
      <c r="AM84" s="57"/>
      <c r="AN84" s="59" t="s">
        <v>515</v>
      </c>
      <c r="AO84" s="59" t="s">
        <v>516</v>
      </c>
      <c r="AP84" s="59" t="s">
        <v>517</v>
      </c>
      <c r="AQ84" s="60">
        <v>1</v>
      </c>
      <c r="AR84" s="61">
        <v>2.6391934674271691</v>
      </c>
      <c r="AS84" s="54"/>
    </row>
    <row r="85" spans="1:45" ht="29.25" customHeight="1">
      <c r="A85" s="5" t="s">
        <v>726</v>
      </c>
      <c r="B85" s="5" t="s">
        <v>43</v>
      </c>
      <c r="C85" s="5" t="s">
        <v>77</v>
      </c>
      <c r="D85" s="40" t="s">
        <v>55</v>
      </c>
      <c r="E85" s="5" t="s">
        <v>737</v>
      </c>
      <c r="F85" s="5"/>
      <c r="G85" s="5"/>
      <c r="H85" s="5" t="s">
        <v>509</v>
      </c>
      <c r="I85" s="5" t="s">
        <v>419</v>
      </c>
      <c r="J85" s="148" t="s">
        <v>87</v>
      </c>
      <c r="K85" s="124">
        <v>1</v>
      </c>
      <c r="L85" s="137" t="s">
        <v>52</v>
      </c>
      <c r="M85" s="86" t="s">
        <v>81</v>
      </c>
      <c r="N85" s="87"/>
      <c r="O85" s="88"/>
      <c r="P85" s="88"/>
      <c r="Q85" s="87"/>
      <c r="R85" s="89">
        <v>1986</v>
      </c>
      <c r="S85" s="47">
        <v>3</v>
      </c>
      <c r="T85" s="121">
        <v>27.271399999999996</v>
      </c>
      <c r="U85" s="47">
        <v>27.271399999999996</v>
      </c>
      <c r="V85" s="90"/>
      <c r="W85" s="91">
        <v>0.90904666666666667</v>
      </c>
      <c r="X85" s="92">
        <v>3</v>
      </c>
      <c r="Y85" s="92">
        <v>34</v>
      </c>
      <c r="Z85" s="47">
        <v>0.80209999999999992</v>
      </c>
      <c r="AA85" s="91">
        <v>0.53920000000000001</v>
      </c>
      <c r="AB85" s="93">
        <v>523</v>
      </c>
      <c r="AC85" s="94">
        <v>35886</v>
      </c>
      <c r="AD85" s="87" t="s">
        <v>129</v>
      </c>
      <c r="AE85" s="53"/>
      <c r="AF85" s="95"/>
      <c r="AG85" s="52"/>
      <c r="AH85" s="53"/>
      <c r="AI85" s="55"/>
      <c r="AJ85" s="55"/>
      <c r="AK85" s="55"/>
      <c r="AL85" s="56"/>
      <c r="AM85" s="57"/>
      <c r="AN85" s="59" t="s">
        <v>518</v>
      </c>
      <c r="AO85" s="59" t="s">
        <v>519</v>
      </c>
      <c r="AP85" s="59" t="s">
        <v>520</v>
      </c>
      <c r="AQ85" s="60">
        <v>0.9330756593422711</v>
      </c>
      <c r="AR85" s="61">
        <v>3.0050248682271192</v>
      </c>
      <c r="AS85" s="54"/>
    </row>
    <row r="86" spans="1:45" ht="29.25" customHeight="1">
      <c r="A86" s="5" t="s">
        <v>725</v>
      </c>
      <c r="B86" s="5" t="s">
        <v>43</v>
      </c>
      <c r="C86" s="5" t="s">
        <v>77</v>
      </c>
      <c r="D86" s="40" t="s">
        <v>55</v>
      </c>
      <c r="E86" s="5" t="s">
        <v>738</v>
      </c>
      <c r="F86" s="5"/>
      <c r="G86" s="5"/>
      <c r="H86" s="5" t="s">
        <v>509</v>
      </c>
      <c r="I86" s="5" t="s">
        <v>419</v>
      </c>
      <c r="J86" s="148" t="s">
        <v>87</v>
      </c>
      <c r="K86" s="124">
        <v>1</v>
      </c>
      <c r="L86" s="137" t="s">
        <v>52</v>
      </c>
      <c r="M86" s="86" t="s">
        <v>81</v>
      </c>
      <c r="N86" s="87"/>
      <c r="O86" s="88"/>
      <c r="P86" s="88"/>
      <c r="Q86" s="87"/>
      <c r="R86" s="89">
        <v>1984</v>
      </c>
      <c r="S86" s="47">
        <v>1.9</v>
      </c>
      <c r="T86" s="121">
        <v>16.842099999999999</v>
      </c>
      <c r="U86" s="47">
        <v>16.842099999999999</v>
      </c>
      <c r="V86" s="90"/>
      <c r="W86" s="91">
        <v>0.88642631578947362</v>
      </c>
      <c r="X86" s="92">
        <v>1</v>
      </c>
      <c r="Y86" s="92">
        <v>2</v>
      </c>
      <c r="Z86" s="47">
        <v>8.4210499999999993</v>
      </c>
      <c r="AA86" s="91">
        <v>0.37174699117093479</v>
      </c>
      <c r="AB86" s="93">
        <v>110</v>
      </c>
      <c r="AC86" s="94">
        <v>37165</v>
      </c>
      <c r="AD86" s="87" t="s">
        <v>129</v>
      </c>
      <c r="AE86" s="53"/>
      <c r="AF86" s="95"/>
      <c r="AG86" s="52"/>
      <c r="AH86" s="53"/>
      <c r="AI86" s="55"/>
      <c r="AJ86" s="55"/>
      <c r="AK86" s="55"/>
      <c r="AL86" s="56"/>
      <c r="AM86" s="57"/>
      <c r="AN86" s="59" t="s">
        <v>521</v>
      </c>
      <c r="AO86" s="59"/>
      <c r="AP86" s="59"/>
      <c r="AQ86" s="60">
        <v>0.72496475998947874</v>
      </c>
      <c r="AR86" s="61">
        <v>4.0751919446825067</v>
      </c>
      <c r="AS86" s="54"/>
    </row>
    <row r="87" spans="1:45" ht="29.25" customHeight="1">
      <c r="A87" s="2" t="s">
        <v>522</v>
      </c>
      <c r="B87" s="2" t="s">
        <v>43</v>
      </c>
      <c r="C87" s="2" t="s">
        <v>77</v>
      </c>
      <c r="D87" s="40" t="s">
        <v>55</v>
      </c>
      <c r="E87" s="2" t="s">
        <v>523</v>
      </c>
      <c r="F87" s="2"/>
      <c r="G87" s="2"/>
      <c r="H87" s="2"/>
      <c r="I87" s="2"/>
      <c r="J87" s="147"/>
      <c r="K87" s="132"/>
      <c r="L87" s="138"/>
      <c r="M87" s="86"/>
      <c r="N87" s="100"/>
      <c r="O87" s="101"/>
      <c r="P87" s="101"/>
      <c r="Q87" s="100"/>
      <c r="R87" s="102"/>
      <c r="S87" s="103"/>
      <c r="T87" s="47"/>
      <c r="U87" s="47"/>
      <c r="V87" s="104"/>
      <c r="W87" s="105"/>
      <c r="X87" s="106"/>
      <c r="Y87" s="106"/>
      <c r="Z87" s="103"/>
      <c r="AA87" s="105"/>
      <c r="AB87" s="107"/>
      <c r="AC87" s="108"/>
      <c r="AD87" s="100"/>
      <c r="AE87" s="53"/>
      <c r="AF87" s="109"/>
      <c r="AG87" s="52"/>
      <c r="AH87" s="53"/>
      <c r="AI87" s="55"/>
      <c r="AJ87" s="55"/>
      <c r="AK87" s="55"/>
      <c r="AL87" s="56"/>
      <c r="AM87" s="57"/>
      <c r="AN87" s="75"/>
      <c r="AO87" s="75"/>
      <c r="AP87" s="75"/>
      <c r="AQ87" s="105"/>
      <c r="AR87" s="110"/>
      <c r="AS87" s="54"/>
    </row>
    <row r="88" spans="1:45" ht="29.25" customHeight="1">
      <c r="A88" s="5" t="s">
        <v>524</v>
      </c>
      <c r="B88" s="5" t="s">
        <v>43</v>
      </c>
      <c r="C88" s="5" t="s">
        <v>77</v>
      </c>
      <c r="D88" s="40" t="s">
        <v>55</v>
      </c>
      <c r="E88" s="5" t="s">
        <v>739</v>
      </c>
      <c r="F88" s="5"/>
      <c r="G88" s="5"/>
      <c r="H88" s="5" t="s">
        <v>418</v>
      </c>
      <c r="I88" s="5" t="s">
        <v>445</v>
      </c>
      <c r="J88" s="148" t="s">
        <v>87</v>
      </c>
      <c r="K88" s="124">
        <v>1</v>
      </c>
      <c r="L88" s="137"/>
      <c r="M88" s="86" t="s">
        <v>446</v>
      </c>
      <c r="N88" s="87"/>
      <c r="O88" s="88"/>
      <c r="P88" s="88"/>
      <c r="Q88" s="87"/>
      <c r="R88" s="89">
        <v>1988</v>
      </c>
      <c r="S88" s="47">
        <v>2.4</v>
      </c>
      <c r="T88" s="47">
        <v>17.8383</v>
      </c>
      <c r="U88" s="47">
        <v>17.8383</v>
      </c>
      <c r="V88" s="90"/>
      <c r="W88" s="91">
        <v>0.74326250000000016</v>
      </c>
      <c r="X88" s="92">
        <v>6</v>
      </c>
      <c r="Y88" s="92">
        <v>12</v>
      </c>
      <c r="Z88" s="47">
        <v>1.4865250000000001</v>
      </c>
      <c r="AA88" s="91">
        <v>0.48463138303537884</v>
      </c>
      <c r="AB88" s="93">
        <v>270</v>
      </c>
      <c r="AC88" s="94">
        <v>40299</v>
      </c>
      <c r="AD88" s="87" t="s">
        <v>61</v>
      </c>
      <c r="AE88" s="53">
        <v>23.819480189999997</v>
      </c>
      <c r="AF88" s="95"/>
      <c r="AG88" s="52">
        <v>41455</v>
      </c>
      <c r="AH88" s="53">
        <v>23.4</v>
      </c>
      <c r="AI88" s="55"/>
      <c r="AJ88" s="55" t="s">
        <v>525</v>
      </c>
      <c r="AK88" s="55" t="s">
        <v>63</v>
      </c>
      <c r="AL88" s="56">
        <v>8.7499999999999994E-2</v>
      </c>
      <c r="AM88" s="57">
        <v>9.3742096057050861E-2</v>
      </c>
      <c r="AN88" s="59" t="s">
        <v>526</v>
      </c>
      <c r="AO88" s="59" t="s">
        <v>527</v>
      </c>
      <c r="AP88" s="59" t="s">
        <v>528</v>
      </c>
      <c r="AQ88" s="60">
        <v>1</v>
      </c>
      <c r="AR88" s="61">
        <v>2.8456343269078093</v>
      </c>
      <c r="AS88" s="54">
        <v>2.1097257799999998</v>
      </c>
    </row>
    <row r="89" spans="1:45" ht="29.25" customHeight="1">
      <c r="A89" s="5" t="s">
        <v>529</v>
      </c>
      <c r="B89" s="5" t="s">
        <v>43</v>
      </c>
      <c r="C89" s="5" t="s">
        <v>77</v>
      </c>
      <c r="D89" s="40" t="s">
        <v>55</v>
      </c>
      <c r="E89" s="5" t="s">
        <v>743</v>
      </c>
      <c r="F89" s="5"/>
      <c r="G89" s="5"/>
      <c r="H89" s="5" t="s">
        <v>418</v>
      </c>
      <c r="I89" s="5" t="s">
        <v>445</v>
      </c>
      <c r="J89" s="148" t="s">
        <v>87</v>
      </c>
      <c r="K89" s="124">
        <v>1</v>
      </c>
      <c r="L89" s="137" t="s">
        <v>52</v>
      </c>
      <c r="M89" s="86" t="s">
        <v>446</v>
      </c>
      <c r="N89" s="87"/>
      <c r="O89" s="88"/>
      <c r="P89" s="88"/>
      <c r="Q89" s="87"/>
      <c r="R89" s="89">
        <v>1969</v>
      </c>
      <c r="S89" s="47">
        <v>8.8000000000000007</v>
      </c>
      <c r="T89" s="47">
        <v>18.240400000000001</v>
      </c>
      <c r="U89" s="47">
        <v>18.240400000000001</v>
      </c>
      <c r="V89" s="90"/>
      <c r="W89" s="91">
        <v>0.20727727272727273</v>
      </c>
      <c r="X89" s="92">
        <v>6</v>
      </c>
      <c r="Y89" s="92">
        <v>7</v>
      </c>
      <c r="Z89" s="47">
        <v>2.6057714285714288</v>
      </c>
      <c r="AA89" s="91">
        <v>0.35187350132693895</v>
      </c>
      <c r="AB89" s="93">
        <v>290</v>
      </c>
      <c r="AC89" s="94">
        <v>35551</v>
      </c>
      <c r="AD89" s="87" t="s">
        <v>61</v>
      </c>
      <c r="AE89" s="53">
        <v>29.121818349999998</v>
      </c>
      <c r="AF89" s="95"/>
      <c r="AG89" s="52">
        <v>41090</v>
      </c>
      <c r="AH89" s="53">
        <v>39</v>
      </c>
      <c r="AI89" s="55"/>
      <c r="AJ89" s="55" t="s">
        <v>530</v>
      </c>
      <c r="AK89" s="55" t="s">
        <v>422</v>
      </c>
      <c r="AL89" s="56">
        <v>8.5399734365956201E-2</v>
      </c>
      <c r="AM89" s="57">
        <v>8.19616402833582E-2</v>
      </c>
      <c r="AN89" s="59" t="s">
        <v>531</v>
      </c>
      <c r="AO89" s="59" t="s">
        <v>532</v>
      </c>
      <c r="AP89" s="59" t="s">
        <v>533</v>
      </c>
      <c r="AQ89" s="60">
        <v>0.94614153198394768</v>
      </c>
      <c r="AR89" s="61">
        <v>3.0381969203316341</v>
      </c>
      <c r="AS89" s="54">
        <v>2.4</v>
      </c>
    </row>
    <row r="90" spans="1:45" ht="29.25" customHeight="1">
      <c r="A90" s="5" t="s">
        <v>534</v>
      </c>
      <c r="B90" s="5" t="s">
        <v>43</v>
      </c>
      <c r="C90" s="5" t="s">
        <v>77</v>
      </c>
      <c r="D90" s="40" t="s">
        <v>55</v>
      </c>
      <c r="E90" s="5" t="s">
        <v>744</v>
      </c>
      <c r="F90" s="5"/>
      <c r="G90" s="5"/>
      <c r="H90" s="5" t="s">
        <v>432</v>
      </c>
      <c r="I90" s="5" t="s">
        <v>445</v>
      </c>
      <c r="J90" s="148" t="s">
        <v>87</v>
      </c>
      <c r="K90" s="124">
        <v>1</v>
      </c>
      <c r="L90" s="137" t="s">
        <v>52</v>
      </c>
      <c r="M90" s="86" t="s">
        <v>446</v>
      </c>
      <c r="N90" s="87"/>
      <c r="O90" s="88"/>
      <c r="P90" s="88"/>
      <c r="Q90" s="87"/>
      <c r="R90" s="89">
        <v>1974</v>
      </c>
      <c r="S90" s="47">
        <v>2.5</v>
      </c>
      <c r="T90" s="47">
        <v>19.354869999999998</v>
      </c>
      <c r="U90" s="47">
        <v>19.354869999999998</v>
      </c>
      <c r="V90" s="90"/>
      <c r="W90" s="91">
        <v>0.77188279999999987</v>
      </c>
      <c r="X90" s="92">
        <v>1</v>
      </c>
      <c r="Y90" s="92">
        <v>13</v>
      </c>
      <c r="Z90" s="47">
        <v>1.4888361538461536</v>
      </c>
      <c r="AA90" s="91">
        <v>0.28517282675556443</v>
      </c>
      <c r="AB90" s="93">
        <v>357</v>
      </c>
      <c r="AC90" s="94">
        <v>36708</v>
      </c>
      <c r="AD90" s="87" t="s">
        <v>61</v>
      </c>
      <c r="AE90" s="53">
        <v>38.974801599999999</v>
      </c>
      <c r="AF90" s="95"/>
      <c r="AG90" s="52">
        <v>41547</v>
      </c>
      <c r="AH90" s="53">
        <v>37</v>
      </c>
      <c r="AI90" s="55"/>
      <c r="AJ90" s="55" t="s">
        <v>535</v>
      </c>
      <c r="AK90" s="55" t="s">
        <v>536</v>
      </c>
      <c r="AL90" s="56">
        <v>8.5000000000000006E-2</v>
      </c>
      <c r="AM90" s="57">
        <v>8.6642442331252303E-2</v>
      </c>
      <c r="AN90" s="59" t="s">
        <v>537</v>
      </c>
      <c r="AO90" s="59" t="s">
        <v>364</v>
      </c>
      <c r="AP90" s="59" t="s">
        <v>538</v>
      </c>
      <c r="AQ90" s="60">
        <v>1</v>
      </c>
      <c r="AR90" s="61">
        <v>2.9135520592287896</v>
      </c>
      <c r="AS90" s="54">
        <v>2.9619982400000002</v>
      </c>
    </row>
    <row r="91" spans="1:45" ht="29.25" customHeight="1">
      <c r="A91" s="5" t="s">
        <v>539</v>
      </c>
      <c r="B91" s="5" t="s">
        <v>43</v>
      </c>
      <c r="C91" s="5" t="s">
        <v>282</v>
      </c>
      <c r="D91" s="40" t="s">
        <v>55</v>
      </c>
      <c r="E91" s="5" t="s">
        <v>780</v>
      </c>
      <c r="F91" s="5"/>
      <c r="G91" s="5"/>
      <c r="H91" s="5" t="s">
        <v>293</v>
      </c>
      <c r="I91" s="5" t="s">
        <v>412</v>
      </c>
      <c r="J91" s="148" t="s">
        <v>87</v>
      </c>
      <c r="K91" s="124">
        <v>1</v>
      </c>
      <c r="L91" s="137" t="s">
        <v>52</v>
      </c>
      <c r="M91" s="86" t="s">
        <v>540</v>
      </c>
      <c r="N91" s="87"/>
      <c r="O91" s="88"/>
      <c r="P91" s="88"/>
      <c r="Q91" s="87"/>
      <c r="R91" s="89">
        <v>1988</v>
      </c>
      <c r="S91" s="47">
        <v>3.5</v>
      </c>
      <c r="T91" s="47">
        <v>17.800999999999998</v>
      </c>
      <c r="U91" s="47">
        <v>17.800999999999998</v>
      </c>
      <c r="V91" s="90"/>
      <c r="W91" s="91">
        <v>0.50859999999999994</v>
      </c>
      <c r="X91" s="92">
        <v>5</v>
      </c>
      <c r="Y91" s="92">
        <v>3</v>
      </c>
      <c r="Z91" s="47">
        <v>5.9336666666666664</v>
      </c>
      <c r="AA91" s="91">
        <v>9.2972304926689509E-2</v>
      </c>
      <c r="AB91" s="93">
        <v>100</v>
      </c>
      <c r="AC91" s="94">
        <v>35582</v>
      </c>
      <c r="AD91" s="87" t="s">
        <v>61</v>
      </c>
      <c r="AE91" s="53">
        <v>21.057130770000004</v>
      </c>
      <c r="AF91" s="95"/>
      <c r="AG91" s="52">
        <v>41182</v>
      </c>
      <c r="AH91" s="53">
        <v>20.6</v>
      </c>
      <c r="AI91" s="55"/>
      <c r="AJ91" s="55" t="s">
        <v>541</v>
      </c>
      <c r="AK91" s="55" t="s">
        <v>63</v>
      </c>
      <c r="AL91" s="56">
        <v>9.1300000000000006E-2</v>
      </c>
      <c r="AM91" s="57">
        <v>8.80080016713502E-2</v>
      </c>
      <c r="AN91" s="59" t="s">
        <v>542</v>
      </c>
      <c r="AO91" s="59"/>
      <c r="AP91" s="59"/>
      <c r="AQ91" s="60">
        <v>1</v>
      </c>
      <c r="AR91" s="61">
        <v>3.2425158752787544</v>
      </c>
      <c r="AS91" s="54">
        <v>1.4272263500000002</v>
      </c>
    </row>
    <row r="92" spans="1:45" ht="29.25" customHeight="1">
      <c r="A92" s="2" t="s">
        <v>543</v>
      </c>
      <c r="B92" s="2" t="s">
        <v>43</v>
      </c>
      <c r="C92" s="2" t="s">
        <v>282</v>
      </c>
      <c r="D92" s="40" t="s">
        <v>55</v>
      </c>
      <c r="E92" s="2" t="s">
        <v>69</v>
      </c>
      <c r="F92" s="5"/>
      <c r="G92" s="5"/>
      <c r="H92" s="5"/>
      <c r="I92" s="5"/>
      <c r="J92" s="148"/>
      <c r="K92" s="124"/>
      <c r="L92" s="137"/>
      <c r="M92" s="86"/>
      <c r="N92" s="87"/>
      <c r="O92" s="88"/>
      <c r="P92" s="88"/>
      <c r="Q92" s="87"/>
      <c r="R92" s="89"/>
      <c r="S92" s="47"/>
      <c r="T92" s="47"/>
      <c r="U92" s="47">
        <v>0</v>
      </c>
      <c r="V92" s="90"/>
      <c r="W92" s="91"/>
      <c r="X92" s="92"/>
      <c r="Y92" s="92"/>
      <c r="Z92" s="47"/>
      <c r="AA92" s="91"/>
      <c r="AB92" s="93"/>
      <c r="AC92" s="94"/>
      <c r="AD92" s="87"/>
      <c r="AE92" s="53"/>
      <c r="AF92" s="95"/>
      <c r="AG92" s="52"/>
      <c r="AH92" s="53"/>
      <c r="AI92" s="55"/>
      <c r="AJ92" s="55"/>
      <c r="AK92" s="55"/>
      <c r="AL92" s="111"/>
      <c r="AM92" s="58"/>
      <c r="AN92" s="59"/>
      <c r="AO92" s="59"/>
      <c r="AP92" s="59"/>
      <c r="AQ92" s="91"/>
      <c r="AR92" s="96"/>
      <c r="AS92" s="54"/>
    </row>
    <row r="93" spans="1:45" ht="29.25" customHeight="1">
      <c r="A93" s="2" t="s">
        <v>544</v>
      </c>
      <c r="B93" s="2" t="s">
        <v>43</v>
      </c>
      <c r="C93" s="2" t="s">
        <v>282</v>
      </c>
      <c r="D93" s="40" t="s">
        <v>55</v>
      </c>
      <c r="E93" s="2" t="s">
        <v>545</v>
      </c>
      <c r="F93" s="5"/>
      <c r="G93" s="5"/>
      <c r="H93" s="5"/>
      <c r="I93" s="5"/>
      <c r="J93" s="148"/>
      <c r="K93" s="124"/>
      <c r="L93" s="137"/>
      <c r="M93" s="86"/>
      <c r="N93" s="87"/>
      <c r="O93" s="88"/>
      <c r="P93" s="88"/>
      <c r="Q93" s="87"/>
      <c r="R93" s="89"/>
      <c r="S93" s="47"/>
      <c r="T93" s="47"/>
      <c r="U93" s="47"/>
      <c r="V93" s="90"/>
      <c r="W93" s="91"/>
      <c r="X93" s="92"/>
      <c r="Y93" s="92"/>
      <c r="Z93" s="47"/>
      <c r="AA93" s="91"/>
      <c r="AB93" s="93"/>
      <c r="AC93" s="94"/>
      <c r="AD93" s="87"/>
      <c r="AE93" s="53"/>
      <c r="AF93" s="92"/>
      <c r="AG93" s="52"/>
      <c r="AH93" s="53"/>
      <c r="AI93" s="55"/>
      <c r="AJ93" s="55"/>
      <c r="AK93" s="55"/>
      <c r="AL93" s="56"/>
      <c r="AM93" s="57"/>
      <c r="AN93" s="59"/>
      <c r="AO93" s="59"/>
      <c r="AP93" s="59"/>
      <c r="AQ93" s="60"/>
      <c r="AR93" s="61"/>
      <c r="AS93" s="54"/>
    </row>
    <row r="94" spans="1:45" ht="29.25" customHeight="1">
      <c r="A94" s="2" t="s">
        <v>546</v>
      </c>
      <c r="B94" s="2" t="s">
        <v>43</v>
      </c>
      <c r="C94" s="2" t="s">
        <v>282</v>
      </c>
      <c r="D94" s="40" t="s">
        <v>55</v>
      </c>
      <c r="E94" s="2" t="s">
        <v>545</v>
      </c>
      <c r="F94" s="5"/>
      <c r="G94" s="5"/>
      <c r="H94" s="5"/>
      <c r="I94" s="5"/>
      <c r="J94" s="148"/>
      <c r="K94" s="124"/>
      <c r="L94" s="124"/>
      <c r="M94" s="112"/>
      <c r="N94" s="87"/>
      <c r="O94" s="88"/>
      <c r="P94" s="88"/>
      <c r="Q94" s="87"/>
      <c r="R94" s="89"/>
      <c r="S94" s="47"/>
      <c r="T94" s="47"/>
      <c r="U94" s="47"/>
      <c r="V94" s="90"/>
      <c r="W94" s="91"/>
      <c r="X94" s="92"/>
      <c r="Y94" s="92"/>
      <c r="Z94" s="47"/>
      <c r="AA94" s="91"/>
      <c r="AB94" s="93"/>
      <c r="AC94" s="94"/>
      <c r="AD94" s="87"/>
      <c r="AE94" s="53"/>
      <c r="AF94" s="92"/>
      <c r="AG94" s="52"/>
      <c r="AH94" s="53"/>
      <c r="AI94" s="55"/>
      <c r="AJ94" s="55"/>
      <c r="AK94" s="55"/>
      <c r="AL94" s="56"/>
      <c r="AM94" s="113"/>
      <c r="AN94" s="59"/>
      <c r="AO94" s="59"/>
      <c r="AP94" s="59"/>
      <c r="AQ94" s="60"/>
      <c r="AR94" s="61"/>
      <c r="AS94" s="54"/>
    </row>
    <row r="95" spans="1:45" ht="29.25" customHeight="1">
      <c r="A95" s="7" t="s">
        <v>547</v>
      </c>
      <c r="B95" s="7" t="s">
        <v>43</v>
      </c>
      <c r="C95" s="7" t="s">
        <v>282</v>
      </c>
      <c r="D95" s="40" t="s">
        <v>55</v>
      </c>
      <c r="E95" s="5" t="s">
        <v>740</v>
      </c>
      <c r="F95" s="7"/>
      <c r="G95" s="7"/>
      <c r="H95" s="7" t="s">
        <v>293</v>
      </c>
      <c r="I95" s="7" t="s">
        <v>412</v>
      </c>
      <c r="J95" s="123" t="s">
        <v>87</v>
      </c>
      <c r="K95" s="129">
        <v>1</v>
      </c>
      <c r="L95" s="123"/>
      <c r="M95" s="5" t="s">
        <v>548</v>
      </c>
      <c r="N95" s="7"/>
      <c r="O95" s="114"/>
      <c r="P95" s="114"/>
      <c r="Q95" s="7"/>
      <c r="R95" s="7">
        <v>2006</v>
      </c>
      <c r="S95" s="7">
        <v>2.72</v>
      </c>
      <c r="T95" s="47">
        <v>13.315</v>
      </c>
      <c r="U95" s="47">
        <v>13.315</v>
      </c>
      <c r="V95" s="115"/>
      <c r="W95" s="116">
        <v>0.48952205882352934</v>
      </c>
      <c r="X95" s="7">
        <v>1</v>
      </c>
      <c r="Y95" s="7">
        <v>1</v>
      </c>
      <c r="Z95" s="47">
        <v>13.315</v>
      </c>
      <c r="AA95" s="7"/>
      <c r="AB95" s="7"/>
      <c r="AC95" s="94">
        <v>41275</v>
      </c>
      <c r="AD95" s="87" t="s">
        <v>61</v>
      </c>
      <c r="AE95" s="53">
        <v>22.806058449999998</v>
      </c>
      <c r="AF95" s="7"/>
      <c r="AG95" s="52">
        <v>41274</v>
      </c>
      <c r="AH95" s="53">
        <v>21</v>
      </c>
      <c r="AI95" s="55"/>
      <c r="AJ95" s="55" t="s">
        <v>549</v>
      </c>
      <c r="AK95" s="55" t="s">
        <v>91</v>
      </c>
      <c r="AL95" s="56">
        <v>7.2499999999999995E-2</v>
      </c>
      <c r="AM95" s="57">
        <v>6.9130051712201948E-2</v>
      </c>
      <c r="AN95" s="59" t="s">
        <v>484</v>
      </c>
      <c r="AO95" s="59"/>
      <c r="AP95" s="59"/>
      <c r="AQ95" s="60">
        <v>1</v>
      </c>
      <c r="AR95" s="61">
        <v>13.5</v>
      </c>
      <c r="AS95" s="54">
        <v>1.9759601499999999</v>
      </c>
    </row>
    <row r="96" spans="1:45" ht="29.25" customHeight="1">
      <c r="A96" s="5" t="s">
        <v>550</v>
      </c>
      <c r="B96" s="5" t="s">
        <v>43</v>
      </c>
      <c r="C96" s="5" t="s">
        <v>316</v>
      </c>
      <c r="D96" s="40" t="s">
        <v>55</v>
      </c>
      <c r="E96" s="5" t="s">
        <v>741</v>
      </c>
      <c r="F96" s="5"/>
      <c r="G96" s="5"/>
      <c r="H96" s="5" t="s">
        <v>317</v>
      </c>
      <c r="I96" s="5" t="s">
        <v>412</v>
      </c>
      <c r="J96" s="148" t="s">
        <v>87</v>
      </c>
      <c r="K96" s="124">
        <v>1</v>
      </c>
      <c r="L96" s="137" t="s">
        <v>52</v>
      </c>
      <c r="M96" s="86" t="s">
        <v>551</v>
      </c>
      <c r="N96" s="87"/>
      <c r="O96" s="88"/>
      <c r="P96" s="88"/>
      <c r="Q96" s="87"/>
      <c r="R96" s="89">
        <v>1970</v>
      </c>
      <c r="S96" s="47">
        <v>9.6999999999999993</v>
      </c>
      <c r="T96" s="47">
        <v>74.161000000000001</v>
      </c>
      <c r="U96" s="47">
        <v>74.161000000000001</v>
      </c>
      <c r="V96" s="90"/>
      <c r="W96" s="91">
        <v>0.76454639175257733</v>
      </c>
      <c r="X96" s="92">
        <v>2</v>
      </c>
      <c r="Y96" s="92">
        <v>2</v>
      </c>
      <c r="Z96" s="47">
        <v>37.080500000000001</v>
      </c>
      <c r="AA96" s="91">
        <v>3.7755693693450733E-4</v>
      </c>
      <c r="AB96" s="93">
        <v>0</v>
      </c>
      <c r="AC96" s="94">
        <v>37591</v>
      </c>
      <c r="AD96" s="87" t="s">
        <v>61</v>
      </c>
      <c r="AE96" s="53">
        <v>24.5</v>
      </c>
      <c r="AF96" s="95"/>
      <c r="AG96" s="52">
        <v>41820</v>
      </c>
      <c r="AH96" s="53">
        <v>24.5</v>
      </c>
      <c r="AI96" s="55"/>
      <c r="AJ96" s="55" t="s">
        <v>552</v>
      </c>
      <c r="AK96" s="55" t="s">
        <v>174</v>
      </c>
      <c r="AL96" s="56">
        <v>0.11</v>
      </c>
      <c r="AM96" s="57">
        <v>0.10138138775510204</v>
      </c>
      <c r="AN96" s="59" t="s">
        <v>553</v>
      </c>
      <c r="AO96" s="59" t="s">
        <v>554</v>
      </c>
      <c r="AP96" s="59" t="s">
        <v>555</v>
      </c>
      <c r="AQ96" s="60">
        <v>0.7698116260568223</v>
      </c>
      <c r="AR96" s="61">
        <v>1.2702313783191395</v>
      </c>
      <c r="AS96" s="54">
        <v>2.5289850299999999</v>
      </c>
    </row>
    <row r="97" spans="1:46" ht="29.25" customHeight="1">
      <c r="A97" s="5" t="s">
        <v>556</v>
      </c>
      <c r="B97" s="5" t="s">
        <v>43</v>
      </c>
      <c r="C97" s="5" t="s">
        <v>330</v>
      </c>
      <c r="D97" s="40" t="s">
        <v>55</v>
      </c>
      <c r="E97" s="5" t="s">
        <v>742</v>
      </c>
      <c r="F97" s="5"/>
      <c r="G97" s="5"/>
      <c r="H97" s="5" t="s">
        <v>557</v>
      </c>
      <c r="I97" s="5" t="s">
        <v>412</v>
      </c>
      <c r="J97" s="148" t="s">
        <v>87</v>
      </c>
      <c r="K97" s="124">
        <v>0.5</v>
      </c>
      <c r="L97" s="137" t="s">
        <v>466</v>
      </c>
      <c r="M97" s="86" t="s">
        <v>558</v>
      </c>
      <c r="N97" s="87"/>
      <c r="O97" s="88"/>
      <c r="P97" s="88"/>
      <c r="Q97" s="87"/>
      <c r="R97" s="89">
        <v>1996</v>
      </c>
      <c r="S97" s="47">
        <v>10.199999999999999</v>
      </c>
      <c r="T97" s="47">
        <v>41.447000000000003</v>
      </c>
      <c r="U97" s="47">
        <v>20.723500000000001</v>
      </c>
      <c r="V97" s="90"/>
      <c r="W97" s="91">
        <v>0.203171568627451</v>
      </c>
      <c r="X97" s="92">
        <v>1</v>
      </c>
      <c r="Y97" s="92">
        <v>1</v>
      </c>
      <c r="Z97" s="47">
        <v>20.723500000000001</v>
      </c>
      <c r="AA97" s="91">
        <v>5.3176345694501415E-2</v>
      </c>
      <c r="AB97" s="93">
        <v>210</v>
      </c>
      <c r="AC97" s="94">
        <v>34973</v>
      </c>
      <c r="AD97" s="87" t="s">
        <v>61</v>
      </c>
      <c r="AE97" s="53">
        <v>15.25</v>
      </c>
      <c r="AF97" s="95"/>
      <c r="AG97" s="52">
        <v>41820</v>
      </c>
      <c r="AH97" s="53">
        <v>15.25</v>
      </c>
      <c r="AI97" s="55"/>
      <c r="AJ97" s="55" t="s">
        <v>559</v>
      </c>
      <c r="AK97" s="55" t="s">
        <v>112</v>
      </c>
      <c r="AL97" s="56">
        <v>8.2500000000000004E-2</v>
      </c>
      <c r="AM97" s="57">
        <v>0.11626032786885246</v>
      </c>
      <c r="AN97" s="59" t="s">
        <v>560</v>
      </c>
      <c r="AO97" s="59"/>
      <c r="AP97" s="59"/>
      <c r="AQ97" s="60">
        <v>1</v>
      </c>
      <c r="AR97" s="61">
        <v>2.75</v>
      </c>
      <c r="AS97" s="54">
        <v>1.7131093049999999</v>
      </c>
    </row>
    <row r="98" spans="1:46" ht="29.25" customHeight="1">
      <c r="A98" s="5" t="s">
        <v>561</v>
      </c>
      <c r="B98" s="5" t="s">
        <v>43</v>
      </c>
      <c r="C98" s="5" t="s">
        <v>330</v>
      </c>
      <c r="D98" s="40" t="s">
        <v>55</v>
      </c>
      <c r="E98" s="5" t="s">
        <v>748</v>
      </c>
      <c r="F98" s="5"/>
      <c r="G98" s="5"/>
      <c r="H98" s="5" t="s">
        <v>562</v>
      </c>
      <c r="I98" s="5" t="s">
        <v>412</v>
      </c>
      <c r="J98" s="148" t="s">
        <v>87</v>
      </c>
      <c r="K98" s="124">
        <v>1</v>
      </c>
      <c r="L98" s="137" t="s">
        <v>52</v>
      </c>
      <c r="M98" s="86" t="s">
        <v>563</v>
      </c>
      <c r="N98" s="87"/>
      <c r="O98" s="88"/>
      <c r="P98" s="88"/>
      <c r="Q98" s="87"/>
      <c r="R98" s="89">
        <v>1986</v>
      </c>
      <c r="S98" s="47">
        <v>3.6</v>
      </c>
      <c r="T98" s="47">
        <v>18.643999999999998</v>
      </c>
      <c r="U98" s="47">
        <v>18.643999999999998</v>
      </c>
      <c r="V98" s="90"/>
      <c r="W98" s="91">
        <v>0.51786111111111111</v>
      </c>
      <c r="X98" s="92">
        <v>1</v>
      </c>
      <c r="Y98" s="92">
        <v>1</v>
      </c>
      <c r="Z98" s="47">
        <v>18.643999999999998</v>
      </c>
      <c r="AA98" s="91">
        <v>2.8589819235101645E-2</v>
      </c>
      <c r="AB98" s="93">
        <v>12</v>
      </c>
      <c r="AC98" s="94">
        <v>35612</v>
      </c>
      <c r="AD98" s="87" t="s">
        <v>61</v>
      </c>
      <c r="AE98" s="53">
        <v>15.4474728</v>
      </c>
      <c r="AF98" s="95"/>
      <c r="AG98" s="52">
        <v>41364</v>
      </c>
      <c r="AH98" s="53">
        <v>15.4</v>
      </c>
      <c r="AI98" s="55"/>
      <c r="AJ98" s="55" t="s">
        <v>564</v>
      </c>
      <c r="AK98" s="55" t="s">
        <v>536</v>
      </c>
      <c r="AL98" s="56">
        <v>0.09</v>
      </c>
      <c r="AM98" s="57">
        <v>9.0775236710564075E-2</v>
      </c>
      <c r="AN98" s="59" t="s">
        <v>565</v>
      </c>
      <c r="AO98" s="59" t="s">
        <v>565</v>
      </c>
      <c r="AP98" s="59"/>
      <c r="AQ98" s="60">
        <v>1</v>
      </c>
      <c r="AR98" s="61">
        <v>5.25</v>
      </c>
      <c r="AS98" s="54">
        <v>1.33686594</v>
      </c>
    </row>
    <row r="99" spans="1:46" ht="29.25" customHeight="1">
      <c r="A99" s="5" t="s">
        <v>566</v>
      </c>
      <c r="B99" s="5" t="s">
        <v>43</v>
      </c>
      <c r="C99" s="5" t="s">
        <v>330</v>
      </c>
      <c r="D99" s="40" t="s">
        <v>55</v>
      </c>
      <c r="E99" s="5" t="s">
        <v>749</v>
      </c>
      <c r="F99" s="5"/>
      <c r="G99" s="5"/>
      <c r="H99" s="5" t="s">
        <v>562</v>
      </c>
      <c r="I99" s="5" t="s">
        <v>445</v>
      </c>
      <c r="J99" s="148" t="s">
        <v>87</v>
      </c>
      <c r="K99" s="124">
        <v>1</v>
      </c>
      <c r="L99" s="137" t="s">
        <v>52</v>
      </c>
      <c r="M99" s="86" t="s">
        <v>567</v>
      </c>
      <c r="N99" s="87"/>
      <c r="O99" s="88"/>
      <c r="P99" s="88"/>
      <c r="Q99" s="87"/>
      <c r="R99" s="89">
        <v>2001</v>
      </c>
      <c r="S99" s="47">
        <v>16.149999999999999</v>
      </c>
      <c r="T99" s="47">
        <v>79.663800000000009</v>
      </c>
      <c r="U99" s="47">
        <v>79.663800000000009</v>
      </c>
      <c r="V99" s="90"/>
      <c r="W99" s="91">
        <v>0.49401981424148605</v>
      </c>
      <c r="X99" s="92">
        <v>7</v>
      </c>
      <c r="Y99" s="92">
        <v>7</v>
      </c>
      <c r="Z99" s="47">
        <v>11.380542857142858</v>
      </c>
      <c r="AA99" s="91">
        <v>8.910285495123095E-2</v>
      </c>
      <c r="AB99" s="93">
        <v>191</v>
      </c>
      <c r="AC99" s="94">
        <v>38009</v>
      </c>
      <c r="AD99" s="87" t="s">
        <v>61</v>
      </c>
      <c r="AE99" s="53">
        <v>69.700072950000006</v>
      </c>
      <c r="AF99" s="95"/>
      <c r="AG99" s="52">
        <v>41244</v>
      </c>
      <c r="AH99" s="53">
        <v>71.399999999999991</v>
      </c>
      <c r="AI99" s="55"/>
      <c r="AJ99" s="55" t="s">
        <v>568</v>
      </c>
      <c r="AK99" s="55" t="s">
        <v>569</v>
      </c>
      <c r="AL99" s="56">
        <v>8.1299999999999997E-2</v>
      </c>
      <c r="AM99" s="57">
        <v>9.1074395353269139E-2</v>
      </c>
      <c r="AN99" s="59" t="s">
        <v>570</v>
      </c>
      <c r="AO99" s="59" t="s">
        <v>571</v>
      </c>
      <c r="AP99" s="59" t="s">
        <v>572</v>
      </c>
      <c r="AQ99" s="60">
        <v>1</v>
      </c>
      <c r="AR99" s="61">
        <v>5.7254366534254686</v>
      </c>
      <c r="AS99" s="54">
        <v>5.9223007699999997</v>
      </c>
    </row>
    <row r="100" spans="1:46" ht="29.25" customHeight="1">
      <c r="A100" s="5" t="s">
        <v>573</v>
      </c>
      <c r="B100" s="5" t="s">
        <v>43</v>
      </c>
      <c r="C100" s="5" t="s">
        <v>330</v>
      </c>
      <c r="D100" s="40" t="s">
        <v>55</v>
      </c>
      <c r="E100" s="5" t="s">
        <v>750</v>
      </c>
      <c r="F100" s="5"/>
      <c r="G100" s="5"/>
      <c r="H100" s="5" t="s">
        <v>562</v>
      </c>
      <c r="I100" s="5" t="s">
        <v>412</v>
      </c>
      <c r="J100" s="148" t="s">
        <v>87</v>
      </c>
      <c r="K100" s="124">
        <v>1</v>
      </c>
      <c r="L100" s="137" t="s">
        <v>52</v>
      </c>
      <c r="M100" s="86" t="s">
        <v>563</v>
      </c>
      <c r="N100" s="87"/>
      <c r="O100" s="88"/>
      <c r="P100" s="88"/>
      <c r="Q100" s="87"/>
      <c r="R100" s="89">
        <v>1990</v>
      </c>
      <c r="S100" s="47">
        <v>7.4</v>
      </c>
      <c r="T100" s="47">
        <v>48.997300000000003</v>
      </c>
      <c r="U100" s="47">
        <v>48.997300000000003</v>
      </c>
      <c r="V100" s="90"/>
      <c r="W100" s="91">
        <v>0.66212567567567571</v>
      </c>
      <c r="X100" s="92">
        <v>2</v>
      </c>
      <c r="Y100" s="92">
        <v>2</v>
      </c>
      <c r="Z100" s="47">
        <v>24.498650000000001</v>
      </c>
      <c r="AA100" s="91">
        <v>3.3165092770417959E-2</v>
      </c>
      <c r="AB100" s="93">
        <v>275</v>
      </c>
      <c r="AC100" s="94">
        <v>35278</v>
      </c>
      <c r="AD100" s="87" t="s">
        <v>61</v>
      </c>
      <c r="AE100" s="53">
        <v>37.909704849999997</v>
      </c>
      <c r="AF100" s="95"/>
      <c r="AG100" s="52">
        <v>41547</v>
      </c>
      <c r="AH100" s="53">
        <v>37.700000000000003</v>
      </c>
      <c r="AI100" s="55"/>
      <c r="AJ100" s="55" t="s">
        <v>564</v>
      </c>
      <c r="AK100" s="55" t="s">
        <v>536</v>
      </c>
      <c r="AL100" s="56">
        <v>8.2500000000000004E-2</v>
      </c>
      <c r="AM100" s="57">
        <v>9.8988900463570895E-2</v>
      </c>
      <c r="AN100" s="59" t="s">
        <v>574</v>
      </c>
      <c r="AO100" s="59" t="s">
        <v>575</v>
      </c>
      <c r="AP100" s="59"/>
      <c r="AQ100" s="60">
        <v>1</v>
      </c>
      <c r="AR100" s="61">
        <v>0.92881550032058924</v>
      </c>
      <c r="AS100" s="54">
        <v>3.8011915699999999</v>
      </c>
    </row>
    <row r="101" spans="1:46" ht="29.25" customHeight="1">
      <c r="A101" s="5" t="s">
        <v>576</v>
      </c>
      <c r="B101" s="5" t="s">
        <v>43</v>
      </c>
      <c r="C101" s="5" t="s">
        <v>330</v>
      </c>
      <c r="D101" s="40" t="s">
        <v>55</v>
      </c>
      <c r="E101" s="5" t="s">
        <v>745</v>
      </c>
      <c r="F101" s="5"/>
      <c r="G101" s="5"/>
      <c r="H101" s="5" t="s">
        <v>577</v>
      </c>
      <c r="I101" s="5" t="s">
        <v>412</v>
      </c>
      <c r="J101" s="148" t="s">
        <v>87</v>
      </c>
      <c r="K101" s="124">
        <v>1</v>
      </c>
      <c r="L101" s="137" t="s">
        <v>52</v>
      </c>
      <c r="M101" s="86" t="s">
        <v>578</v>
      </c>
      <c r="N101" s="87"/>
      <c r="O101" s="88"/>
      <c r="P101" s="88"/>
      <c r="Q101" s="87"/>
      <c r="R101" s="89">
        <v>1985</v>
      </c>
      <c r="S101" s="47">
        <v>24.6</v>
      </c>
      <c r="T101" s="47">
        <v>117.294</v>
      </c>
      <c r="U101" s="47">
        <v>117.294</v>
      </c>
      <c r="V101" s="90"/>
      <c r="W101" s="91">
        <v>0.47680487804878047</v>
      </c>
      <c r="X101" s="92">
        <v>4</v>
      </c>
      <c r="Y101" s="92">
        <v>4</v>
      </c>
      <c r="Z101" s="47">
        <v>29.323499999999999</v>
      </c>
      <c r="AA101" s="91">
        <v>1.0205125581871196E-2</v>
      </c>
      <c r="AB101" s="93">
        <v>122</v>
      </c>
      <c r="AC101" s="94">
        <v>37621</v>
      </c>
      <c r="AD101" s="87" t="s">
        <v>61</v>
      </c>
      <c r="AE101" s="53">
        <v>54.905160949999988</v>
      </c>
      <c r="AF101" s="95"/>
      <c r="AG101" s="52">
        <v>41090</v>
      </c>
      <c r="AH101" s="53">
        <v>52.3</v>
      </c>
      <c r="AI101" s="55"/>
      <c r="AJ101" s="55" t="s">
        <v>579</v>
      </c>
      <c r="AK101" s="55" t="s">
        <v>91</v>
      </c>
      <c r="AL101" s="56">
        <v>8.7499999999999994E-2</v>
      </c>
      <c r="AM101" s="57">
        <v>9.2435026365221884E-2</v>
      </c>
      <c r="AN101" s="59" t="s">
        <v>580</v>
      </c>
      <c r="AO101" s="59"/>
      <c r="AP101" s="59"/>
      <c r="AQ101" s="60">
        <v>1</v>
      </c>
      <c r="AR101" s="61">
        <v>9</v>
      </c>
      <c r="AS101" s="54">
        <v>5.2035292000000002</v>
      </c>
    </row>
    <row r="102" spans="1:46" ht="29.25" customHeight="1">
      <c r="A102" s="5" t="s">
        <v>581</v>
      </c>
      <c r="B102" s="5" t="s">
        <v>43</v>
      </c>
      <c r="C102" s="5" t="s">
        <v>330</v>
      </c>
      <c r="D102" s="40" t="s">
        <v>55</v>
      </c>
      <c r="E102" s="5" t="s">
        <v>756</v>
      </c>
      <c r="F102" s="5"/>
      <c r="G102" s="5"/>
      <c r="H102" s="5" t="s">
        <v>557</v>
      </c>
      <c r="I102" s="5" t="s">
        <v>128</v>
      </c>
      <c r="J102" s="148" t="s">
        <v>87</v>
      </c>
      <c r="K102" s="124">
        <v>1</v>
      </c>
      <c r="L102" s="137"/>
      <c r="M102" s="86" t="s">
        <v>578</v>
      </c>
      <c r="N102" s="87"/>
      <c r="O102" s="88"/>
      <c r="P102" s="88"/>
      <c r="Q102" s="87"/>
      <c r="R102" s="89"/>
      <c r="S102" s="47">
        <v>21.244452829999997</v>
      </c>
      <c r="T102" s="47"/>
      <c r="U102" s="47"/>
      <c r="V102" s="90"/>
      <c r="W102" s="91"/>
      <c r="X102" s="92"/>
      <c r="Y102" s="92"/>
      <c r="Z102" s="47"/>
      <c r="AA102" s="91"/>
      <c r="AB102" s="93"/>
      <c r="AC102" s="94">
        <v>37438</v>
      </c>
      <c r="AD102" s="117" t="s">
        <v>495</v>
      </c>
      <c r="AE102" s="53">
        <v>9.8637105386176067</v>
      </c>
      <c r="AF102" s="95"/>
      <c r="AG102" s="52">
        <v>41061</v>
      </c>
      <c r="AH102" s="53">
        <v>9.8817620000000002</v>
      </c>
      <c r="AI102" s="55"/>
      <c r="AJ102" s="55" t="s">
        <v>582</v>
      </c>
      <c r="AK102" s="55" t="s">
        <v>112</v>
      </c>
      <c r="AL102" s="56"/>
      <c r="AM102" s="57"/>
      <c r="AN102" s="59"/>
      <c r="AO102" s="59"/>
      <c r="AP102" s="59"/>
      <c r="AQ102" s="60"/>
      <c r="AR102" s="61"/>
      <c r="AS102" s="54"/>
    </row>
    <row r="103" spans="1:46" ht="29.25" customHeight="1">
      <c r="A103" s="5" t="s">
        <v>583</v>
      </c>
      <c r="B103" s="5" t="s">
        <v>43</v>
      </c>
      <c r="C103" s="5" t="s">
        <v>330</v>
      </c>
      <c r="D103" s="40" t="s">
        <v>55</v>
      </c>
      <c r="E103" s="10" t="s">
        <v>746</v>
      </c>
      <c r="F103" s="5" t="s">
        <v>584</v>
      </c>
      <c r="G103" s="5"/>
      <c r="H103" s="5" t="s">
        <v>557</v>
      </c>
      <c r="I103" s="5" t="s">
        <v>445</v>
      </c>
      <c r="J103" s="148" t="s">
        <v>87</v>
      </c>
      <c r="K103" s="124">
        <v>0.5</v>
      </c>
      <c r="L103" s="137" t="s">
        <v>466</v>
      </c>
      <c r="M103" s="86" t="s">
        <v>578</v>
      </c>
      <c r="N103" s="87"/>
      <c r="O103" s="88"/>
      <c r="P103" s="88"/>
      <c r="Q103" s="87"/>
      <c r="R103" s="89">
        <v>2007</v>
      </c>
      <c r="S103" s="47">
        <v>4.9240000000000004</v>
      </c>
      <c r="T103" s="47">
        <v>20.2867</v>
      </c>
      <c r="U103" s="47">
        <v>10.14335</v>
      </c>
      <c r="V103" s="90"/>
      <c r="W103" s="91">
        <v>0.41399999999999998</v>
      </c>
      <c r="X103" s="92">
        <v>1</v>
      </c>
      <c r="Y103" s="92">
        <v>1</v>
      </c>
      <c r="Z103" s="47">
        <v>10.14335</v>
      </c>
      <c r="AA103" s="91">
        <v>0.13565538012589529</v>
      </c>
      <c r="AB103" s="93"/>
      <c r="AC103" s="94">
        <v>37438</v>
      </c>
      <c r="AD103" s="87" t="s">
        <v>61</v>
      </c>
      <c r="AE103" s="53">
        <v>9.75</v>
      </c>
      <c r="AF103" s="95"/>
      <c r="AG103" s="52">
        <v>41820</v>
      </c>
      <c r="AH103" s="53">
        <v>9.75</v>
      </c>
      <c r="AI103" s="55"/>
      <c r="AJ103" s="55" t="s">
        <v>559</v>
      </c>
      <c r="AK103" s="55" t="s">
        <v>112</v>
      </c>
      <c r="AL103" s="56">
        <v>7.7499999999999999E-2</v>
      </c>
      <c r="AM103" s="57">
        <v>8.1300307692307686E-2</v>
      </c>
      <c r="AN103" s="59" t="s">
        <v>585</v>
      </c>
      <c r="AO103" s="59"/>
      <c r="AP103" s="59"/>
      <c r="AQ103" s="60">
        <v>1</v>
      </c>
      <c r="AR103" s="61">
        <v>10.7</v>
      </c>
      <c r="AS103" s="54">
        <v>0.75574393500000003</v>
      </c>
    </row>
    <row r="104" spans="1:46" ht="29.25" customHeight="1">
      <c r="A104" s="5" t="s">
        <v>586</v>
      </c>
      <c r="B104" s="5" t="s">
        <v>43</v>
      </c>
      <c r="C104" s="5" t="s">
        <v>330</v>
      </c>
      <c r="D104" s="40" t="s">
        <v>55</v>
      </c>
      <c r="E104" s="10" t="s">
        <v>747</v>
      </c>
      <c r="F104" s="5" t="s">
        <v>587</v>
      </c>
      <c r="G104" s="5"/>
      <c r="H104" s="5" t="s">
        <v>557</v>
      </c>
      <c r="I104" s="5" t="s">
        <v>445</v>
      </c>
      <c r="J104" s="148" t="s">
        <v>87</v>
      </c>
      <c r="K104" s="124">
        <v>0.5</v>
      </c>
      <c r="L104" s="137" t="s">
        <v>466</v>
      </c>
      <c r="M104" s="86" t="s">
        <v>578</v>
      </c>
      <c r="N104" s="87"/>
      <c r="O104" s="88"/>
      <c r="P104" s="88"/>
      <c r="Q104" s="87"/>
      <c r="R104" s="89">
        <v>2007</v>
      </c>
      <c r="S104" s="47">
        <v>2.9929999999999999</v>
      </c>
      <c r="T104" s="47">
        <v>13.008299999999998</v>
      </c>
      <c r="U104" s="47">
        <v>6.5041499999999992</v>
      </c>
      <c r="V104" s="90"/>
      <c r="W104" s="91">
        <v>0.433</v>
      </c>
      <c r="X104" s="92">
        <v>1</v>
      </c>
      <c r="Y104" s="92">
        <v>1</v>
      </c>
      <c r="Z104" s="47">
        <v>6.5041499999999992</v>
      </c>
      <c r="AA104" s="91">
        <v>0.24599678666697417</v>
      </c>
      <c r="AB104" s="93"/>
      <c r="AC104" s="94">
        <v>37438</v>
      </c>
      <c r="AD104" s="87" t="s">
        <v>61</v>
      </c>
      <c r="AE104" s="53">
        <v>6.125</v>
      </c>
      <c r="AF104" s="95"/>
      <c r="AG104" s="52">
        <v>41820</v>
      </c>
      <c r="AH104" s="53">
        <v>6.125</v>
      </c>
      <c r="AI104" s="55"/>
      <c r="AJ104" s="55" t="s">
        <v>559</v>
      </c>
      <c r="AK104" s="55" t="s">
        <v>112</v>
      </c>
      <c r="AL104" s="56">
        <v>0.08</v>
      </c>
      <c r="AM104" s="57">
        <v>7.913044897959183E-2</v>
      </c>
      <c r="AN104" s="59" t="s">
        <v>588</v>
      </c>
      <c r="AO104" s="59"/>
      <c r="AP104" s="59"/>
      <c r="AQ104" s="60">
        <v>1</v>
      </c>
      <c r="AR104" s="61">
        <v>4.08</v>
      </c>
      <c r="AS104" s="54">
        <v>0.46948875000000001</v>
      </c>
    </row>
    <row r="105" spans="1:46" ht="29.25" customHeight="1">
      <c r="A105" s="5" t="s">
        <v>589</v>
      </c>
      <c r="B105" s="5" t="s">
        <v>43</v>
      </c>
      <c r="C105" s="5" t="s">
        <v>330</v>
      </c>
      <c r="D105" s="40" t="s">
        <v>55</v>
      </c>
      <c r="E105" s="10" t="s">
        <v>753</v>
      </c>
      <c r="F105" s="5" t="s">
        <v>587</v>
      </c>
      <c r="G105" s="5"/>
      <c r="H105" s="5" t="s">
        <v>557</v>
      </c>
      <c r="I105" s="5" t="s">
        <v>445</v>
      </c>
      <c r="J105" s="148" t="s">
        <v>87</v>
      </c>
      <c r="K105" s="124">
        <v>0.5</v>
      </c>
      <c r="L105" s="137" t="s">
        <v>466</v>
      </c>
      <c r="M105" s="86" t="s">
        <v>578</v>
      </c>
      <c r="N105" s="87"/>
      <c r="O105" s="88"/>
      <c r="P105" s="88"/>
      <c r="Q105" s="87"/>
      <c r="R105" s="89">
        <v>2012</v>
      </c>
      <c r="S105" s="47">
        <v>3.6669999999999998</v>
      </c>
      <c r="T105" s="47">
        <v>17.47</v>
      </c>
      <c r="U105" s="47">
        <v>8.7349999999999994</v>
      </c>
      <c r="V105" s="90"/>
      <c r="W105" s="91">
        <v>0.47641123534224156</v>
      </c>
      <c r="X105" s="92">
        <v>1</v>
      </c>
      <c r="Y105" s="92">
        <v>1</v>
      </c>
      <c r="Z105" s="47">
        <v>8.7349999999999994</v>
      </c>
      <c r="AA105" s="91">
        <v>2.633085289066972E-2</v>
      </c>
      <c r="AB105" s="93"/>
      <c r="AC105" s="94">
        <v>37438</v>
      </c>
      <c r="AD105" s="87" t="s">
        <v>61</v>
      </c>
      <c r="AE105" s="53">
        <v>7.55</v>
      </c>
      <c r="AF105" s="95"/>
      <c r="AG105" s="52">
        <v>41820</v>
      </c>
      <c r="AH105" s="53">
        <v>7.55</v>
      </c>
      <c r="AI105" s="55"/>
      <c r="AJ105" s="55" t="s">
        <v>559</v>
      </c>
      <c r="AK105" s="55" t="s">
        <v>112</v>
      </c>
      <c r="AL105" s="56">
        <v>0.08</v>
      </c>
      <c r="AM105" s="57">
        <v>9.1695894039735104E-2</v>
      </c>
      <c r="AN105" s="59" t="s">
        <v>590</v>
      </c>
      <c r="AO105" s="59"/>
      <c r="AP105" s="59"/>
      <c r="AQ105" s="60">
        <v>1</v>
      </c>
      <c r="AR105" s="61">
        <v>2.4166666666666665</v>
      </c>
      <c r="AS105" s="54">
        <v>0.67200634999999997</v>
      </c>
    </row>
    <row r="106" spans="1:46" ht="29.25" customHeight="1">
      <c r="A106" s="5" t="s">
        <v>591</v>
      </c>
      <c r="B106" s="5" t="s">
        <v>43</v>
      </c>
      <c r="C106" s="5" t="s">
        <v>330</v>
      </c>
      <c r="D106" s="40" t="s">
        <v>55</v>
      </c>
      <c r="E106" s="10" t="s">
        <v>755</v>
      </c>
      <c r="F106" s="5" t="s">
        <v>587</v>
      </c>
      <c r="G106" s="5"/>
      <c r="H106" s="5" t="s">
        <v>577</v>
      </c>
      <c r="I106" s="5" t="s">
        <v>419</v>
      </c>
      <c r="J106" s="148" t="s">
        <v>87</v>
      </c>
      <c r="K106" s="124">
        <v>0.5</v>
      </c>
      <c r="L106" s="137" t="s">
        <v>466</v>
      </c>
      <c r="M106" s="86" t="s">
        <v>578</v>
      </c>
      <c r="N106" s="87"/>
      <c r="O106" s="88"/>
      <c r="P106" s="88"/>
      <c r="Q106" s="87"/>
      <c r="R106" s="89">
        <v>2007</v>
      </c>
      <c r="S106" s="47">
        <v>1.8460000000000001</v>
      </c>
      <c r="T106" s="47">
        <v>7.8689999999999998</v>
      </c>
      <c r="U106" s="47">
        <v>3.9344999999999999</v>
      </c>
      <c r="V106" s="90"/>
      <c r="W106" s="91">
        <v>0.437</v>
      </c>
      <c r="X106" s="92">
        <v>1</v>
      </c>
      <c r="Y106" s="92">
        <v>1</v>
      </c>
      <c r="Z106" s="47">
        <v>3.9344999999999999</v>
      </c>
      <c r="AA106" s="91">
        <v>0.31058584318210702</v>
      </c>
      <c r="AB106" s="93"/>
      <c r="AC106" s="94">
        <v>37438</v>
      </c>
      <c r="AD106" s="87" t="s">
        <v>61</v>
      </c>
      <c r="AE106" s="53">
        <v>3.5750000000000002</v>
      </c>
      <c r="AF106" s="95"/>
      <c r="AG106" s="52">
        <v>41820</v>
      </c>
      <c r="AH106" s="53">
        <v>3.5750000000000002</v>
      </c>
      <c r="AI106" s="55"/>
      <c r="AJ106" s="55" t="s">
        <v>559</v>
      </c>
      <c r="AK106" s="55" t="s">
        <v>112</v>
      </c>
      <c r="AL106" s="56">
        <v>0.08</v>
      </c>
      <c r="AM106" s="57">
        <v>8.297286713286714E-2</v>
      </c>
      <c r="AN106" s="59" t="s">
        <v>592</v>
      </c>
      <c r="AO106" s="59"/>
      <c r="AP106" s="59"/>
      <c r="AQ106" s="60">
        <v>1</v>
      </c>
      <c r="AR106" s="61">
        <v>2.16</v>
      </c>
      <c r="AS106" s="54">
        <v>0.28191148499999996</v>
      </c>
    </row>
    <row r="107" spans="1:46" ht="29.25" customHeight="1">
      <c r="A107" s="5" t="s">
        <v>593</v>
      </c>
      <c r="B107" s="5" t="s">
        <v>43</v>
      </c>
      <c r="C107" s="5" t="s">
        <v>330</v>
      </c>
      <c r="D107" s="40" t="s">
        <v>55</v>
      </c>
      <c r="E107" s="5" t="s">
        <v>751</v>
      </c>
      <c r="F107" s="5" t="s">
        <v>594</v>
      </c>
      <c r="G107" s="5"/>
      <c r="H107" s="5" t="s">
        <v>557</v>
      </c>
      <c r="I107" s="5" t="s">
        <v>412</v>
      </c>
      <c r="J107" s="148" t="s">
        <v>87</v>
      </c>
      <c r="K107" s="124">
        <v>0.5</v>
      </c>
      <c r="L107" s="137" t="s">
        <v>466</v>
      </c>
      <c r="M107" s="86" t="s">
        <v>578</v>
      </c>
      <c r="N107" s="87"/>
      <c r="O107" s="88"/>
      <c r="P107" s="88"/>
      <c r="Q107" s="87"/>
      <c r="R107" s="89">
        <v>2007</v>
      </c>
      <c r="S107" s="47">
        <v>9.5749999999999993</v>
      </c>
      <c r="T107" s="47">
        <v>45.493400000000001</v>
      </c>
      <c r="U107" s="47">
        <v>22.746700000000001</v>
      </c>
      <c r="V107" s="90"/>
      <c r="W107" s="91">
        <v>0.505</v>
      </c>
      <c r="X107" s="92">
        <v>1</v>
      </c>
      <c r="Y107" s="92">
        <v>1</v>
      </c>
      <c r="Z107" s="47">
        <v>22.746700000000001</v>
      </c>
      <c r="AA107" s="91">
        <v>8.185802775787257E-2</v>
      </c>
      <c r="AB107" s="93"/>
      <c r="AC107" s="94">
        <v>37438</v>
      </c>
      <c r="AD107" s="87" t="s">
        <v>61</v>
      </c>
      <c r="AE107" s="53">
        <v>18.649999999999999</v>
      </c>
      <c r="AF107" s="95"/>
      <c r="AG107" s="52">
        <v>41820</v>
      </c>
      <c r="AH107" s="53">
        <v>18.649999999999999</v>
      </c>
      <c r="AI107" s="55"/>
      <c r="AJ107" s="55" t="s">
        <v>559</v>
      </c>
      <c r="AK107" s="55" t="s">
        <v>112</v>
      </c>
      <c r="AL107" s="56">
        <v>8.5000000000000006E-2</v>
      </c>
      <c r="AM107" s="57">
        <v>7.3092225201072392E-2</v>
      </c>
      <c r="AN107" s="59" t="s">
        <v>595</v>
      </c>
      <c r="AO107" s="59"/>
      <c r="AP107" s="59"/>
      <c r="AQ107" s="60">
        <v>1</v>
      </c>
      <c r="AR107" s="61">
        <v>3.16</v>
      </c>
      <c r="AS107" s="54">
        <v>1.3316389450000001</v>
      </c>
    </row>
    <row r="108" spans="1:46" ht="29.25" customHeight="1">
      <c r="A108" s="5" t="s">
        <v>596</v>
      </c>
      <c r="B108" s="5" t="s">
        <v>43</v>
      </c>
      <c r="C108" s="5" t="s">
        <v>330</v>
      </c>
      <c r="D108" s="40" t="s">
        <v>55</v>
      </c>
      <c r="E108" s="5" t="s">
        <v>752</v>
      </c>
      <c r="F108" s="5"/>
      <c r="G108" s="5"/>
      <c r="H108" s="5" t="s">
        <v>557</v>
      </c>
      <c r="I108" s="5" t="s">
        <v>412</v>
      </c>
      <c r="J108" s="148" t="s">
        <v>87</v>
      </c>
      <c r="K108" s="124">
        <v>0.5</v>
      </c>
      <c r="L108" s="137" t="s">
        <v>466</v>
      </c>
      <c r="M108" s="86" t="s">
        <v>578</v>
      </c>
      <c r="N108" s="87"/>
      <c r="O108" s="88"/>
      <c r="P108" s="88"/>
      <c r="Q108" s="87"/>
      <c r="R108" s="89">
        <v>2007</v>
      </c>
      <c r="S108" s="47">
        <v>16.600000000000001</v>
      </c>
      <c r="T108" s="47">
        <v>42.954000000000001</v>
      </c>
      <c r="U108" s="47">
        <v>21.477</v>
      </c>
      <c r="V108" s="90"/>
      <c r="W108" s="91">
        <v>0.25875903614457829</v>
      </c>
      <c r="X108" s="92">
        <v>1</v>
      </c>
      <c r="Y108" s="92">
        <v>1</v>
      </c>
      <c r="Z108" s="47">
        <v>21.477</v>
      </c>
      <c r="AA108" s="91">
        <v>0.45760581086743957</v>
      </c>
      <c r="AB108" s="93">
        <v>0</v>
      </c>
      <c r="AC108" s="94">
        <v>37438</v>
      </c>
      <c r="AD108" s="87" t="s">
        <v>61</v>
      </c>
      <c r="AE108" s="53">
        <v>53.174999999999997</v>
      </c>
      <c r="AF108" s="95"/>
      <c r="AG108" s="52">
        <v>41820</v>
      </c>
      <c r="AH108" s="53">
        <v>53.174999999999997</v>
      </c>
      <c r="AI108" s="55"/>
      <c r="AJ108" s="55" t="s">
        <v>559</v>
      </c>
      <c r="AK108" s="55" t="s">
        <v>112</v>
      </c>
      <c r="AL108" s="56">
        <v>8.6499999999999994E-2</v>
      </c>
      <c r="AM108" s="57">
        <v>8.8928406205923835E-2</v>
      </c>
      <c r="AN108" s="59" t="s">
        <v>597</v>
      </c>
      <c r="AO108" s="59"/>
      <c r="AP108" s="59"/>
      <c r="AQ108" s="60">
        <v>1</v>
      </c>
      <c r="AR108" s="61">
        <v>7.833333333333333</v>
      </c>
      <c r="AS108" s="54">
        <v>4.7585559249999996</v>
      </c>
    </row>
    <row r="109" spans="1:46" ht="29.25" customHeight="1">
      <c r="A109" s="5" t="s">
        <v>598</v>
      </c>
      <c r="B109" s="5" t="s">
        <v>43</v>
      </c>
      <c r="C109" s="5" t="s">
        <v>330</v>
      </c>
      <c r="D109" s="40" t="s">
        <v>55</v>
      </c>
      <c r="E109" s="5" t="s">
        <v>781</v>
      </c>
      <c r="F109" s="5" t="s">
        <v>599</v>
      </c>
      <c r="G109" s="5"/>
      <c r="H109" s="5" t="s">
        <v>557</v>
      </c>
      <c r="I109" s="5" t="s">
        <v>445</v>
      </c>
      <c r="J109" s="148" t="s">
        <v>87</v>
      </c>
      <c r="K109" s="124">
        <v>1</v>
      </c>
      <c r="L109" s="137"/>
      <c r="M109" s="86" t="s">
        <v>578</v>
      </c>
      <c r="N109" s="87"/>
      <c r="O109" s="88"/>
      <c r="P109" s="88"/>
      <c r="Q109" s="87"/>
      <c r="R109" s="89">
        <v>2012</v>
      </c>
      <c r="S109" s="47">
        <v>1.645</v>
      </c>
      <c r="T109" s="47">
        <v>7.8310000000000004</v>
      </c>
      <c r="U109" s="47">
        <v>7.8310000000000004</v>
      </c>
      <c r="V109" s="90"/>
      <c r="W109" s="91">
        <v>0.47604863221884502</v>
      </c>
      <c r="X109" s="92">
        <v>1</v>
      </c>
      <c r="Y109" s="92">
        <v>1</v>
      </c>
      <c r="Z109" s="47">
        <v>7.8310000000000004</v>
      </c>
      <c r="AA109" s="91">
        <v>5.1400000000000001E-2</v>
      </c>
      <c r="AB109" s="93"/>
      <c r="AC109" s="94">
        <v>37438</v>
      </c>
      <c r="AD109" s="87" t="s">
        <v>61</v>
      </c>
      <c r="AE109" s="53">
        <v>6.3867076250000006</v>
      </c>
      <c r="AF109" s="95"/>
      <c r="AG109" s="52"/>
      <c r="AH109" s="53"/>
      <c r="AI109" s="55"/>
      <c r="AJ109" s="55"/>
      <c r="AK109" s="55"/>
      <c r="AL109" s="56">
        <v>8.2500000000000004E-2</v>
      </c>
      <c r="AM109" s="57">
        <v>8.8896507142050343E-2</v>
      </c>
      <c r="AN109" s="59" t="s">
        <v>600</v>
      </c>
      <c r="AO109" s="59"/>
      <c r="AP109" s="59"/>
      <c r="AQ109" s="60">
        <v>1</v>
      </c>
      <c r="AR109" s="61">
        <v>0.91666666666666663</v>
      </c>
      <c r="AS109" s="54">
        <v>0</v>
      </c>
      <c r="AT109" s="238"/>
    </row>
    <row r="110" spans="1:46" ht="29.25" customHeight="1">
      <c r="A110" s="5" t="s">
        <v>601</v>
      </c>
      <c r="B110" s="5" t="s">
        <v>43</v>
      </c>
      <c r="C110" s="5" t="s">
        <v>330</v>
      </c>
      <c r="D110" s="40" t="s">
        <v>55</v>
      </c>
      <c r="E110" s="5" t="s">
        <v>754</v>
      </c>
      <c r="F110" s="5" t="s">
        <v>602</v>
      </c>
      <c r="G110" s="5"/>
      <c r="H110" s="5" t="s">
        <v>557</v>
      </c>
      <c r="I110" s="5" t="s">
        <v>445</v>
      </c>
      <c r="J110" s="148" t="s">
        <v>87</v>
      </c>
      <c r="K110" s="124">
        <v>0.5</v>
      </c>
      <c r="L110" s="137" t="s">
        <v>466</v>
      </c>
      <c r="M110" s="86" t="s">
        <v>578</v>
      </c>
      <c r="N110" s="87"/>
      <c r="O110" s="88"/>
      <c r="P110" s="88"/>
      <c r="Q110" s="87"/>
      <c r="R110" s="89">
        <v>2012</v>
      </c>
      <c r="S110" s="47">
        <v>2.5470000000000002</v>
      </c>
      <c r="T110" s="47">
        <v>13.801</v>
      </c>
      <c r="U110" s="47">
        <v>6.9005000000000001</v>
      </c>
      <c r="V110" s="90"/>
      <c r="W110" s="91">
        <v>0.54185316058107569</v>
      </c>
      <c r="X110" s="92">
        <v>1</v>
      </c>
      <c r="Y110" s="92">
        <v>1</v>
      </c>
      <c r="Z110" s="47">
        <v>6.9005000000000001</v>
      </c>
      <c r="AA110" s="91">
        <v>5.7966813998985581E-2</v>
      </c>
      <c r="AB110" s="93"/>
      <c r="AC110" s="94">
        <v>37438</v>
      </c>
      <c r="AD110" s="87" t="s">
        <v>61</v>
      </c>
      <c r="AE110" s="53">
        <v>6.75</v>
      </c>
      <c r="AF110" s="95"/>
      <c r="AG110" s="52">
        <v>41820</v>
      </c>
      <c r="AH110" s="53">
        <v>6.75</v>
      </c>
      <c r="AI110" s="55"/>
      <c r="AJ110" s="55" t="s">
        <v>559</v>
      </c>
      <c r="AK110" s="55" t="s">
        <v>112</v>
      </c>
      <c r="AL110" s="56">
        <v>7.6499999999999999E-2</v>
      </c>
      <c r="AM110" s="57">
        <v>7.5479111111111108E-2</v>
      </c>
      <c r="AN110" s="59" t="s">
        <v>603</v>
      </c>
      <c r="AO110" s="59"/>
      <c r="AP110" s="59"/>
      <c r="AQ110" s="60"/>
      <c r="AR110" s="61"/>
      <c r="AS110" s="54">
        <v>0.2</v>
      </c>
      <c r="AT110" s="238"/>
    </row>
    <row r="111" spans="1:46" ht="29.25" customHeight="1">
      <c r="A111" s="5" t="s">
        <v>604</v>
      </c>
      <c r="B111" s="5" t="s">
        <v>43</v>
      </c>
      <c r="C111" s="5" t="s">
        <v>330</v>
      </c>
      <c r="D111" s="40" t="s">
        <v>55</v>
      </c>
      <c r="E111" s="9" t="s">
        <v>792</v>
      </c>
      <c r="F111" s="5" t="s">
        <v>587</v>
      </c>
      <c r="G111" s="5"/>
      <c r="H111" s="5" t="s">
        <v>557</v>
      </c>
      <c r="I111" s="5" t="s">
        <v>445</v>
      </c>
      <c r="J111" s="148" t="s">
        <v>87</v>
      </c>
      <c r="K111" s="124">
        <v>0.5</v>
      </c>
      <c r="L111" s="137" t="s">
        <v>466</v>
      </c>
      <c r="M111" s="86" t="s">
        <v>578</v>
      </c>
      <c r="N111" s="87"/>
      <c r="O111" s="88"/>
      <c r="P111" s="88"/>
      <c r="Q111" s="87"/>
      <c r="R111" s="89">
        <v>2013</v>
      </c>
      <c r="S111" s="47">
        <v>2.3620000000000001</v>
      </c>
      <c r="T111" s="47">
        <v>11.853999999999999</v>
      </c>
      <c r="U111" s="47">
        <v>5.9269999999999996</v>
      </c>
      <c r="V111" s="90"/>
      <c r="W111" s="91">
        <v>0.503</v>
      </c>
      <c r="X111" s="92">
        <v>1</v>
      </c>
      <c r="Y111" s="92">
        <v>1</v>
      </c>
      <c r="Z111" s="47">
        <v>5.9269999999999996</v>
      </c>
      <c r="AA111" s="91">
        <v>3.9E-2</v>
      </c>
      <c r="AB111" s="93"/>
      <c r="AC111" s="94">
        <v>37438</v>
      </c>
      <c r="AD111" s="87" t="s">
        <v>61</v>
      </c>
      <c r="AE111" s="53">
        <v>4.8250000000000011</v>
      </c>
      <c r="AF111" s="95"/>
      <c r="AG111" s="52">
        <v>41820</v>
      </c>
      <c r="AH111" s="53">
        <v>4.8250000000000002</v>
      </c>
      <c r="AI111" s="55"/>
      <c r="AJ111" s="55" t="s">
        <v>559</v>
      </c>
      <c r="AK111" s="55" t="s">
        <v>112</v>
      </c>
      <c r="AL111" s="56">
        <v>7.7499999999999999E-2</v>
      </c>
      <c r="AM111" s="57">
        <v>-1.5586321243523313E-2</v>
      </c>
      <c r="AN111" s="59"/>
      <c r="AO111" s="59"/>
      <c r="AP111" s="59"/>
      <c r="AQ111" s="60">
        <v>0</v>
      </c>
      <c r="AR111" s="118">
        <v>0</v>
      </c>
      <c r="AS111" s="54">
        <v>-0.1</v>
      </c>
      <c r="AT111" s="238"/>
    </row>
    <row r="112" spans="1:46" ht="29.25" customHeight="1">
      <c r="A112" s="5" t="s">
        <v>663</v>
      </c>
      <c r="B112" s="5" t="s">
        <v>43</v>
      </c>
      <c r="C112" s="5" t="s">
        <v>330</v>
      </c>
      <c r="D112" s="40" t="s">
        <v>55</v>
      </c>
      <c r="E112" s="9" t="s">
        <v>765</v>
      </c>
      <c r="F112" s="5"/>
      <c r="G112" s="5"/>
      <c r="H112" s="5" t="s">
        <v>557</v>
      </c>
      <c r="I112" s="5" t="s">
        <v>445</v>
      </c>
      <c r="J112" s="148" t="s">
        <v>87</v>
      </c>
      <c r="K112" s="124">
        <v>1</v>
      </c>
      <c r="L112" s="137"/>
      <c r="M112" s="86" t="s">
        <v>578</v>
      </c>
      <c r="N112" s="87"/>
      <c r="O112" s="88"/>
      <c r="P112" s="88"/>
      <c r="Q112" s="87"/>
      <c r="R112" s="89">
        <v>2013</v>
      </c>
      <c r="S112" s="47">
        <v>1.671</v>
      </c>
      <c r="T112" s="47">
        <v>9.3350000000000009</v>
      </c>
      <c r="U112" s="47">
        <v>9.3350000000000009</v>
      </c>
      <c r="V112" s="90"/>
      <c r="W112" s="91">
        <v>0.56000000000000005</v>
      </c>
      <c r="X112" s="92">
        <v>1</v>
      </c>
      <c r="Y112" s="92">
        <v>1</v>
      </c>
      <c r="Z112" s="47">
        <v>9.3350000000000009</v>
      </c>
      <c r="AA112" s="91">
        <v>2.4E-2</v>
      </c>
      <c r="AB112" s="93"/>
      <c r="AC112" s="94">
        <v>37438</v>
      </c>
      <c r="AD112" s="87" t="s">
        <v>61</v>
      </c>
      <c r="AE112" s="53">
        <v>9.5</v>
      </c>
      <c r="AF112" s="95"/>
      <c r="AG112" s="52"/>
      <c r="AH112" s="53"/>
      <c r="AI112" s="55"/>
      <c r="AJ112" s="55"/>
      <c r="AK112" s="55"/>
      <c r="AL112" s="56">
        <v>7.7499999999999999E-2</v>
      </c>
      <c r="AM112" s="57">
        <v>8.3685473684210532E-2</v>
      </c>
      <c r="AN112" s="59" t="s">
        <v>603</v>
      </c>
      <c r="AO112" s="59"/>
      <c r="AP112" s="59"/>
      <c r="AQ112" s="60"/>
      <c r="AR112" s="61"/>
      <c r="AS112" s="54"/>
      <c r="AT112" s="238"/>
    </row>
    <row r="113" spans="1:46" ht="29.25" customHeight="1">
      <c r="A113" s="5" t="s">
        <v>605</v>
      </c>
      <c r="B113" s="5" t="s">
        <v>43</v>
      </c>
      <c r="C113" s="5" t="s">
        <v>330</v>
      </c>
      <c r="D113" s="40" t="s">
        <v>55</v>
      </c>
      <c r="E113" s="5" t="s">
        <v>624</v>
      </c>
      <c r="F113" s="5"/>
      <c r="G113" s="5"/>
      <c r="H113" s="5" t="s">
        <v>562</v>
      </c>
      <c r="I113" s="5" t="s">
        <v>419</v>
      </c>
      <c r="J113" s="148" t="s">
        <v>87</v>
      </c>
      <c r="K113" s="124">
        <v>1</v>
      </c>
      <c r="L113" s="137" t="s">
        <v>52</v>
      </c>
      <c r="M113" s="86" t="s">
        <v>606</v>
      </c>
      <c r="N113" s="87"/>
      <c r="O113" s="88"/>
      <c r="P113" s="88"/>
      <c r="Q113" s="87"/>
      <c r="R113" s="89">
        <v>1980</v>
      </c>
      <c r="S113" s="47">
        <v>19.600000000000001</v>
      </c>
      <c r="T113" s="47">
        <v>85.329100000000011</v>
      </c>
      <c r="U113" s="47">
        <v>85.329100000000011</v>
      </c>
      <c r="V113" s="90"/>
      <c r="W113" s="91">
        <v>0.43795051020408166</v>
      </c>
      <c r="X113" s="92">
        <v>29</v>
      </c>
      <c r="Y113" s="92">
        <v>119</v>
      </c>
      <c r="Z113" s="47">
        <v>0.71705126050420176</v>
      </c>
      <c r="AA113" s="91">
        <v>0.25275430664400389</v>
      </c>
      <c r="AB113" s="93">
        <v>1240</v>
      </c>
      <c r="AC113" s="94">
        <v>35339</v>
      </c>
      <c r="AD113" s="87" t="s">
        <v>61</v>
      </c>
      <c r="AE113" s="53">
        <v>190.08324475050298</v>
      </c>
      <c r="AF113" s="95"/>
      <c r="AG113" s="52">
        <v>41274</v>
      </c>
      <c r="AH113" s="53">
        <v>187.2</v>
      </c>
      <c r="AI113" s="55"/>
      <c r="AJ113" s="55" t="s">
        <v>564</v>
      </c>
      <c r="AK113" s="55" t="s">
        <v>536</v>
      </c>
      <c r="AL113" s="56">
        <v>8.4553747302859236E-2</v>
      </c>
      <c r="AM113" s="57">
        <v>7.8335089552708195E-2</v>
      </c>
      <c r="AN113" s="59" t="s">
        <v>607</v>
      </c>
      <c r="AO113" s="59" t="s">
        <v>608</v>
      </c>
      <c r="AP113" s="59" t="s">
        <v>609</v>
      </c>
      <c r="AQ113" s="60">
        <v>0.89172392536661005</v>
      </c>
      <c r="AR113" s="61">
        <v>2.212279195349387</v>
      </c>
      <c r="AS113" s="54">
        <v>15.661871779999998</v>
      </c>
      <c r="AT113" s="238"/>
    </row>
    <row r="114" spans="1:46" ht="29.25" customHeight="1">
      <c r="AS114" s="237"/>
    </row>
    <row r="115" spans="1:46" ht="29.25" customHeight="1">
      <c r="A115" s="157" t="s">
        <v>611</v>
      </c>
    </row>
    <row r="116" spans="1:46" ht="29.25" customHeight="1">
      <c r="A116" s="158" t="s">
        <v>612</v>
      </c>
    </row>
    <row r="117" spans="1:46" ht="16.5">
      <c r="A117" s="158" t="s">
        <v>623</v>
      </c>
    </row>
    <row r="118" spans="1:46" ht="16.5">
      <c r="A118" s="158" t="s">
        <v>613</v>
      </c>
    </row>
    <row r="119" spans="1:46" ht="16.5">
      <c r="A119" s="158" t="s">
        <v>614</v>
      </c>
    </row>
    <row r="120" spans="1:46" ht="16.5">
      <c r="A120" s="158" t="s">
        <v>615</v>
      </c>
    </row>
    <row r="121" spans="1:46" ht="16.5">
      <c r="A121" s="158" t="s">
        <v>616</v>
      </c>
    </row>
    <row r="122" spans="1:46" ht="16.5">
      <c r="A122" s="158" t="s">
        <v>617</v>
      </c>
    </row>
    <row r="123" spans="1:46" ht="16.5">
      <c r="A123" s="158" t="s">
        <v>618</v>
      </c>
    </row>
    <row r="124" spans="1:46" ht="16.5">
      <c r="A124" s="158" t="s">
        <v>619</v>
      </c>
    </row>
    <row r="125" spans="1:46" ht="16.5">
      <c r="A125" s="158" t="s">
        <v>620</v>
      </c>
    </row>
    <row r="126" spans="1:46" ht="16.5">
      <c r="A126" s="158" t="s">
        <v>621</v>
      </c>
    </row>
    <row r="127" spans="1:46" ht="16.5">
      <c r="A127" s="158" t="s">
        <v>622</v>
      </c>
    </row>
    <row r="128" spans="1:46" ht="16.5">
      <c r="A128" s="156" t="s">
        <v>625</v>
      </c>
    </row>
  </sheetData>
  <autoFilter ref="A2:AS11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
  <sheetViews>
    <sheetView zoomScaleNormal="100" workbookViewId="0">
      <selection activeCell="R7" sqref="R7"/>
    </sheetView>
  </sheetViews>
  <sheetFormatPr defaultRowHeight="15"/>
  <cols>
    <col min="1" max="1" width="24.42578125" bestFit="1" customWidth="1"/>
    <col min="2" max="2" width="10.85546875" bestFit="1" customWidth="1"/>
    <col min="3" max="3" width="10" bestFit="1" customWidth="1"/>
    <col min="4" max="4" width="4.85546875" bestFit="1" customWidth="1"/>
    <col min="5" max="5" width="2.85546875" bestFit="1" customWidth="1"/>
    <col min="6" max="6" width="8.140625" bestFit="1" customWidth="1"/>
    <col min="7" max="7" width="10" bestFit="1" customWidth="1"/>
    <col min="8" max="8" width="3.85546875" bestFit="1" customWidth="1"/>
    <col min="9" max="9" width="2.85546875" bestFit="1" customWidth="1"/>
    <col min="11" max="11" width="10" bestFit="1" customWidth="1"/>
    <col min="12" max="12" width="4.85546875" bestFit="1" customWidth="1"/>
    <col min="13" max="13" width="2.85546875" bestFit="1" customWidth="1"/>
    <col min="14" max="14" width="9.85546875" bestFit="1" customWidth="1"/>
    <col min="15" max="15" width="10" bestFit="1" customWidth="1"/>
    <col min="16" max="16" width="4.7109375" bestFit="1" customWidth="1"/>
    <col min="17" max="17" width="2.85546875" bestFit="1" customWidth="1"/>
    <col min="18" max="18" width="8.140625" bestFit="1" customWidth="1"/>
    <col min="19" max="19" width="10" bestFit="1" customWidth="1"/>
    <col min="20" max="20" width="3.85546875" bestFit="1" customWidth="1"/>
    <col min="21" max="21" width="2.85546875" bestFit="1" customWidth="1"/>
    <col min="22" max="22" width="8.140625" bestFit="1" customWidth="1"/>
    <col min="23" max="23" width="10" bestFit="1" customWidth="1"/>
    <col min="24" max="24" width="3.85546875" bestFit="1" customWidth="1"/>
    <col min="25" max="25" width="2.85546875" bestFit="1" customWidth="1"/>
    <col min="26" max="26" width="8.140625" bestFit="1" customWidth="1"/>
    <col min="27" max="27" width="8.28515625" bestFit="1" customWidth="1"/>
    <col min="28" max="28" width="3.85546875" bestFit="1" customWidth="1"/>
    <col min="29" max="29" width="2.85546875" bestFit="1" customWidth="1"/>
    <col min="30" max="30" width="10.85546875" bestFit="1" customWidth="1"/>
    <col min="31" max="31" width="10" bestFit="1" customWidth="1"/>
    <col min="32" max="32" width="5.7109375" bestFit="1" customWidth="1"/>
    <col min="33" max="33" width="2.85546875" bestFit="1" customWidth="1"/>
  </cols>
  <sheetData>
    <row r="1" spans="1:33" s="161" customFormat="1">
      <c r="A1" s="141" t="s">
        <v>635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row>
    <row r="2" spans="1:33" s="161" customFormat="1">
      <c r="A2" s="146" t="s">
        <v>634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row>
    <row r="3" spans="1:33" s="161" customForma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spans="1:33" ht="15.75">
      <c r="A4" s="162"/>
      <c r="B4" s="163" t="s">
        <v>83</v>
      </c>
      <c r="C4" s="164"/>
      <c r="D4" s="164"/>
      <c r="E4" s="165"/>
      <c r="F4" s="163" t="s">
        <v>67</v>
      </c>
      <c r="G4" s="164"/>
      <c r="H4" s="164"/>
      <c r="I4" s="165"/>
      <c r="J4" s="163" t="s">
        <v>338</v>
      </c>
      <c r="K4" s="164"/>
      <c r="L4" s="164"/>
      <c r="M4" s="165"/>
      <c r="N4" s="163" t="s">
        <v>293</v>
      </c>
      <c r="O4" s="164"/>
      <c r="P4" s="164"/>
      <c r="Q4" s="165"/>
      <c r="R4" s="163" t="s">
        <v>375</v>
      </c>
      <c r="S4" s="164"/>
      <c r="T4" s="164"/>
      <c r="U4" s="165"/>
      <c r="V4" s="163" t="s">
        <v>317</v>
      </c>
      <c r="W4" s="164"/>
      <c r="X4" s="164"/>
      <c r="Y4" s="165"/>
      <c r="Z4" s="163" t="s">
        <v>392</v>
      </c>
      <c r="AA4" s="164"/>
      <c r="AB4" s="164"/>
      <c r="AC4" s="165"/>
      <c r="AD4" s="163" t="s">
        <v>626</v>
      </c>
      <c r="AE4" s="164"/>
      <c r="AF4" s="164"/>
      <c r="AG4" s="165"/>
    </row>
    <row r="5" spans="1:33" ht="15.75">
      <c r="A5" s="166" t="s">
        <v>42</v>
      </c>
      <c r="B5" s="167"/>
      <c r="C5" s="168"/>
      <c r="D5" s="168"/>
      <c r="E5" s="169"/>
      <c r="F5" s="167"/>
      <c r="G5" s="168"/>
      <c r="H5" s="168"/>
      <c r="I5" s="169"/>
      <c r="J5" s="167"/>
      <c r="K5" s="168"/>
      <c r="L5" s="168"/>
      <c r="M5" s="169"/>
      <c r="N5" s="167"/>
      <c r="O5" s="168"/>
      <c r="P5" s="168"/>
      <c r="Q5" s="169"/>
      <c r="R5" s="167"/>
      <c r="S5" s="168"/>
      <c r="T5" s="168"/>
      <c r="U5" s="169"/>
      <c r="V5" s="167"/>
      <c r="W5" s="168"/>
      <c r="X5" s="168"/>
      <c r="Y5" s="169"/>
      <c r="Z5" s="167"/>
      <c r="AA5" s="168"/>
      <c r="AB5" s="168"/>
      <c r="AC5" s="169"/>
      <c r="AD5" s="167"/>
      <c r="AE5" s="168"/>
      <c r="AF5" s="168"/>
      <c r="AG5" s="169"/>
    </row>
    <row r="6" spans="1:33" ht="15.75">
      <c r="A6" s="145" t="s">
        <v>627</v>
      </c>
      <c r="B6" s="144">
        <v>30</v>
      </c>
      <c r="C6" s="143" t="s">
        <v>628</v>
      </c>
      <c r="D6" s="143"/>
      <c r="E6" s="142"/>
      <c r="F6" s="144">
        <v>2</v>
      </c>
      <c r="G6" s="143" t="s">
        <v>628</v>
      </c>
      <c r="H6" s="143"/>
      <c r="I6" s="142"/>
      <c r="J6" s="144">
        <v>9</v>
      </c>
      <c r="K6" s="143" t="s">
        <v>628</v>
      </c>
      <c r="L6" s="143"/>
      <c r="M6" s="142"/>
      <c r="N6" s="144">
        <v>5</v>
      </c>
      <c r="O6" s="143" t="s">
        <v>628</v>
      </c>
      <c r="P6" s="143"/>
      <c r="Q6" s="142"/>
      <c r="R6" s="144">
        <v>4</v>
      </c>
      <c r="S6" s="143" t="s">
        <v>628</v>
      </c>
      <c r="T6" s="143"/>
      <c r="U6" s="142"/>
      <c r="V6" s="144">
        <v>2</v>
      </c>
      <c r="W6" s="143" t="s">
        <v>628</v>
      </c>
      <c r="X6" s="143"/>
      <c r="Y6" s="142"/>
      <c r="Z6" s="144">
        <v>1</v>
      </c>
      <c r="AA6" s="143" t="s">
        <v>629</v>
      </c>
      <c r="AB6" s="143"/>
      <c r="AC6" s="142"/>
      <c r="AD6" s="144">
        <v>53</v>
      </c>
      <c r="AE6" s="143" t="s">
        <v>628</v>
      </c>
      <c r="AF6" s="143"/>
      <c r="AG6" s="142"/>
    </row>
    <row r="7" spans="1:33" ht="17.25">
      <c r="A7" s="170" t="s">
        <v>630</v>
      </c>
      <c r="B7" s="171">
        <v>537098.27000030014</v>
      </c>
      <c r="C7" s="172" t="s">
        <v>631</v>
      </c>
      <c r="D7" s="173">
        <v>26.939385107389562</v>
      </c>
      <c r="E7" s="174" t="s">
        <v>44</v>
      </c>
      <c r="F7" s="171">
        <v>25749.61</v>
      </c>
      <c r="G7" s="172" t="s">
        <v>631</v>
      </c>
      <c r="H7" s="173">
        <v>1.2915302448371353</v>
      </c>
      <c r="I7" s="174" t="s">
        <v>44</v>
      </c>
      <c r="J7" s="171">
        <v>177713.17500009999</v>
      </c>
      <c r="K7" s="172" t="s">
        <v>631</v>
      </c>
      <c r="L7" s="173">
        <v>8.9136084165416012</v>
      </c>
      <c r="M7" s="174" t="s">
        <v>44</v>
      </c>
      <c r="N7" s="175">
        <v>83517.500000150001</v>
      </c>
      <c r="O7" s="172" t="s">
        <v>631</v>
      </c>
      <c r="P7" s="173">
        <v>4.1890101334885914</v>
      </c>
      <c r="Q7" s="174" t="s">
        <v>44</v>
      </c>
      <c r="R7" s="171">
        <v>57245.75</v>
      </c>
      <c r="S7" s="172" t="s">
        <v>631</v>
      </c>
      <c r="T7" s="173">
        <v>2.8712907695839056</v>
      </c>
      <c r="U7" s="174" t="s">
        <v>44</v>
      </c>
      <c r="V7" s="171">
        <v>25529.1</v>
      </c>
      <c r="W7" s="172" t="s">
        <v>631</v>
      </c>
      <c r="X7" s="173">
        <v>1.2804700643416234</v>
      </c>
      <c r="Y7" s="174" t="s">
        <v>44</v>
      </c>
      <c r="Z7" s="171">
        <v>19752.84</v>
      </c>
      <c r="AA7" s="172" t="s">
        <v>631</v>
      </c>
      <c r="AB7" s="173">
        <v>0.99074860867518988</v>
      </c>
      <c r="AC7" s="174" t="s">
        <v>44</v>
      </c>
      <c r="AD7" s="171">
        <v>926606.24500055006</v>
      </c>
      <c r="AE7" s="172" t="s">
        <v>631</v>
      </c>
      <c r="AF7" s="173">
        <v>46.476043344857608</v>
      </c>
      <c r="AG7" s="174" t="s">
        <v>44</v>
      </c>
    </row>
    <row r="8" spans="1:33" ht="15.75">
      <c r="A8" s="170" t="s">
        <v>632</v>
      </c>
      <c r="B8" s="176">
        <v>4593.4362701049995</v>
      </c>
      <c r="C8" s="172" t="s">
        <v>633</v>
      </c>
      <c r="D8" s="173">
        <v>52.120863537858774</v>
      </c>
      <c r="E8" s="174" t="s">
        <v>44</v>
      </c>
      <c r="F8" s="176">
        <v>99.122116975000012</v>
      </c>
      <c r="G8" s="172" t="s">
        <v>633</v>
      </c>
      <c r="H8" s="173">
        <v>1.1247201503722084</v>
      </c>
      <c r="I8" s="174" t="s">
        <v>44</v>
      </c>
      <c r="J8" s="176">
        <v>1063.3096306899999</v>
      </c>
      <c r="K8" s="172" t="s">
        <v>633</v>
      </c>
      <c r="L8" s="173">
        <v>12.065175807569799</v>
      </c>
      <c r="M8" s="174" t="s">
        <v>44</v>
      </c>
      <c r="N8" s="176">
        <v>845.43107018000001</v>
      </c>
      <c r="O8" s="172" t="s">
        <v>633</v>
      </c>
      <c r="P8" s="173">
        <v>9.5929484700373191</v>
      </c>
      <c r="Q8" s="174" t="s">
        <v>44</v>
      </c>
      <c r="R8" s="176">
        <v>668.00577451000004</v>
      </c>
      <c r="S8" s="172" t="s">
        <v>633</v>
      </c>
      <c r="T8" s="173">
        <v>7.5797367740429111</v>
      </c>
      <c r="U8" s="174" t="s">
        <v>44</v>
      </c>
      <c r="V8" s="176">
        <v>121.97871216999999</v>
      </c>
      <c r="W8" s="172" t="s">
        <v>633</v>
      </c>
      <c r="X8" s="173">
        <v>1.3840696676065991</v>
      </c>
      <c r="Y8" s="174" t="s">
        <v>44</v>
      </c>
      <c r="Z8" s="176">
        <v>130.09943313818417</v>
      </c>
      <c r="AA8" s="172" t="s">
        <v>633</v>
      </c>
      <c r="AB8" s="173">
        <v>1.4762139718971385</v>
      </c>
      <c r="AC8" s="174" t="s">
        <v>44</v>
      </c>
      <c r="AD8" s="177">
        <v>7521.3830077681841</v>
      </c>
      <c r="AE8" s="172" t="s">
        <v>633</v>
      </c>
      <c r="AF8" s="173">
        <v>85.343728379384757</v>
      </c>
      <c r="AG8" s="174" t="s">
        <v>44</v>
      </c>
    </row>
    <row r="9" spans="1:33" ht="15.75">
      <c r="A9" s="170"/>
      <c r="B9" s="178"/>
      <c r="C9" s="172"/>
      <c r="D9" s="179"/>
      <c r="E9" s="174"/>
      <c r="F9" s="178"/>
      <c r="G9" s="172"/>
      <c r="H9" s="179"/>
      <c r="I9" s="174"/>
      <c r="J9" s="178"/>
      <c r="K9" s="172"/>
      <c r="L9" s="179"/>
      <c r="M9" s="174"/>
      <c r="N9" s="178"/>
      <c r="O9" s="172"/>
      <c r="P9" s="179"/>
      <c r="Q9" s="174"/>
      <c r="R9" s="178"/>
      <c r="S9" s="172"/>
      <c r="T9" s="179"/>
      <c r="U9" s="179"/>
      <c r="V9" s="178"/>
      <c r="W9" s="172"/>
      <c r="X9" s="179"/>
      <c r="Y9" s="174"/>
      <c r="Z9" s="178"/>
      <c r="AA9" s="172"/>
      <c r="AB9" s="179"/>
      <c r="AC9" s="174"/>
      <c r="AD9" s="178"/>
      <c r="AE9" s="172"/>
      <c r="AF9" s="179"/>
      <c r="AG9" s="174"/>
    </row>
    <row r="10" spans="1:33" ht="15.75">
      <c r="A10" s="166" t="s">
        <v>43</v>
      </c>
      <c r="B10" s="167"/>
      <c r="C10" s="168"/>
      <c r="D10" s="168"/>
      <c r="E10" s="169"/>
      <c r="F10" s="167"/>
      <c r="G10" s="168"/>
      <c r="H10" s="168"/>
      <c r="I10" s="169"/>
      <c r="J10" s="167"/>
      <c r="K10" s="168"/>
      <c r="L10" s="168"/>
      <c r="M10" s="169"/>
      <c r="N10" s="167"/>
      <c r="O10" s="168"/>
      <c r="P10" s="168"/>
      <c r="Q10" s="169"/>
      <c r="R10" s="167"/>
      <c r="S10" s="168"/>
      <c r="T10" s="168"/>
      <c r="U10" s="169"/>
      <c r="V10" s="167"/>
      <c r="W10" s="168"/>
      <c r="X10" s="168"/>
      <c r="Y10" s="169"/>
      <c r="Z10" s="167"/>
      <c r="AA10" s="168"/>
      <c r="AB10" s="168"/>
      <c r="AC10" s="169"/>
      <c r="AD10" s="167"/>
      <c r="AE10" s="168"/>
      <c r="AF10" s="168"/>
      <c r="AG10" s="169"/>
    </row>
    <row r="11" spans="1:33" ht="15.75">
      <c r="A11" s="145" t="s">
        <v>627</v>
      </c>
      <c r="B11" s="144">
        <v>30</v>
      </c>
      <c r="C11" s="143" t="s">
        <v>628</v>
      </c>
      <c r="D11" s="143"/>
      <c r="E11" s="142"/>
      <c r="F11" s="144">
        <v>0</v>
      </c>
      <c r="G11" s="143" t="s">
        <v>52</v>
      </c>
      <c r="H11" s="143"/>
      <c r="I11" s="142"/>
      <c r="J11" s="144">
        <v>17</v>
      </c>
      <c r="K11" s="143" t="s">
        <v>628</v>
      </c>
      <c r="L11" s="143"/>
      <c r="M11" s="142"/>
      <c r="N11" s="144">
        <v>2</v>
      </c>
      <c r="O11" s="143" t="s">
        <v>628</v>
      </c>
      <c r="P11" s="143"/>
      <c r="Q11" s="142"/>
      <c r="R11" s="144">
        <v>0</v>
      </c>
      <c r="S11" s="143" t="s">
        <v>52</v>
      </c>
      <c r="T11" s="143"/>
      <c r="U11" s="142"/>
      <c r="V11" s="144">
        <v>1</v>
      </c>
      <c r="W11" s="143" t="s">
        <v>629</v>
      </c>
      <c r="X11" s="143"/>
      <c r="Y11" s="142"/>
      <c r="Z11" s="144">
        <v>0</v>
      </c>
      <c r="AA11" s="143" t="s">
        <v>52</v>
      </c>
      <c r="AB11" s="143"/>
      <c r="AC11" s="142"/>
      <c r="AD11" s="144">
        <v>50</v>
      </c>
      <c r="AE11" s="143" t="s">
        <v>628</v>
      </c>
      <c r="AF11" s="143"/>
      <c r="AG11" s="142"/>
    </row>
    <row r="12" spans="1:33" ht="17.25">
      <c r="A12" s="170" t="s">
        <v>630</v>
      </c>
      <c r="B12" s="171">
        <v>470493.62</v>
      </c>
      <c r="C12" s="172" t="s">
        <v>631</v>
      </c>
      <c r="D12" s="173">
        <v>23.598677425907034</v>
      </c>
      <c r="E12" s="174" t="s">
        <v>44</v>
      </c>
      <c r="F12" s="171">
        <v>0</v>
      </c>
      <c r="G12" s="172" t="s">
        <v>631</v>
      </c>
      <c r="H12" s="173">
        <v>0</v>
      </c>
      <c r="I12" s="174" t="s">
        <v>44</v>
      </c>
      <c r="J12" s="171">
        <v>491351.9</v>
      </c>
      <c r="K12" s="172" t="s">
        <v>631</v>
      </c>
      <c r="L12" s="173">
        <v>24.644871891581722</v>
      </c>
      <c r="M12" s="174" t="s">
        <v>44</v>
      </c>
      <c r="N12" s="171">
        <v>31116</v>
      </c>
      <c r="O12" s="172" t="s">
        <v>631</v>
      </c>
      <c r="P12" s="173">
        <v>1.5606937385984603</v>
      </c>
      <c r="Q12" s="174" t="s">
        <v>44</v>
      </c>
      <c r="R12" s="171">
        <v>0</v>
      </c>
      <c r="S12" s="172" t="s">
        <v>631</v>
      </c>
      <c r="T12" s="173">
        <v>0</v>
      </c>
      <c r="U12" s="174" t="s">
        <v>44</v>
      </c>
      <c r="V12" s="171">
        <v>74161</v>
      </c>
      <c r="W12" s="172" t="s">
        <v>631</v>
      </c>
      <c r="X12" s="173">
        <v>3.719713599055162</v>
      </c>
      <c r="Y12" s="174" t="s">
        <v>44</v>
      </c>
      <c r="Z12" s="171">
        <v>0</v>
      </c>
      <c r="AA12" s="172" t="s">
        <v>631</v>
      </c>
      <c r="AB12" s="173">
        <v>0</v>
      </c>
      <c r="AC12" s="174" t="s">
        <v>44</v>
      </c>
      <c r="AD12" s="171">
        <v>1067122.52</v>
      </c>
      <c r="AE12" s="172" t="s">
        <v>631</v>
      </c>
      <c r="AF12" s="173">
        <v>53.523956655142378</v>
      </c>
      <c r="AG12" s="174" t="s">
        <v>44</v>
      </c>
    </row>
    <row r="13" spans="1:33" ht="15.75">
      <c r="A13" s="170" t="s">
        <v>632</v>
      </c>
      <c r="B13" s="176">
        <v>703.85486229000014</v>
      </c>
      <c r="C13" s="172" t="s">
        <v>633</v>
      </c>
      <c r="D13" s="173">
        <v>7.9865096783060183</v>
      </c>
      <c r="E13" s="174" t="s">
        <v>44</v>
      </c>
      <c r="F13" s="176">
        <v>0</v>
      </c>
      <c r="G13" s="172" t="s">
        <v>633</v>
      </c>
      <c r="H13" s="173">
        <v>0</v>
      </c>
      <c r="I13" s="174" t="s">
        <v>44</v>
      </c>
      <c r="J13" s="176">
        <v>519.44607446412056</v>
      </c>
      <c r="K13" s="172" t="s">
        <v>633</v>
      </c>
      <c r="L13" s="173">
        <v>5.8940576009780976</v>
      </c>
      <c r="M13" s="174" t="s">
        <v>44</v>
      </c>
      <c r="N13" s="176">
        <v>43.863189220000002</v>
      </c>
      <c r="O13" s="172" t="s">
        <v>633</v>
      </c>
      <c r="P13" s="173">
        <v>0.497707416678416</v>
      </c>
      <c r="Q13" s="174" t="s">
        <v>44</v>
      </c>
      <c r="R13" s="176">
        <v>0</v>
      </c>
      <c r="S13" s="172" t="s">
        <v>633</v>
      </c>
      <c r="T13" s="173">
        <v>0</v>
      </c>
      <c r="U13" s="174" t="s">
        <v>44</v>
      </c>
      <c r="V13" s="176">
        <v>24.5</v>
      </c>
      <c r="W13" s="172" t="s">
        <v>633</v>
      </c>
      <c r="X13" s="173">
        <v>0.2779969246527394</v>
      </c>
      <c r="Y13" s="174" t="s">
        <v>44</v>
      </c>
      <c r="Z13" s="176">
        <v>0</v>
      </c>
      <c r="AA13" s="172" t="s">
        <v>633</v>
      </c>
      <c r="AB13" s="173">
        <v>0</v>
      </c>
      <c r="AC13" s="174" t="s">
        <v>44</v>
      </c>
      <c r="AD13" s="177">
        <v>1291.6641259741209</v>
      </c>
      <c r="AE13" s="172" t="s">
        <v>633</v>
      </c>
      <c r="AF13" s="173">
        <v>14.656271620615275</v>
      </c>
      <c r="AG13" s="174" t="s">
        <v>44</v>
      </c>
    </row>
    <row r="14" spans="1:33" ht="15.75">
      <c r="A14" s="170"/>
      <c r="B14" s="178"/>
      <c r="C14" s="172"/>
      <c r="D14" s="179"/>
      <c r="E14" s="174"/>
      <c r="F14" s="178"/>
      <c r="G14" s="172"/>
      <c r="H14" s="179"/>
      <c r="I14" s="174"/>
      <c r="J14" s="178"/>
      <c r="K14" s="172"/>
      <c r="L14" s="179"/>
      <c r="M14" s="174"/>
      <c r="N14" s="178"/>
      <c r="O14" s="172"/>
      <c r="P14" s="179"/>
      <c r="Q14" s="174"/>
      <c r="R14" s="178"/>
      <c r="S14" s="172"/>
      <c r="T14" s="179"/>
      <c r="U14" s="179"/>
      <c r="V14" s="178"/>
      <c r="W14" s="172"/>
      <c r="X14" s="179"/>
      <c r="Y14" s="174"/>
      <c r="Z14" s="178"/>
      <c r="AA14" s="172"/>
      <c r="AB14" s="179"/>
      <c r="AC14" s="174"/>
      <c r="AD14" s="178"/>
      <c r="AE14" s="172"/>
      <c r="AF14" s="179"/>
      <c r="AG14" s="174"/>
    </row>
    <row r="15" spans="1:33" ht="15.75">
      <c r="A15" s="166" t="s">
        <v>626</v>
      </c>
      <c r="B15" s="167"/>
      <c r="C15" s="168"/>
      <c r="D15" s="168"/>
      <c r="E15" s="169"/>
      <c r="F15" s="167"/>
      <c r="G15" s="168"/>
      <c r="H15" s="168"/>
      <c r="I15" s="169"/>
      <c r="J15" s="167"/>
      <c r="K15" s="168"/>
      <c r="L15" s="168"/>
      <c r="M15" s="169"/>
      <c r="N15" s="167"/>
      <c r="O15" s="168"/>
      <c r="P15" s="168"/>
      <c r="Q15" s="169"/>
      <c r="R15" s="167"/>
      <c r="S15" s="168"/>
      <c r="T15" s="168"/>
      <c r="U15" s="169"/>
      <c r="V15" s="167"/>
      <c r="W15" s="168"/>
      <c r="X15" s="168"/>
      <c r="Y15" s="169"/>
      <c r="Z15" s="167"/>
      <c r="AA15" s="168"/>
      <c r="AB15" s="168"/>
      <c r="AC15" s="169"/>
      <c r="AD15" s="167"/>
      <c r="AE15" s="168"/>
      <c r="AF15" s="168"/>
      <c r="AG15" s="169"/>
    </row>
    <row r="16" spans="1:33" ht="15.75">
      <c r="A16" s="145" t="s">
        <v>627</v>
      </c>
      <c r="B16" s="144">
        <v>60</v>
      </c>
      <c r="C16" s="143" t="s">
        <v>628</v>
      </c>
      <c r="D16" s="143"/>
      <c r="E16" s="142"/>
      <c r="F16" s="144">
        <v>2</v>
      </c>
      <c r="G16" s="143" t="s">
        <v>628</v>
      </c>
      <c r="H16" s="143"/>
      <c r="I16" s="142"/>
      <c r="J16" s="144">
        <v>26</v>
      </c>
      <c r="K16" s="143" t="s">
        <v>628</v>
      </c>
      <c r="L16" s="143"/>
      <c r="M16" s="142"/>
      <c r="N16" s="144">
        <v>7</v>
      </c>
      <c r="O16" s="143" t="s">
        <v>628</v>
      </c>
      <c r="P16" s="143"/>
      <c r="Q16" s="142"/>
      <c r="R16" s="144">
        <v>4</v>
      </c>
      <c r="S16" s="143" t="s">
        <v>628</v>
      </c>
      <c r="T16" s="143"/>
      <c r="U16" s="142"/>
      <c r="V16" s="144">
        <v>3</v>
      </c>
      <c r="W16" s="143" t="s">
        <v>628</v>
      </c>
      <c r="X16" s="143"/>
      <c r="Y16" s="142"/>
      <c r="Z16" s="144">
        <v>1</v>
      </c>
      <c r="AA16" s="143" t="s">
        <v>629</v>
      </c>
      <c r="AB16" s="143"/>
      <c r="AC16" s="142"/>
      <c r="AD16" s="144">
        <v>103</v>
      </c>
      <c r="AE16" s="143" t="s">
        <v>628</v>
      </c>
      <c r="AF16" s="143"/>
      <c r="AG16" s="142"/>
    </row>
    <row r="17" spans="1:33" ht="17.25">
      <c r="A17" s="170" t="s">
        <v>630</v>
      </c>
      <c r="B17" s="171">
        <v>1007591.8900003001</v>
      </c>
      <c r="C17" s="172" t="s">
        <v>631</v>
      </c>
      <c r="D17" s="173">
        <v>50.538062533296603</v>
      </c>
      <c r="E17" s="174" t="s">
        <v>44</v>
      </c>
      <c r="F17" s="171">
        <v>25749.61</v>
      </c>
      <c r="G17" s="172" t="s">
        <v>631</v>
      </c>
      <c r="H17" s="173">
        <v>1.2915302448371353</v>
      </c>
      <c r="I17" s="174" t="s">
        <v>44</v>
      </c>
      <c r="J17" s="171">
        <v>669065.07500010007</v>
      </c>
      <c r="K17" s="172" t="s">
        <v>631</v>
      </c>
      <c r="L17" s="173">
        <v>33.558480308123329</v>
      </c>
      <c r="M17" s="174" t="s">
        <v>44</v>
      </c>
      <c r="N17" s="171">
        <v>114633.50000015</v>
      </c>
      <c r="O17" s="172" t="s">
        <v>631</v>
      </c>
      <c r="P17" s="173">
        <v>5.7497038720870517</v>
      </c>
      <c r="Q17" s="174" t="s">
        <v>44</v>
      </c>
      <c r="R17" s="171">
        <v>57245.75</v>
      </c>
      <c r="S17" s="172" t="s">
        <v>631</v>
      </c>
      <c r="T17" s="173">
        <v>2.8712907695839056</v>
      </c>
      <c r="U17" s="174" t="s">
        <v>44</v>
      </c>
      <c r="V17" s="171">
        <v>99690.1</v>
      </c>
      <c r="W17" s="172" t="s">
        <v>631</v>
      </c>
      <c r="X17" s="173">
        <v>5.0001836633967862</v>
      </c>
      <c r="Y17" s="174" t="s">
        <v>44</v>
      </c>
      <c r="Z17" s="171">
        <v>19752.84</v>
      </c>
      <c r="AA17" s="172" t="s">
        <v>631</v>
      </c>
      <c r="AB17" s="173">
        <v>0.99074860867518988</v>
      </c>
      <c r="AC17" s="174" t="s">
        <v>44</v>
      </c>
      <c r="AD17" s="171">
        <v>1993728.7650005503</v>
      </c>
      <c r="AE17" s="172" t="s">
        <v>631</v>
      </c>
      <c r="AF17" s="173">
        <v>100</v>
      </c>
      <c r="AG17" s="174" t="s">
        <v>44</v>
      </c>
    </row>
    <row r="18" spans="1:33" ht="15.75">
      <c r="A18" s="170" t="s">
        <v>632</v>
      </c>
      <c r="B18" s="176">
        <v>5297.2911323949993</v>
      </c>
      <c r="C18" s="172" t="s">
        <v>633</v>
      </c>
      <c r="D18" s="173">
        <v>60.107373216164795</v>
      </c>
      <c r="E18" s="174" t="s">
        <v>44</v>
      </c>
      <c r="F18" s="176">
        <v>99.122116975000012</v>
      </c>
      <c r="G18" s="172" t="s">
        <v>633</v>
      </c>
      <c r="H18" s="173">
        <v>1.1247201503722084</v>
      </c>
      <c r="I18" s="174" t="s">
        <v>44</v>
      </c>
      <c r="J18" s="176">
        <v>1582.7557051541205</v>
      </c>
      <c r="K18" s="172" t="s">
        <v>633</v>
      </c>
      <c r="L18" s="173">
        <v>17.959233408547899</v>
      </c>
      <c r="M18" s="174" t="s">
        <v>44</v>
      </c>
      <c r="N18" s="176">
        <v>889.29425939999999</v>
      </c>
      <c r="O18" s="172" t="s">
        <v>633</v>
      </c>
      <c r="P18" s="173">
        <v>10.090655886715735</v>
      </c>
      <c r="Q18" s="174" t="s">
        <v>44</v>
      </c>
      <c r="R18" s="176">
        <v>668.00577451000004</v>
      </c>
      <c r="S18" s="172" t="s">
        <v>633</v>
      </c>
      <c r="T18" s="173">
        <v>7.5797367740429111</v>
      </c>
      <c r="U18" s="174" t="s">
        <v>44</v>
      </c>
      <c r="V18" s="176">
        <v>146.47871216999999</v>
      </c>
      <c r="W18" s="172" t="s">
        <v>633</v>
      </c>
      <c r="X18" s="173">
        <v>1.6620665922593387</v>
      </c>
      <c r="Y18" s="174" t="s">
        <v>44</v>
      </c>
      <c r="Z18" s="176">
        <v>130.09943313818417</v>
      </c>
      <c r="AA18" s="172" t="s">
        <v>633</v>
      </c>
      <c r="AB18" s="173">
        <v>1.4762139718971385</v>
      </c>
      <c r="AC18" s="174" t="s">
        <v>44</v>
      </c>
      <c r="AD18" s="176">
        <v>8813.0471337423023</v>
      </c>
      <c r="AE18" s="172" t="s">
        <v>633</v>
      </c>
      <c r="AF18" s="173">
        <v>100</v>
      </c>
      <c r="AG18" s="174" t="s">
        <v>44</v>
      </c>
    </row>
    <row r="19" spans="1:33" ht="15.75">
      <c r="A19" s="180"/>
      <c r="B19" s="181"/>
      <c r="C19" s="182"/>
      <c r="D19" s="182"/>
      <c r="E19" s="183"/>
      <c r="F19" s="184"/>
      <c r="G19" s="182"/>
      <c r="H19" s="182"/>
      <c r="I19" s="183"/>
      <c r="J19" s="181"/>
      <c r="K19" s="182"/>
      <c r="L19" s="182"/>
      <c r="M19" s="183"/>
      <c r="N19" s="181"/>
      <c r="O19" s="182"/>
      <c r="P19" s="182"/>
      <c r="Q19" s="183"/>
      <c r="R19" s="181"/>
      <c r="S19" s="182"/>
      <c r="T19" s="182"/>
      <c r="U19" s="183"/>
      <c r="V19" s="181"/>
      <c r="W19" s="182"/>
      <c r="X19" s="182"/>
      <c r="Y19" s="183"/>
      <c r="Z19" s="181"/>
      <c r="AA19" s="182"/>
      <c r="AB19" s="182"/>
      <c r="AC19" s="183"/>
      <c r="AD19" s="181"/>
      <c r="AE19" s="182"/>
      <c r="AF19" s="182"/>
      <c r="AG19" s="183"/>
    </row>
  </sheetData>
  <pageMargins left="0.23622047244094491" right="0.23622047244094491" top="0.74803149606299213" bottom="0.74803149606299213" header="0.31496062992125984" footer="0.31496062992125984"/>
  <pageSetup paperSize="9" fitToWidth="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workbookViewId="0">
      <selection activeCell="C28" sqref="C28"/>
    </sheetView>
  </sheetViews>
  <sheetFormatPr defaultRowHeight="15"/>
  <cols>
    <col min="1" max="1" width="48.85546875" customWidth="1"/>
    <col min="3" max="3" width="19" customWidth="1"/>
  </cols>
  <sheetData>
    <row r="1" spans="1:3" ht="15.75">
      <c r="A1" s="126" t="s">
        <v>636</v>
      </c>
      <c r="B1" s="130"/>
      <c r="C1" s="130"/>
    </row>
    <row r="2" spans="1:3" ht="15.75">
      <c r="A2" s="154" t="s">
        <v>637</v>
      </c>
      <c r="B2" s="130"/>
      <c r="C2" s="130"/>
    </row>
    <row r="3" spans="1:3">
      <c r="A3" s="130"/>
      <c r="B3" s="130"/>
      <c r="C3" s="130"/>
    </row>
    <row r="4" spans="1:3" ht="15.75">
      <c r="A4" s="130"/>
      <c r="B4" s="130"/>
      <c r="C4" s="139" t="s">
        <v>638</v>
      </c>
    </row>
    <row r="5" spans="1:3" ht="15.75">
      <c r="A5" s="186" t="s">
        <v>639</v>
      </c>
      <c r="B5" s="186" t="s">
        <v>640</v>
      </c>
      <c r="C5" s="190">
        <v>316.2</v>
      </c>
    </row>
    <row r="6" spans="1:3" ht="15.75">
      <c r="A6" s="186" t="s">
        <v>641</v>
      </c>
      <c r="B6" s="186" t="s">
        <v>642</v>
      </c>
      <c r="C6" s="190">
        <v>139.571</v>
      </c>
    </row>
    <row r="7" spans="1:3" ht="15.75">
      <c r="A7" s="186" t="s">
        <v>643</v>
      </c>
      <c r="B7" s="186" t="s">
        <v>644</v>
      </c>
      <c r="C7" s="191">
        <v>5926.5259999999998</v>
      </c>
    </row>
    <row r="8" spans="1:3" ht="15.75">
      <c r="A8" s="185"/>
      <c r="B8" s="185"/>
      <c r="C8" s="190"/>
    </row>
    <row r="9" spans="1:3" ht="15.75">
      <c r="A9" s="186" t="s">
        <v>645</v>
      </c>
      <c r="B9" s="185"/>
      <c r="C9" s="188">
        <f>SUM(C5:C8)</f>
        <v>6382.2969999999996</v>
      </c>
    </row>
    <row r="10" spans="1:3" ht="15.75">
      <c r="A10" s="185"/>
      <c r="B10" s="185"/>
      <c r="C10" s="190"/>
    </row>
    <row r="11" spans="1:3" ht="15.75">
      <c r="A11" s="186" t="s">
        <v>646</v>
      </c>
      <c r="B11" s="186" t="s">
        <v>647</v>
      </c>
      <c r="C11" s="190">
        <v>2747.1</v>
      </c>
    </row>
    <row r="12" spans="1:3" ht="15.75">
      <c r="A12" s="186" t="s">
        <v>648</v>
      </c>
      <c r="B12" s="185"/>
      <c r="C12" s="190">
        <v>0</v>
      </c>
    </row>
    <row r="13" spans="1:3" ht="15.75">
      <c r="A13" s="186" t="s">
        <v>649</v>
      </c>
      <c r="B13" s="185"/>
      <c r="C13" s="190">
        <v>-316.27723461138237</v>
      </c>
    </row>
    <row r="14" spans="1:3" ht="15.75">
      <c r="A14" s="186" t="s">
        <v>650</v>
      </c>
      <c r="B14" s="185"/>
      <c r="C14" s="190"/>
    </row>
    <row r="15" spans="1:3" ht="15.75">
      <c r="A15" s="186" t="s">
        <v>651</v>
      </c>
      <c r="B15" s="185"/>
      <c r="C15" s="190"/>
    </row>
    <row r="16" spans="1:3" ht="15.75">
      <c r="A16" s="185"/>
      <c r="B16" s="185"/>
      <c r="C16" s="190"/>
    </row>
    <row r="17" spans="1:3" ht="15.75">
      <c r="A17" s="186" t="s">
        <v>652</v>
      </c>
      <c r="B17" s="185"/>
      <c r="C17" s="189">
        <f>SUM(C9:C16)</f>
        <v>8813.1197653886175</v>
      </c>
    </row>
    <row r="18" spans="1:3" ht="15.75">
      <c r="A18" s="185"/>
      <c r="B18" s="185"/>
      <c r="C18" s="190">
        <v>0</v>
      </c>
    </row>
    <row r="19" spans="1:3" ht="15.75">
      <c r="A19" s="187" t="s">
        <v>653</v>
      </c>
      <c r="B19" s="187"/>
      <c r="C19" s="192"/>
    </row>
    <row r="20" spans="1:3" ht="15.75">
      <c r="A20" s="187" t="s">
        <v>654</v>
      </c>
      <c r="B20" s="187"/>
      <c r="C20" s="193"/>
    </row>
    <row r="21" spans="1:3" ht="15.75">
      <c r="A21" s="187" t="s">
        <v>655</v>
      </c>
      <c r="B21" s="187"/>
      <c r="C21" s="193">
        <v>9.5</v>
      </c>
    </row>
    <row r="22" spans="1:3" ht="15.75">
      <c r="A22" s="187" t="s">
        <v>656</v>
      </c>
      <c r="B22" s="187"/>
      <c r="C22" s="193">
        <v>130.1</v>
      </c>
    </row>
    <row r="23" spans="1:3" ht="15.75">
      <c r="A23" s="185"/>
      <c r="B23" s="187"/>
      <c r="C23" s="194">
        <v>139.6</v>
      </c>
    </row>
  </sheetData>
  <pageMargins left="0.23622047244094491" right="0.23622047244094491"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F32" sqref="F32"/>
    </sheetView>
  </sheetViews>
  <sheetFormatPr defaultRowHeight="15"/>
  <cols>
    <col min="1" max="1" width="18.7109375" style="186" customWidth="1"/>
    <col min="2" max="2" width="14.42578125" style="186" customWidth="1"/>
    <col min="3" max="3" width="15.7109375" style="186" customWidth="1"/>
    <col min="4" max="4" width="16.5703125" style="186" customWidth="1"/>
    <col min="5" max="5" width="14.7109375" style="186" customWidth="1"/>
    <col min="6" max="6" width="20.28515625" style="186" customWidth="1"/>
    <col min="7" max="7" width="9.140625" style="186"/>
    <col min="8" max="8" width="14.7109375" style="186" customWidth="1"/>
    <col min="9" max="16384" width="9.140625" style="186"/>
  </cols>
  <sheetData>
    <row r="1" spans="1:8" ht="31.5" customHeight="1">
      <c r="A1" s="281" t="s">
        <v>661</v>
      </c>
      <c r="B1" s="281"/>
      <c r="C1" s="281"/>
      <c r="D1" s="281"/>
      <c r="E1" s="281"/>
      <c r="F1" s="281"/>
      <c r="G1" s="281"/>
      <c r="H1" s="281"/>
    </row>
    <row r="2" spans="1:8" s="235" customFormat="1" ht="30">
      <c r="A2" s="128"/>
      <c r="B2" s="131" t="s">
        <v>657</v>
      </c>
      <c r="C2" s="127" t="s">
        <v>18</v>
      </c>
      <c r="D2" s="131" t="s">
        <v>658</v>
      </c>
      <c r="E2" s="127" t="s">
        <v>659</v>
      </c>
      <c r="F2" s="127" t="s">
        <v>662</v>
      </c>
      <c r="G2" s="152"/>
      <c r="H2" s="131" t="s">
        <v>22</v>
      </c>
    </row>
    <row r="3" spans="1:8" s="235" customFormat="1">
      <c r="A3" s="128"/>
      <c r="B3" s="128"/>
      <c r="C3" s="151" t="s">
        <v>660</v>
      </c>
      <c r="D3" s="151"/>
      <c r="E3" s="151" t="s">
        <v>49</v>
      </c>
      <c r="F3" s="151" t="s">
        <v>49</v>
      </c>
      <c r="G3" s="128"/>
      <c r="H3" s="128"/>
    </row>
    <row r="4" spans="1:8">
      <c r="A4" s="264" t="s">
        <v>709</v>
      </c>
      <c r="B4" s="253"/>
      <c r="C4" s="253"/>
      <c r="D4" s="253"/>
      <c r="E4" s="272"/>
      <c r="F4" s="272"/>
      <c r="G4" s="253"/>
      <c r="H4" s="253"/>
    </row>
    <row r="5" spans="1:8">
      <c r="A5" s="253" t="s">
        <v>77</v>
      </c>
      <c r="B5" s="263">
        <v>29</v>
      </c>
      <c r="C5" s="257">
        <v>537.09827000030009</v>
      </c>
      <c r="D5" s="256">
        <v>7816</v>
      </c>
      <c r="E5" s="245">
        <v>4528.2351550149997</v>
      </c>
      <c r="F5" s="245">
        <v>239.06784885750002</v>
      </c>
      <c r="G5" s="253"/>
      <c r="H5" s="256">
        <v>40</v>
      </c>
    </row>
    <row r="6" spans="1:8">
      <c r="A6" s="253" t="s">
        <v>330</v>
      </c>
      <c r="B6" s="256">
        <v>6</v>
      </c>
      <c r="C6" s="257">
        <v>177.71317500009999</v>
      </c>
      <c r="D6" s="256">
        <v>4454</v>
      </c>
      <c r="E6" s="245">
        <v>952.00963068999999</v>
      </c>
      <c r="F6" s="245">
        <v>57.806897010000007</v>
      </c>
      <c r="G6" s="253"/>
      <c r="H6" s="256">
        <v>11</v>
      </c>
    </row>
    <row r="7" spans="1:8">
      <c r="A7" s="253" t="s">
        <v>282</v>
      </c>
      <c r="B7" s="256">
        <v>5</v>
      </c>
      <c r="C7" s="257">
        <v>83.517500000149994</v>
      </c>
      <c r="D7" s="256">
        <v>1276</v>
      </c>
      <c r="E7" s="245">
        <v>845.43107018000001</v>
      </c>
      <c r="F7" s="245">
        <v>38.833179240000007</v>
      </c>
      <c r="G7" s="253"/>
      <c r="H7" s="256">
        <v>6</v>
      </c>
    </row>
    <row r="8" spans="1:8">
      <c r="A8" s="253" t="s">
        <v>54</v>
      </c>
      <c r="B8" s="256">
        <v>2</v>
      </c>
      <c r="C8" s="257">
        <v>25.749610000000001</v>
      </c>
      <c r="D8" s="256">
        <v>383</v>
      </c>
      <c r="E8" s="258">
        <v>99.122116975000012</v>
      </c>
      <c r="F8" s="245">
        <v>6.6937253749999996</v>
      </c>
      <c r="G8" s="253"/>
      <c r="H8" s="256">
        <v>4</v>
      </c>
    </row>
    <row r="9" spans="1:8">
      <c r="A9" s="253" t="s">
        <v>368</v>
      </c>
      <c r="B9" s="256">
        <v>4</v>
      </c>
      <c r="C9" s="257">
        <v>57.245750000000001</v>
      </c>
      <c r="D9" s="256">
        <v>640</v>
      </c>
      <c r="E9" s="258">
        <v>668.00577451000004</v>
      </c>
      <c r="F9" s="245">
        <v>35.260336932500003</v>
      </c>
      <c r="G9" s="253"/>
      <c r="H9" s="256">
        <v>6</v>
      </c>
    </row>
    <row r="10" spans="1:8">
      <c r="A10" s="253" t="s">
        <v>316</v>
      </c>
      <c r="B10" s="256">
        <v>2</v>
      </c>
      <c r="C10" s="257">
        <v>25.5291</v>
      </c>
      <c r="D10" s="256">
        <v>293</v>
      </c>
      <c r="E10" s="258">
        <v>121.97871216999999</v>
      </c>
      <c r="F10" s="245">
        <v>2.7869114450000003</v>
      </c>
      <c r="G10" s="253"/>
      <c r="H10" s="256">
        <v>2</v>
      </c>
    </row>
    <row r="11" spans="1:8">
      <c r="A11" s="253" t="s">
        <v>391</v>
      </c>
      <c r="B11" s="260">
        <v>1</v>
      </c>
      <c r="C11" s="262">
        <v>19.752839999999999</v>
      </c>
      <c r="D11" s="260">
        <v>194</v>
      </c>
      <c r="E11" s="271">
        <v>130.099433138184</v>
      </c>
      <c r="F11" s="261">
        <v>8.2087968300000007</v>
      </c>
      <c r="G11" s="253"/>
      <c r="H11" s="260">
        <v>1</v>
      </c>
    </row>
    <row r="12" spans="1:8">
      <c r="A12" s="253"/>
      <c r="B12" s="251">
        <v>49</v>
      </c>
      <c r="C12" s="259">
        <v>926.60624500055008</v>
      </c>
      <c r="D12" s="251">
        <v>15056</v>
      </c>
      <c r="E12" s="258">
        <v>7344.8818926781842</v>
      </c>
      <c r="F12" s="258">
        <v>388.65769569000003</v>
      </c>
      <c r="G12" s="253"/>
      <c r="H12" s="251">
        <v>70</v>
      </c>
    </row>
    <row r="13" spans="1:8">
      <c r="A13" s="270" t="s">
        <v>783</v>
      </c>
      <c r="B13" s="265"/>
      <c r="C13" s="269"/>
      <c r="D13" s="265"/>
      <c r="E13" s="266"/>
      <c r="F13" s="268"/>
      <c r="G13" s="253"/>
      <c r="H13" s="265"/>
    </row>
    <row r="14" spans="1:8">
      <c r="A14" s="253" t="s">
        <v>77</v>
      </c>
      <c r="B14" s="256">
        <v>1</v>
      </c>
      <c r="C14" s="257">
        <v>0</v>
      </c>
      <c r="D14" s="256">
        <v>823</v>
      </c>
      <c r="E14" s="245">
        <v>65.201115090000002</v>
      </c>
      <c r="F14" s="245">
        <v>5.62785768</v>
      </c>
      <c r="G14" s="253"/>
      <c r="H14" s="256">
        <v>1</v>
      </c>
    </row>
    <row r="15" spans="1:8">
      <c r="A15" s="253" t="s">
        <v>330</v>
      </c>
      <c r="B15" s="260">
        <v>3</v>
      </c>
      <c r="C15" s="262">
        <v>0</v>
      </c>
      <c r="D15" s="260">
        <v>2550</v>
      </c>
      <c r="E15" s="261">
        <v>111.30000000000001</v>
      </c>
      <c r="F15" s="261">
        <v>8.21328207</v>
      </c>
      <c r="G15" s="253"/>
      <c r="H15" s="260">
        <v>3</v>
      </c>
    </row>
    <row r="16" spans="1:8">
      <c r="A16" s="244" t="s">
        <v>782</v>
      </c>
      <c r="B16" s="251">
        <v>4</v>
      </c>
      <c r="C16" s="259">
        <v>0</v>
      </c>
      <c r="D16" s="251">
        <v>3373</v>
      </c>
      <c r="E16" s="258">
        <v>176.50111509000001</v>
      </c>
      <c r="F16" s="258">
        <v>13.84113975</v>
      </c>
      <c r="G16" s="253"/>
      <c r="H16" s="251">
        <v>4</v>
      </c>
    </row>
    <row r="17" spans="1:8">
      <c r="A17" s="253"/>
      <c r="B17" s="265"/>
      <c r="C17" s="267"/>
      <c r="D17" s="265"/>
      <c r="E17" s="266"/>
      <c r="F17" s="254"/>
      <c r="G17" s="253"/>
      <c r="H17" s="265"/>
    </row>
    <row r="18" spans="1:8">
      <c r="A18" s="244" t="s">
        <v>712</v>
      </c>
      <c r="B18" s="251">
        <v>53</v>
      </c>
      <c r="C18" s="259">
        <v>926.60624500055008</v>
      </c>
      <c r="D18" s="251">
        <v>18429</v>
      </c>
      <c r="E18" s="258">
        <v>7521.3830077681841</v>
      </c>
      <c r="F18" s="273">
        <v>402.49883544000005</v>
      </c>
      <c r="G18" s="244"/>
      <c r="H18" s="251"/>
    </row>
    <row r="19" spans="1:8">
      <c r="A19" s="244"/>
      <c r="B19" s="251"/>
      <c r="C19" s="259"/>
      <c r="D19" s="251"/>
      <c r="E19" s="258"/>
      <c r="F19" s="258"/>
      <c r="G19" s="244"/>
      <c r="H19" s="251"/>
    </row>
    <row r="20" spans="1:8">
      <c r="A20" s="264" t="s">
        <v>710</v>
      </c>
      <c r="B20" s="252"/>
      <c r="C20" s="255"/>
      <c r="D20" s="252"/>
      <c r="E20" s="254"/>
      <c r="F20" s="254"/>
      <c r="G20" s="253"/>
      <c r="H20" s="252"/>
    </row>
    <row r="21" spans="1:8">
      <c r="A21" s="253" t="s">
        <v>77</v>
      </c>
      <c r="B21" s="263">
        <v>30</v>
      </c>
      <c r="C21" s="257">
        <v>470.49362000000002</v>
      </c>
      <c r="D21" s="256">
        <v>6342</v>
      </c>
      <c r="E21" s="245">
        <v>703.85486229000014</v>
      </c>
      <c r="F21" s="245">
        <v>65.415330804999996</v>
      </c>
      <c r="G21" s="253"/>
      <c r="H21" s="256">
        <v>59</v>
      </c>
    </row>
    <row r="22" spans="1:8">
      <c r="A22" s="253" t="s">
        <v>330</v>
      </c>
      <c r="B22" s="263">
        <v>17</v>
      </c>
      <c r="C22" s="257">
        <v>491.3519</v>
      </c>
      <c r="D22" s="256">
        <v>2050</v>
      </c>
      <c r="E22" s="245">
        <v>519.44607446412056</v>
      </c>
      <c r="F22" s="245">
        <v>44.123810564999999</v>
      </c>
      <c r="G22" s="253"/>
      <c r="H22" s="256">
        <v>56</v>
      </c>
    </row>
    <row r="23" spans="1:8">
      <c r="A23" s="253" t="s">
        <v>282</v>
      </c>
      <c r="B23" s="256">
        <v>2</v>
      </c>
      <c r="C23" s="257">
        <v>31.116</v>
      </c>
      <c r="D23" s="256">
        <v>100</v>
      </c>
      <c r="E23" s="245">
        <v>43.863189220000002</v>
      </c>
      <c r="F23" s="245">
        <v>8.3951536600000018</v>
      </c>
      <c r="G23" s="253"/>
      <c r="H23" s="256">
        <v>6</v>
      </c>
    </row>
    <row r="24" spans="1:8">
      <c r="A24" s="253" t="s">
        <v>54</v>
      </c>
      <c r="B24" s="256">
        <v>0</v>
      </c>
      <c r="C24" s="257">
        <v>0</v>
      </c>
      <c r="D24" s="256">
        <v>0</v>
      </c>
      <c r="E24" s="245">
        <v>0</v>
      </c>
      <c r="F24" s="245">
        <v>0</v>
      </c>
      <c r="G24" s="253"/>
      <c r="H24" s="256">
        <v>0</v>
      </c>
    </row>
    <row r="25" spans="1:8">
      <c r="A25" s="253" t="s">
        <v>368</v>
      </c>
      <c r="B25" s="256">
        <v>0</v>
      </c>
      <c r="C25" s="257">
        <v>0</v>
      </c>
      <c r="D25" s="256">
        <v>0</v>
      </c>
      <c r="E25" s="245">
        <v>0</v>
      </c>
      <c r="F25" s="245">
        <v>0</v>
      </c>
      <c r="G25" s="253"/>
      <c r="H25" s="256">
        <v>0</v>
      </c>
    </row>
    <row r="26" spans="1:8">
      <c r="A26" s="253" t="s">
        <v>316</v>
      </c>
      <c r="B26" s="260">
        <v>1</v>
      </c>
      <c r="C26" s="262">
        <v>74.161000000000001</v>
      </c>
      <c r="D26" s="260">
        <v>0</v>
      </c>
      <c r="E26" s="261">
        <v>24.5</v>
      </c>
      <c r="F26" s="245">
        <v>2.5289850299999999</v>
      </c>
      <c r="G26" s="253"/>
      <c r="H26" s="260">
        <v>2</v>
      </c>
    </row>
    <row r="27" spans="1:8">
      <c r="A27" s="244" t="s">
        <v>711</v>
      </c>
      <c r="B27" s="251">
        <v>50</v>
      </c>
      <c r="C27" s="259">
        <v>1067.1225200000001</v>
      </c>
      <c r="D27" s="251">
        <v>8492</v>
      </c>
      <c r="E27" s="258">
        <v>1291.7</v>
      </c>
      <c r="F27" s="275">
        <v>120.46328006</v>
      </c>
      <c r="G27" s="244"/>
      <c r="H27" s="251">
        <v>123</v>
      </c>
    </row>
    <row r="28" spans="1:8">
      <c r="A28" s="253"/>
      <c r="B28" s="256"/>
      <c r="C28" s="257"/>
      <c r="D28" s="256"/>
      <c r="E28" s="245"/>
      <c r="F28" s="245"/>
      <c r="G28" s="253"/>
      <c r="H28" s="256"/>
    </row>
    <row r="29" spans="1:8">
      <c r="A29" s="244" t="s">
        <v>713</v>
      </c>
      <c r="B29" s="243">
        <v>103</v>
      </c>
      <c r="C29" s="242">
        <v>1993.7287650005501</v>
      </c>
      <c r="D29" s="243">
        <v>26921</v>
      </c>
      <c r="E29" s="241">
        <v>8813.083007768184</v>
      </c>
      <c r="F29" s="241">
        <v>522.9621155000001</v>
      </c>
      <c r="G29" s="244"/>
      <c r="H29" s="251">
        <v>0</v>
      </c>
    </row>
    <row r="30" spans="1:8">
      <c r="A30" s="253"/>
      <c r="B30" s="252"/>
      <c r="C30" s="255"/>
      <c r="D30" s="252"/>
      <c r="E30" s="254"/>
      <c r="F30" s="245"/>
      <c r="G30" s="253"/>
      <c r="H30" s="252"/>
    </row>
    <row r="31" spans="1:8" ht="15.75">
      <c r="A31" s="239"/>
      <c r="B31" s="239"/>
      <c r="C31" s="239"/>
      <c r="D31" s="239"/>
      <c r="E31" s="239"/>
      <c r="F31" s="245"/>
      <c r="G31" s="239"/>
      <c r="H31" s="239"/>
    </row>
    <row r="32" spans="1:8" ht="15.75">
      <c r="A32" s="240" t="s">
        <v>799</v>
      </c>
      <c r="B32" s="239"/>
      <c r="C32" s="239"/>
      <c r="D32" s="239"/>
      <c r="E32" s="239"/>
      <c r="F32" s="245">
        <v>450.22811612000004</v>
      </c>
      <c r="G32" s="280" t="s">
        <v>61</v>
      </c>
      <c r="H32" s="239"/>
    </row>
    <row r="33" spans="1:8" ht="15.75">
      <c r="A33" s="240" t="s">
        <v>796</v>
      </c>
      <c r="B33" s="239"/>
      <c r="C33" s="239"/>
      <c r="D33" s="239"/>
      <c r="E33" s="239"/>
      <c r="F33" s="245">
        <v>23.938159460000001</v>
      </c>
      <c r="G33" s="280" t="s">
        <v>129</v>
      </c>
      <c r="H33" s="239"/>
    </row>
    <row r="34" spans="1:8" ht="15.75">
      <c r="A34" s="240" t="s">
        <v>804</v>
      </c>
      <c r="B34" s="239"/>
      <c r="C34" s="239"/>
      <c r="D34" s="239"/>
      <c r="E34" s="239"/>
      <c r="F34" s="245">
        <v>33.032653760000002</v>
      </c>
      <c r="G34" s="280" t="s">
        <v>805</v>
      </c>
      <c r="H34" s="239"/>
    </row>
    <row r="35" spans="1:8" ht="15.75">
      <c r="A35" s="240" t="s">
        <v>806</v>
      </c>
      <c r="B35" s="239"/>
      <c r="C35" s="239"/>
      <c r="D35" s="239"/>
      <c r="E35" s="239"/>
      <c r="F35" s="245">
        <v>15.76318616</v>
      </c>
      <c r="G35" s="280" t="s">
        <v>807</v>
      </c>
      <c r="H35" s="239"/>
    </row>
    <row r="36" spans="1:8">
      <c r="A36" s="244" t="s">
        <v>798</v>
      </c>
      <c r="B36" s="243"/>
      <c r="C36" s="242"/>
      <c r="D36" s="243"/>
      <c r="E36" s="241"/>
      <c r="F36" s="241">
        <v>522.9621155000001</v>
      </c>
      <c r="G36" s="244"/>
      <c r="H36" s="251"/>
    </row>
    <row r="37" spans="1:8">
      <c r="A37" s="236"/>
      <c r="B37" s="236"/>
      <c r="C37" s="236"/>
      <c r="D37" s="236"/>
      <c r="E37" s="236"/>
      <c r="F37" s="236"/>
      <c r="G37" s="236"/>
      <c r="H37" s="236"/>
    </row>
    <row r="38" spans="1:8" ht="15.75">
      <c r="A38" s="250" t="s">
        <v>797</v>
      </c>
      <c r="B38" s="239"/>
      <c r="C38" s="239"/>
      <c r="D38" s="239"/>
      <c r="E38" s="239"/>
      <c r="F38" s="239"/>
      <c r="G38" s="239"/>
      <c r="H38" s="239"/>
    </row>
    <row r="39" spans="1:8">
      <c r="A39" s="236"/>
      <c r="B39" s="236"/>
      <c r="C39" s="236"/>
      <c r="D39" s="236"/>
      <c r="E39" s="236"/>
      <c r="F39" s="236"/>
      <c r="G39" s="236"/>
      <c r="H39" s="236"/>
    </row>
    <row r="40" spans="1:8">
      <c r="A40" s="236"/>
      <c r="B40" s="236"/>
      <c r="C40" s="236"/>
      <c r="D40" s="236"/>
      <c r="E40" s="236"/>
      <c r="F40" s="236"/>
      <c r="G40" s="236"/>
      <c r="H40" s="236"/>
    </row>
    <row r="41" spans="1:8" ht="15.75">
      <c r="A41" s="248" t="s">
        <v>800</v>
      </c>
      <c r="B41" s="248"/>
      <c r="C41" s="248"/>
      <c r="D41" s="249" t="s">
        <v>42</v>
      </c>
      <c r="E41" s="249" t="s">
        <v>43</v>
      </c>
      <c r="F41" s="249" t="s">
        <v>626</v>
      </c>
      <c r="G41" s="248"/>
      <c r="H41" s="239"/>
    </row>
    <row r="42" spans="1:8" ht="15.75">
      <c r="A42" s="248"/>
      <c r="B42" s="248"/>
      <c r="C42" s="248"/>
      <c r="D42" s="249"/>
      <c r="E42" s="249"/>
      <c r="F42" s="249"/>
      <c r="G42" s="248"/>
      <c r="H42" s="239"/>
    </row>
    <row r="43" spans="1:8" ht="15.75">
      <c r="A43" s="240" t="s">
        <v>801</v>
      </c>
      <c r="B43" s="239"/>
      <c r="C43" s="277" t="s">
        <v>808</v>
      </c>
      <c r="D43" s="247">
        <v>541.20000000000005</v>
      </c>
      <c r="E43" s="247">
        <v>146.30000000000001</v>
      </c>
      <c r="F43" s="246">
        <v>687.5</v>
      </c>
      <c r="G43" s="239"/>
      <c r="H43" s="239"/>
    </row>
    <row r="44" spans="1:8" ht="15.75">
      <c r="A44" s="240" t="s">
        <v>802</v>
      </c>
      <c r="B44" s="239"/>
      <c r="C44" s="277" t="s">
        <v>809</v>
      </c>
      <c r="D44" s="247">
        <v>-138.69999999999999</v>
      </c>
      <c r="E44" s="247">
        <v>-25.8</v>
      </c>
      <c r="F44" s="246">
        <v>-164.5</v>
      </c>
      <c r="G44" s="239"/>
      <c r="H44" s="239"/>
    </row>
    <row r="45" spans="1:8" ht="15.75">
      <c r="A45" s="240" t="s">
        <v>803</v>
      </c>
      <c r="B45" s="239"/>
      <c r="C45" s="239"/>
      <c r="D45" s="247">
        <v>-7.6</v>
      </c>
      <c r="E45" s="247">
        <v>-3.2</v>
      </c>
      <c r="F45" s="246">
        <v>-10.8</v>
      </c>
      <c r="G45" s="239"/>
      <c r="H45" s="239"/>
    </row>
    <row r="46" spans="1:8" ht="15.75">
      <c r="A46" s="239"/>
      <c r="B46" s="239"/>
      <c r="C46" s="239"/>
      <c r="D46" s="239"/>
      <c r="E46" s="239"/>
      <c r="F46" s="245"/>
      <c r="G46" s="239"/>
      <c r="H46" s="239"/>
    </row>
    <row r="47" spans="1:8" ht="15.75">
      <c r="A47" s="244" t="s">
        <v>798</v>
      </c>
      <c r="B47" s="243"/>
      <c r="C47" s="242"/>
      <c r="D47" s="274">
        <v>394.90000000000003</v>
      </c>
      <c r="E47" s="276">
        <v>117.30000000000001</v>
      </c>
      <c r="F47" s="241">
        <v>512.20000000000005</v>
      </c>
      <c r="G47" s="239"/>
      <c r="H47" s="239"/>
    </row>
    <row r="48" spans="1:8">
      <c r="A48" s="236"/>
      <c r="B48" s="236"/>
      <c r="C48" s="236"/>
      <c r="D48" s="236"/>
      <c r="E48" s="236"/>
      <c r="F48" s="236"/>
      <c r="G48" s="236"/>
      <c r="H48" s="236"/>
    </row>
    <row r="49" spans="1:8">
      <c r="A49" s="236"/>
      <c r="B49" s="236"/>
      <c r="C49" s="278" t="s">
        <v>810</v>
      </c>
      <c r="D49" s="247">
        <v>402.50000000000006</v>
      </c>
      <c r="E49" s="247">
        <v>120.50000000000001</v>
      </c>
      <c r="F49" s="279">
        <v>523.00000000000011</v>
      </c>
      <c r="G49" s="236"/>
      <c r="H49" s="236"/>
    </row>
  </sheetData>
  <mergeCells count="1">
    <mergeCell ref="A1:H1"/>
  </mergeCells>
  <pageMargins left="0.23622047244094491" right="0.23622047244094491" top="0.74803149606299213" bottom="0.74803149606299213" header="0.31496062992125984" footer="0.31496062992125984"/>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workbookViewId="0">
      <selection activeCell="I18" sqref="I18"/>
    </sheetView>
  </sheetViews>
  <sheetFormatPr defaultRowHeight="15"/>
  <cols>
    <col min="1" max="1" width="4" style="186" customWidth="1"/>
    <col min="2" max="2" width="43.42578125" style="186" customWidth="1"/>
    <col min="3" max="3" width="18.42578125" style="186" customWidth="1"/>
    <col min="4" max="4" width="16.42578125" style="186" customWidth="1"/>
    <col min="5" max="5" width="18.42578125" style="186" customWidth="1"/>
    <col min="6" max="6" width="20.7109375" style="186" customWidth="1"/>
    <col min="7" max="7" width="18.85546875" style="186" customWidth="1"/>
    <col min="8" max="8" width="16.7109375" style="186" customWidth="1"/>
    <col min="9" max="9" width="15.7109375" style="186" customWidth="1"/>
    <col min="10" max="16384" width="9.140625" style="186"/>
  </cols>
  <sheetData>
    <row r="1" spans="2:10">
      <c r="H1" s="196"/>
    </row>
    <row r="2" spans="2:10" ht="18">
      <c r="B2" s="283" t="s">
        <v>665</v>
      </c>
      <c r="C2" s="284"/>
      <c r="D2" s="284"/>
      <c r="E2" s="284"/>
      <c r="F2" s="284"/>
      <c r="G2" s="284"/>
      <c r="H2" s="285"/>
    </row>
    <row r="3" spans="2:10">
      <c r="B3" s="226"/>
      <c r="C3" s="226"/>
      <c r="D3" s="226"/>
      <c r="E3" s="226"/>
      <c r="F3" s="226"/>
      <c r="G3" s="226"/>
      <c r="H3" s="226"/>
    </row>
    <row r="4" spans="2:10" s="197" customFormat="1" ht="45">
      <c r="B4" s="227" t="s">
        <v>666</v>
      </c>
      <c r="C4" s="228" t="s">
        <v>667</v>
      </c>
      <c r="D4" s="228" t="s">
        <v>705</v>
      </c>
      <c r="E4" s="228" t="s">
        <v>668</v>
      </c>
      <c r="F4" s="228" t="s">
        <v>669</v>
      </c>
      <c r="G4" s="228" t="s">
        <v>670</v>
      </c>
      <c r="H4" s="228" t="s">
        <v>671</v>
      </c>
    </row>
    <row r="5" spans="2:10" ht="17.25">
      <c r="B5" s="198" t="s">
        <v>672</v>
      </c>
      <c r="C5" s="199">
        <v>4001.2</v>
      </c>
      <c r="D5" s="199">
        <v>-679</v>
      </c>
      <c r="E5" s="199"/>
      <c r="F5" s="199">
        <v>69.900000000000006</v>
      </c>
      <c r="G5" s="199"/>
      <c r="H5" s="200">
        <f>SUM(C5:G5)</f>
        <v>3392.1</v>
      </c>
      <c r="J5" s="201"/>
    </row>
    <row r="6" spans="2:10">
      <c r="B6" s="198" t="s">
        <v>673</v>
      </c>
      <c r="C6" s="199">
        <v>227.80000000000018</v>
      </c>
      <c r="D6" s="199">
        <v>679</v>
      </c>
      <c r="E6" s="199">
        <v>-95.221999999999866</v>
      </c>
      <c r="F6" s="199">
        <v>16.3</v>
      </c>
      <c r="G6" s="199">
        <v>-96.2</v>
      </c>
      <c r="H6" s="199">
        <f>SUM(C6:G6)</f>
        <v>731.67800000000022</v>
      </c>
      <c r="J6" s="201"/>
    </row>
    <row r="7" spans="2:10">
      <c r="B7" s="198" t="s">
        <v>674</v>
      </c>
      <c r="C7" s="199">
        <v>-1215.8</v>
      </c>
      <c r="D7" s="199"/>
      <c r="E7" s="199">
        <v>842.42199999999991</v>
      </c>
      <c r="F7" s="199">
        <v>2</v>
      </c>
      <c r="G7" s="199"/>
      <c r="H7" s="199">
        <f>SUM(C7:G7)</f>
        <v>-371.37800000000004</v>
      </c>
      <c r="J7" s="201"/>
    </row>
    <row r="8" spans="2:10">
      <c r="B8" s="198" t="s">
        <v>675</v>
      </c>
      <c r="C8" s="199">
        <v>-70.2</v>
      </c>
      <c r="D8" s="199"/>
      <c r="E8" s="199"/>
      <c r="F8" s="199">
        <v>-126.7</v>
      </c>
      <c r="G8" s="199"/>
      <c r="H8" s="199">
        <f>SUM(C8:G8)</f>
        <v>-196.9</v>
      </c>
      <c r="J8" s="201"/>
    </row>
    <row r="9" spans="2:10" s="204" customFormat="1">
      <c r="B9" s="202" t="s">
        <v>676</v>
      </c>
      <c r="C9" s="203">
        <f>SUM(C5:C8)</f>
        <v>2943</v>
      </c>
      <c r="D9" s="203">
        <f t="shared" ref="D9:G9" si="0">SUM(D5:D8)</f>
        <v>0</v>
      </c>
      <c r="E9" s="203">
        <f t="shared" si="0"/>
        <v>747.2</v>
      </c>
      <c r="F9" s="203">
        <f>SUM(F5:F8)</f>
        <v>-38.5</v>
      </c>
      <c r="G9" s="203">
        <f t="shared" si="0"/>
        <v>-96.2</v>
      </c>
      <c r="H9" s="203">
        <f>SUM(H5:H8)</f>
        <v>3555.5</v>
      </c>
      <c r="J9" s="205"/>
    </row>
    <row r="10" spans="2:10" s="204" customFormat="1">
      <c r="B10" s="202" t="s">
        <v>677</v>
      </c>
      <c r="C10" s="206">
        <v>1.25</v>
      </c>
      <c r="D10" s="207"/>
      <c r="E10" s="207"/>
      <c r="F10" s="207"/>
      <c r="G10" s="225" t="s">
        <v>678</v>
      </c>
      <c r="H10" s="208">
        <v>1777.8</v>
      </c>
      <c r="J10" s="205"/>
    </row>
    <row r="11" spans="2:10">
      <c r="C11" s="201"/>
      <c r="D11" s="201"/>
      <c r="E11" s="201"/>
      <c r="F11" s="201"/>
      <c r="G11" s="201"/>
      <c r="H11" s="201"/>
      <c r="I11" s="201"/>
      <c r="J11" s="201"/>
    </row>
    <row r="12" spans="2:10">
      <c r="B12" s="219" t="s">
        <v>679</v>
      </c>
      <c r="C12" s="220" t="s">
        <v>680</v>
      </c>
      <c r="D12" s="201"/>
      <c r="E12" s="221" t="s">
        <v>670</v>
      </c>
      <c r="F12" s="222"/>
      <c r="G12" s="220" t="s">
        <v>680</v>
      </c>
      <c r="I12" s="201"/>
      <c r="J12" s="201"/>
    </row>
    <row r="13" spans="2:10">
      <c r="B13" s="198" t="s">
        <v>681</v>
      </c>
      <c r="C13" s="199"/>
      <c r="D13" s="201"/>
      <c r="E13" s="209" t="s">
        <v>682</v>
      </c>
      <c r="F13" s="205"/>
      <c r="G13" s="199">
        <f>-G9/2</f>
        <v>48.1</v>
      </c>
      <c r="I13" s="201"/>
      <c r="J13" s="201"/>
    </row>
    <row r="14" spans="2:10">
      <c r="B14" s="210" t="s">
        <v>683</v>
      </c>
      <c r="C14" s="199">
        <v>183.2</v>
      </c>
      <c r="D14" s="201"/>
      <c r="E14" s="209" t="s">
        <v>684</v>
      </c>
      <c r="F14" s="205"/>
      <c r="G14" s="199">
        <v>28.6</v>
      </c>
      <c r="I14" s="201"/>
      <c r="J14" s="201"/>
    </row>
    <row r="15" spans="2:10" ht="17.25">
      <c r="B15" s="210" t="s">
        <v>685</v>
      </c>
      <c r="C15" s="199">
        <v>845.1</v>
      </c>
      <c r="D15" s="201"/>
      <c r="E15" s="211" t="s">
        <v>686</v>
      </c>
      <c r="F15" s="212"/>
      <c r="G15" s="203">
        <f>SUM(G13:G14)</f>
        <v>76.7</v>
      </c>
      <c r="I15" s="201"/>
      <c r="J15" s="201"/>
    </row>
    <row r="16" spans="2:10" ht="17.25">
      <c r="B16" s="210" t="s">
        <v>687</v>
      </c>
      <c r="C16" s="199">
        <f>350*1.2487</f>
        <v>437.04499999999996</v>
      </c>
      <c r="D16" s="201"/>
      <c r="I16" s="201"/>
      <c r="J16" s="201"/>
    </row>
    <row r="17" spans="2:10">
      <c r="B17" s="202" t="s">
        <v>688</v>
      </c>
      <c r="C17" s="203">
        <f>SUM(C14:C16)</f>
        <v>1465.3449999999998</v>
      </c>
      <c r="D17" s="201"/>
      <c r="E17" s="221" t="s">
        <v>689</v>
      </c>
      <c r="F17" s="223"/>
      <c r="G17" s="224" t="s">
        <v>690</v>
      </c>
      <c r="H17" s="224" t="s">
        <v>683</v>
      </c>
      <c r="I17" s="201"/>
      <c r="J17" s="201"/>
    </row>
    <row r="18" spans="2:10">
      <c r="B18" s="198" t="s">
        <v>691</v>
      </c>
      <c r="C18" s="199"/>
      <c r="D18" s="201"/>
      <c r="E18" s="209" t="s">
        <v>692</v>
      </c>
      <c r="F18" s="213"/>
      <c r="G18" s="200">
        <f>C17</f>
        <v>1465.3449999999998</v>
      </c>
      <c r="H18" s="199">
        <v>579.9</v>
      </c>
      <c r="I18" s="201"/>
      <c r="J18" s="201"/>
    </row>
    <row r="19" spans="2:10">
      <c r="B19" s="210" t="s">
        <v>683</v>
      </c>
      <c r="C19" s="199">
        <v>1465.3</v>
      </c>
      <c r="D19" s="201"/>
      <c r="E19" s="214" t="s">
        <v>693</v>
      </c>
      <c r="F19" s="215"/>
      <c r="G19" s="199">
        <f>E9/2</f>
        <v>373.6</v>
      </c>
      <c r="H19" s="199">
        <f>G19</f>
        <v>373.6</v>
      </c>
      <c r="I19" s="201"/>
      <c r="J19" s="201"/>
    </row>
    <row r="20" spans="2:10">
      <c r="B20" s="202" t="s">
        <v>694</v>
      </c>
      <c r="C20" s="203">
        <f>SUM(C19)</f>
        <v>1465.3</v>
      </c>
      <c r="D20" s="201"/>
      <c r="E20" s="209" t="s">
        <v>695</v>
      </c>
      <c r="F20" s="213"/>
      <c r="G20" s="199">
        <v>39.799999999999997</v>
      </c>
      <c r="H20" s="199">
        <v>28.8</v>
      </c>
      <c r="I20" s="201"/>
      <c r="J20" s="201"/>
    </row>
    <row r="21" spans="2:10">
      <c r="B21" s="198" t="s">
        <v>696</v>
      </c>
      <c r="C21" s="199">
        <v>12.4</v>
      </c>
      <c r="D21" s="201"/>
      <c r="E21" s="216" t="s">
        <v>697</v>
      </c>
      <c r="F21" s="217"/>
      <c r="G21" s="203">
        <f>SUM(G18:G20)</f>
        <v>1878.7449999999997</v>
      </c>
      <c r="H21" s="203">
        <f>SUM(H18:H20)</f>
        <v>982.3</v>
      </c>
      <c r="I21" s="201"/>
      <c r="J21" s="201"/>
    </row>
    <row r="22" spans="2:10">
      <c r="B22" s="202" t="s">
        <v>698</v>
      </c>
      <c r="C22" s="203">
        <f>C17+C20+C21</f>
        <v>2943.0449999999996</v>
      </c>
      <c r="E22" s="214" t="s">
        <v>699</v>
      </c>
      <c r="F22" s="204"/>
      <c r="G22" s="203">
        <v>118.6</v>
      </c>
      <c r="H22" s="203">
        <v>121.1</v>
      </c>
      <c r="I22" s="201"/>
      <c r="J22" s="201"/>
    </row>
    <row r="23" spans="2:10">
      <c r="E23" s="216" t="s">
        <v>700</v>
      </c>
      <c r="F23" s="218"/>
      <c r="G23" s="203">
        <f>SUM(G21:G22)</f>
        <v>1997.3449999999996</v>
      </c>
      <c r="H23" s="203">
        <f>SUM(H21:H22)</f>
        <v>1103.3999999999999</v>
      </c>
      <c r="I23" s="201"/>
      <c r="J23" s="201"/>
    </row>
    <row r="24" spans="2:10">
      <c r="I24" s="201"/>
      <c r="J24" s="201"/>
    </row>
    <row r="25" spans="2:10">
      <c r="B25" s="187" t="s">
        <v>701</v>
      </c>
      <c r="D25" s="201"/>
    </row>
    <row r="26" spans="2:10" ht="15" customHeight="1">
      <c r="B26" s="187" t="s">
        <v>702</v>
      </c>
      <c r="D26" s="201"/>
    </row>
    <row r="27" spans="2:10" ht="24.75" customHeight="1">
      <c r="B27" s="282" t="s">
        <v>703</v>
      </c>
      <c r="C27" s="282"/>
      <c r="D27" s="282"/>
      <c r="E27" s="282"/>
      <c r="F27" s="282"/>
      <c r="G27" s="282"/>
      <c r="H27" s="282"/>
    </row>
    <row r="28" spans="2:10" ht="27" customHeight="1">
      <c r="B28" s="282" t="s">
        <v>704</v>
      </c>
      <c r="C28" s="282"/>
      <c r="D28" s="282"/>
      <c r="E28" s="282"/>
      <c r="F28" s="282"/>
      <c r="G28" s="282"/>
      <c r="H28" s="282"/>
    </row>
    <row r="30" spans="2:10">
      <c r="E30" s="201"/>
      <c r="F30" s="201"/>
      <c r="G30" s="201"/>
      <c r="H30" s="201"/>
    </row>
  </sheetData>
  <mergeCells count="3">
    <mergeCell ref="B27:H27"/>
    <mergeCell ref="B28:H28"/>
    <mergeCell ref="B2:H2"/>
  </mergeCells>
  <pageMargins left="0.23622047244094491" right="0.23622047244094491" top="0.74803149606299213" bottom="0.74803149606299213" header="0.31496062992125984" footer="0.31496062992125984"/>
  <pageSetup paperSize="9" scale="9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election activeCell="M5" sqref="M5"/>
    </sheetView>
  </sheetViews>
  <sheetFormatPr defaultRowHeight="16.5"/>
  <cols>
    <col min="1" max="16384" width="9.140625" style="232"/>
  </cols>
  <sheetData>
    <row r="1" spans="1:4">
      <c r="A1" s="231" t="s">
        <v>793</v>
      </c>
      <c r="B1" s="231"/>
      <c r="C1" s="231"/>
      <c r="D1" s="231"/>
    </row>
    <row r="2" spans="1:4">
      <c r="A2" s="231" t="s">
        <v>794</v>
      </c>
      <c r="B2" s="231"/>
      <c r="C2" s="231"/>
      <c r="D2" s="231"/>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30 June 2014</vt:lpstr>
      <vt:lpstr>Portfolio summary</vt:lpstr>
      <vt:lpstr>book value rec</vt:lpstr>
      <vt:lpstr>Synopsis summary</vt:lpstr>
      <vt:lpstr>CPA transaction summary</vt:lpstr>
      <vt:lpstr>DEXUS Industrial LEP</vt:lpstr>
      <vt:lpstr>'book value rec'!Print_Area</vt:lpstr>
      <vt:lpstr>'CPA transaction summary'!Print_Area</vt:lpstr>
      <vt:lpstr>'Portfolio summary'!Print_Area</vt:lpstr>
      <vt:lpstr>'Synopsis summary'!Print_Area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Liu</dc:creator>
  <cp:lastModifiedBy>r2d2</cp:lastModifiedBy>
  <cp:lastPrinted>2014-08-29T05:38:43Z</cp:lastPrinted>
  <dcterms:created xsi:type="dcterms:W3CDTF">2013-07-11T07:02:40Z</dcterms:created>
  <dcterms:modified xsi:type="dcterms:W3CDTF">2016-07-05T23:07:47Z</dcterms:modified>
</cp:coreProperties>
</file>