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36" windowWidth="15048" windowHeight="6492" tabRatio="874" firstSheet="1" activeTab="1"/>
  </bookViews>
  <sheets>
    <sheet name="31 Dec 14 (HC Finance Check)" sheetId="22" state="hidden" r:id="rId1"/>
    <sheet name="31 Dec 15" sheetId="34" r:id="rId2"/>
    <sheet name="FFO" sheetId="10" state="hidden" r:id="rId3"/>
    <sheet name="FUM Dec14" sheetId="21" state="hidden" r:id="rId4"/>
    <sheet name="Book Value Rec Dec 14" sheetId="15" state="hidden" r:id="rId5"/>
    <sheet name="Info" sheetId="11" state="hidden" r:id="rId6"/>
    <sheet name="FUM Dec13" sheetId="17" state="hidden" r:id="rId7"/>
    <sheet name="FUM Jun14" sheetId="18" state="hidden" r:id="rId8"/>
    <sheet name="Map Data" sheetId="36" r:id="rId9"/>
    <sheet name="Book Value Rec 2015" sheetId="37" r:id="rId10"/>
    <sheet name="Synopsis Summary - Listed rec" sheetId="38"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123Graph_A" localSheetId="0" hidden="1">[1]Sheet1!#REF!</definedName>
    <definedName name="__123Graph_A" localSheetId="6" hidden="1">[1]Sheet1!#REF!</definedName>
    <definedName name="__123Graph_A" localSheetId="3" hidden="1">[1]Sheet1!#REF!</definedName>
    <definedName name="__123Graph_A" localSheetId="7" hidden="1">[1]Sheet1!#REF!</definedName>
    <definedName name="__123Graph_A" localSheetId="8" hidden="1">[1]Sheet1!#REF!</definedName>
    <definedName name="__123Graph_A" localSheetId="10" hidden="1">[1]Sheet1!#REF!</definedName>
    <definedName name="__123Graph_A" hidden="1">[1]Sheet1!#REF!</definedName>
    <definedName name="__123Graph_AGRAPH1" localSheetId="0" hidden="1">[1]Sheet1!#REF!</definedName>
    <definedName name="__123Graph_AGRAPH1" localSheetId="6" hidden="1">[1]Sheet1!#REF!</definedName>
    <definedName name="__123Graph_AGRAPH1" localSheetId="3" hidden="1">[1]Sheet1!#REF!</definedName>
    <definedName name="__123Graph_AGRAPH1" localSheetId="7" hidden="1">[1]Sheet1!#REF!</definedName>
    <definedName name="__123Graph_AGRAPH1" hidden="1">[1]Sheet1!#REF!</definedName>
    <definedName name="__123Graph_AGRAPH2" localSheetId="0" hidden="1">[1]Sheet1!#REF!</definedName>
    <definedName name="__123Graph_AGRAPH2" localSheetId="6" hidden="1">[1]Sheet1!#REF!</definedName>
    <definedName name="__123Graph_AGRAPH2" localSheetId="3" hidden="1">[1]Sheet1!#REF!</definedName>
    <definedName name="__123Graph_AGRAPH2" localSheetId="7" hidden="1">[1]Sheet1!#REF!</definedName>
    <definedName name="__123Graph_AGRAPH2" hidden="1">[1]Sheet1!#REF!</definedName>
    <definedName name="__123Graph_AGRAPH3" localSheetId="0" hidden="1">[1]Sheet1!#REF!</definedName>
    <definedName name="__123Graph_AGRAPH3" localSheetId="6" hidden="1">[1]Sheet1!#REF!</definedName>
    <definedName name="__123Graph_AGRAPH3" localSheetId="3" hidden="1">[1]Sheet1!#REF!</definedName>
    <definedName name="__123Graph_AGRAPH3" localSheetId="7" hidden="1">[1]Sheet1!#REF!</definedName>
    <definedName name="__123Graph_AGRAPH3" hidden="1">[1]Sheet1!#REF!</definedName>
    <definedName name="__123Graph_AGRAPH4" localSheetId="0" hidden="1">[1]Sheet1!#REF!</definedName>
    <definedName name="__123Graph_AGRAPH4" localSheetId="6" hidden="1">[1]Sheet1!#REF!</definedName>
    <definedName name="__123Graph_AGRAPH4" localSheetId="3" hidden="1">[1]Sheet1!#REF!</definedName>
    <definedName name="__123Graph_AGRAPH4" localSheetId="7" hidden="1">[1]Sheet1!#REF!</definedName>
    <definedName name="__123Graph_AGRAPH4" hidden="1">[1]Sheet1!#REF!</definedName>
    <definedName name="__123Graph_AGRAPH5" localSheetId="0" hidden="1">[1]Sheet1!#REF!</definedName>
    <definedName name="__123Graph_AGRAPH5" localSheetId="6" hidden="1">[1]Sheet1!#REF!</definedName>
    <definedName name="__123Graph_AGRAPH5" localSheetId="3" hidden="1">[1]Sheet1!#REF!</definedName>
    <definedName name="__123Graph_AGRAPH5" localSheetId="7" hidden="1">[1]Sheet1!#REF!</definedName>
    <definedName name="__123Graph_AGRAPH5" hidden="1">[1]Sheet1!#REF!</definedName>
    <definedName name="__123Graph_AGRAPH6" localSheetId="0" hidden="1">[1]Sheet1!#REF!</definedName>
    <definedName name="__123Graph_AGRAPH6" localSheetId="6" hidden="1">[1]Sheet1!#REF!</definedName>
    <definedName name="__123Graph_AGRAPH6" localSheetId="3" hidden="1">[1]Sheet1!#REF!</definedName>
    <definedName name="__123Graph_AGRAPH6" localSheetId="7" hidden="1">[1]Sheet1!#REF!</definedName>
    <definedName name="__123Graph_AGRAPH6" hidden="1">[1]Sheet1!#REF!</definedName>
    <definedName name="__123Graph_AGRAPH7" localSheetId="0" hidden="1">[1]Sheet1!#REF!</definedName>
    <definedName name="__123Graph_AGRAPH7" localSheetId="6" hidden="1">[1]Sheet1!#REF!</definedName>
    <definedName name="__123Graph_AGRAPH7" localSheetId="3" hidden="1">[1]Sheet1!#REF!</definedName>
    <definedName name="__123Graph_AGRAPH7" localSheetId="7" hidden="1">[1]Sheet1!#REF!</definedName>
    <definedName name="__123Graph_AGRAPH7" hidden="1">[1]Sheet1!#REF!</definedName>
    <definedName name="__123Graph_BGRAPH1" localSheetId="0" hidden="1">[1]Sheet1!#REF!</definedName>
    <definedName name="__123Graph_BGRAPH1" localSheetId="6" hidden="1">[1]Sheet1!#REF!</definedName>
    <definedName name="__123Graph_BGRAPH1" localSheetId="3" hidden="1">[1]Sheet1!#REF!</definedName>
    <definedName name="__123Graph_BGRAPH1" localSheetId="7" hidden="1">[1]Sheet1!#REF!</definedName>
    <definedName name="__123Graph_BGRAPH1" hidden="1">[1]Sheet1!#REF!</definedName>
    <definedName name="__123Graph_BGRAPH2" localSheetId="0" hidden="1">[1]Sheet1!#REF!</definedName>
    <definedName name="__123Graph_BGRAPH2" localSheetId="6" hidden="1">[1]Sheet1!#REF!</definedName>
    <definedName name="__123Graph_BGRAPH2" localSheetId="3" hidden="1">[1]Sheet1!#REF!</definedName>
    <definedName name="__123Graph_BGRAPH2" localSheetId="7" hidden="1">[1]Sheet1!#REF!</definedName>
    <definedName name="__123Graph_BGRAPH2" hidden="1">[1]Sheet1!#REF!</definedName>
    <definedName name="__123Graph_BGRAPH3" localSheetId="0" hidden="1">[1]Sheet1!#REF!</definedName>
    <definedName name="__123Graph_BGRAPH3" localSheetId="6" hidden="1">[1]Sheet1!#REF!</definedName>
    <definedName name="__123Graph_BGRAPH3" localSheetId="3" hidden="1">[1]Sheet1!#REF!</definedName>
    <definedName name="__123Graph_BGRAPH3" localSheetId="7" hidden="1">[1]Sheet1!#REF!</definedName>
    <definedName name="__123Graph_BGRAPH3" hidden="1">[1]Sheet1!#REF!</definedName>
    <definedName name="__123Graph_BGRAPH4" localSheetId="0" hidden="1">[1]Sheet1!#REF!</definedName>
    <definedName name="__123Graph_BGRAPH4" localSheetId="6" hidden="1">[1]Sheet1!#REF!</definedName>
    <definedName name="__123Graph_BGRAPH4" localSheetId="3" hidden="1">[1]Sheet1!#REF!</definedName>
    <definedName name="__123Graph_BGRAPH4" localSheetId="7" hidden="1">[1]Sheet1!#REF!</definedName>
    <definedName name="__123Graph_BGRAPH4" hidden="1">[1]Sheet1!#REF!</definedName>
    <definedName name="__123Graph_BGRAPH7" localSheetId="0" hidden="1">[1]Sheet1!#REF!</definedName>
    <definedName name="__123Graph_BGRAPH7" localSheetId="6" hidden="1">[1]Sheet1!#REF!</definedName>
    <definedName name="__123Graph_BGRAPH7" localSheetId="3" hidden="1">[1]Sheet1!#REF!</definedName>
    <definedName name="__123Graph_BGRAPH7" localSheetId="7" hidden="1">[1]Sheet1!#REF!</definedName>
    <definedName name="__123Graph_BGRAPH7" hidden="1">[1]Sheet1!#REF!</definedName>
    <definedName name="__123Graph_CGRAPH1" localSheetId="0" hidden="1">[1]Sheet1!#REF!</definedName>
    <definedName name="__123Graph_CGRAPH1" localSheetId="6" hidden="1">[1]Sheet1!#REF!</definedName>
    <definedName name="__123Graph_CGRAPH1" localSheetId="3" hidden="1">[1]Sheet1!#REF!</definedName>
    <definedName name="__123Graph_CGRAPH1" localSheetId="7" hidden="1">[1]Sheet1!#REF!</definedName>
    <definedName name="__123Graph_CGRAPH1" hidden="1">[1]Sheet1!#REF!</definedName>
    <definedName name="__123Graph_CGRAPH2" localSheetId="0" hidden="1">[1]Sheet1!#REF!</definedName>
    <definedName name="__123Graph_CGRAPH2" localSheetId="6" hidden="1">[1]Sheet1!#REF!</definedName>
    <definedName name="__123Graph_CGRAPH2" localSheetId="3" hidden="1">[1]Sheet1!#REF!</definedName>
    <definedName name="__123Graph_CGRAPH2" localSheetId="7" hidden="1">[1]Sheet1!#REF!</definedName>
    <definedName name="__123Graph_CGRAPH2" hidden="1">[1]Sheet1!#REF!</definedName>
    <definedName name="__123Graph_CGRAPH3" localSheetId="0" hidden="1">[1]Sheet1!#REF!</definedName>
    <definedName name="__123Graph_CGRAPH3" localSheetId="6" hidden="1">[1]Sheet1!#REF!</definedName>
    <definedName name="__123Graph_CGRAPH3" localSheetId="3" hidden="1">[1]Sheet1!#REF!</definedName>
    <definedName name="__123Graph_CGRAPH3" localSheetId="7" hidden="1">[1]Sheet1!#REF!</definedName>
    <definedName name="__123Graph_CGRAPH3" hidden="1">[1]Sheet1!#REF!</definedName>
    <definedName name="__123Graph_CGRAPH4" localSheetId="0" hidden="1">[1]Sheet1!#REF!</definedName>
    <definedName name="__123Graph_CGRAPH4" localSheetId="6" hidden="1">[1]Sheet1!#REF!</definedName>
    <definedName name="__123Graph_CGRAPH4" localSheetId="3" hidden="1">[1]Sheet1!#REF!</definedName>
    <definedName name="__123Graph_CGRAPH4" localSheetId="7" hidden="1">[1]Sheet1!#REF!</definedName>
    <definedName name="__123Graph_CGRAPH4" hidden="1">[1]Sheet1!#REF!</definedName>
    <definedName name="__123Graph_CGRAPH7" localSheetId="0" hidden="1">[1]Sheet1!#REF!</definedName>
    <definedName name="__123Graph_CGRAPH7" localSheetId="6" hidden="1">[1]Sheet1!#REF!</definedName>
    <definedName name="__123Graph_CGRAPH7" localSheetId="3" hidden="1">[1]Sheet1!#REF!</definedName>
    <definedName name="__123Graph_CGRAPH7" localSheetId="7" hidden="1">[1]Sheet1!#REF!</definedName>
    <definedName name="__123Graph_CGRAPH7" hidden="1">[1]Sheet1!#REF!</definedName>
    <definedName name="__123Graph_D" localSheetId="0" hidden="1">[1]Sheet1!#REF!</definedName>
    <definedName name="__123Graph_D" localSheetId="6" hidden="1">[1]Sheet1!#REF!</definedName>
    <definedName name="__123Graph_D" localSheetId="3" hidden="1">[1]Sheet1!#REF!</definedName>
    <definedName name="__123Graph_D" localSheetId="7" hidden="1">[1]Sheet1!#REF!</definedName>
    <definedName name="__123Graph_D" hidden="1">[1]Sheet1!#REF!</definedName>
    <definedName name="__123Graph_DGRAPH1" localSheetId="0" hidden="1">[1]Sheet1!#REF!</definedName>
    <definedName name="__123Graph_DGRAPH1" localSheetId="6" hidden="1">[1]Sheet1!#REF!</definedName>
    <definedName name="__123Graph_DGRAPH1" localSheetId="3" hidden="1">[1]Sheet1!#REF!</definedName>
    <definedName name="__123Graph_DGRAPH1" localSheetId="7" hidden="1">[1]Sheet1!#REF!</definedName>
    <definedName name="__123Graph_DGRAPH1" hidden="1">[1]Sheet1!#REF!</definedName>
    <definedName name="__123Graph_DGRAPH2" localSheetId="0" hidden="1">[1]Sheet1!#REF!</definedName>
    <definedName name="__123Graph_DGRAPH2" localSheetId="6" hidden="1">[1]Sheet1!#REF!</definedName>
    <definedName name="__123Graph_DGRAPH2" localSheetId="3" hidden="1">[1]Sheet1!#REF!</definedName>
    <definedName name="__123Graph_DGRAPH2" localSheetId="7" hidden="1">[1]Sheet1!#REF!</definedName>
    <definedName name="__123Graph_DGRAPH2" hidden="1">[1]Sheet1!#REF!</definedName>
    <definedName name="__123Graph_DGRAPH3" localSheetId="0" hidden="1">[1]Sheet1!#REF!</definedName>
    <definedName name="__123Graph_DGRAPH3" localSheetId="6" hidden="1">[1]Sheet1!#REF!</definedName>
    <definedName name="__123Graph_DGRAPH3" localSheetId="3" hidden="1">[1]Sheet1!#REF!</definedName>
    <definedName name="__123Graph_DGRAPH3" localSheetId="7" hidden="1">[1]Sheet1!#REF!</definedName>
    <definedName name="__123Graph_DGRAPH3" hidden="1">[1]Sheet1!#REF!</definedName>
    <definedName name="__123Graph_DGRAPH4" localSheetId="0" hidden="1">[1]Sheet1!#REF!</definedName>
    <definedName name="__123Graph_DGRAPH4" localSheetId="6" hidden="1">[1]Sheet1!#REF!</definedName>
    <definedName name="__123Graph_DGRAPH4" localSheetId="3" hidden="1">[1]Sheet1!#REF!</definedName>
    <definedName name="__123Graph_DGRAPH4" localSheetId="7" hidden="1">[1]Sheet1!#REF!</definedName>
    <definedName name="__123Graph_DGRAPH4" hidden="1">[1]Sheet1!#REF!</definedName>
    <definedName name="__123Graph_DGRAPH5" localSheetId="0" hidden="1">[1]Sheet1!#REF!</definedName>
    <definedName name="__123Graph_DGRAPH5" localSheetId="6" hidden="1">[1]Sheet1!#REF!</definedName>
    <definedName name="__123Graph_DGRAPH5" localSheetId="3" hidden="1">[1]Sheet1!#REF!</definedName>
    <definedName name="__123Graph_DGRAPH5" localSheetId="7" hidden="1">[1]Sheet1!#REF!</definedName>
    <definedName name="__123Graph_DGRAPH5" hidden="1">[1]Sheet1!#REF!</definedName>
    <definedName name="__123Graph_DGRAPH6" localSheetId="0" hidden="1">[1]Sheet1!#REF!</definedName>
    <definedName name="__123Graph_DGRAPH6" localSheetId="6" hidden="1">[1]Sheet1!#REF!</definedName>
    <definedName name="__123Graph_DGRAPH6" localSheetId="3" hidden="1">[1]Sheet1!#REF!</definedName>
    <definedName name="__123Graph_DGRAPH6" localSheetId="7" hidden="1">[1]Sheet1!#REF!</definedName>
    <definedName name="__123Graph_DGRAPH6" hidden="1">[1]Sheet1!#REF!</definedName>
    <definedName name="__123Graph_DGRAPH7" localSheetId="0" hidden="1">[1]Sheet1!#REF!</definedName>
    <definedName name="__123Graph_DGRAPH7" localSheetId="6" hidden="1">[1]Sheet1!#REF!</definedName>
    <definedName name="__123Graph_DGRAPH7" localSheetId="3" hidden="1">[1]Sheet1!#REF!</definedName>
    <definedName name="__123Graph_DGRAPH7" localSheetId="7" hidden="1">[1]Sheet1!#REF!</definedName>
    <definedName name="__123Graph_DGRAPH7" hidden="1">[1]Sheet1!#REF!</definedName>
    <definedName name="__123Graph_EGRAPH1" localSheetId="0" hidden="1">[1]Sheet1!#REF!</definedName>
    <definedName name="__123Graph_EGRAPH1" localSheetId="6" hidden="1">[1]Sheet1!#REF!</definedName>
    <definedName name="__123Graph_EGRAPH1" localSheetId="3" hidden="1">[1]Sheet1!#REF!</definedName>
    <definedName name="__123Graph_EGRAPH1" localSheetId="7" hidden="1">[1]Sheet1!#REF!</definedName>
    <definedName name="__123Graph_EGRAPH1" hidden="1">[1]Sheet1!#REF!</definedName>
    <definedName name="__123Graph_EGRAPH2" localSheetId="0" hidden="1">[1]Sheet1!#REF!</definedName>
    <definedName name="__123Graph_EGRAPH2" localSheetId="6" hidden="1">[1]Sheet1!#REF!</definedName>
    <definedName name="__123Graph_EGRAPH2" localSheetId="3" hidden="1">[1]Sheet1!#REF!</definedName>
    <definedName name="__123Graph_EGRAPH2" localSheetId="7" hidden="1">[1]Sheet1!#REF!</definedName>
    <definedName name="__123Graph_EGRAPH2" hidden="1">[1]Sheet1!#REF!</definedName>
    <definedName name="__123Graph_EGRAPH3" localSheetId="0" hidden="1">[1]Sheet1!#REF!</definedName>
    <definedName name="__123Graph_EGRAPH3" localSheetId="6" hidden="1">[1]Sheet1!#REF!</definedName>
    <definedName name="__123Graph_EGRAPH3" localSheetId="3" hidden="1">[1]Sheet1!#REF!</definedName>
    <definedName name="__123Graph_EGRAPH3" localSheetId="7" hidden="1">[1]Sheet1!#REF!</definedName>
    <definedName name="__123Graph_EGRAPH3" hidden="1">[1]Sheet1!#REF!</definedName>
    <definedName name="__123Graph_EGRAPH4" localSheetId="0" hidden="1">[1]Sheet1!#REF!</definedName>
    <definedName name="__123Graph_EGRAPH4" localSheetId="6" hidden="1">[1]Sheet1!#REF!</definedName>
    <definedName name="__123Graph_EGRAPH4" localSheetId="3" hidden="1">[1]Sheet1!#REF!</definedName>
    <definedName name="__123Graph_EGRAPH4" localSheetId="7" hidden="1">[1]Sheet1!#REF!</definedName>
    <definedName name="__123Graph_EGRAPH4" hidden="1">[1]Sheet1!#REF!</definedName>
    <definedName name="__123Graph_EGRAPH7" localSheetId="0" hidden="1">[1]Sheet1!#REF!</definedName>
    <definedName name="__123Graph_EGRAPH7" localSheetId="6" hidden="1">[1]Sheet1!#REF!</definedName>
    <definedName name="__123Graph_EGRAPH7" localSheetId="3" hidden="1">[1]Sheet1!#REF!</definedName>
    <definedName name="__123Graph_EGRAPH7" localSheetId="7" hidden="1">[1]Sheet1!#REF!</definedName>
    <definedName name="__123Graph_EGRAPH7" hidden="1">[1]Sheet1!#REF!</definedName>
    <definedName name="__123Graph_X" localSheetId="0" hidden="1">[1]Sheet1!#REF!</definedName>
    <definedName name="__123Graph_X" localSheetId="6" hidden="1">[1]Sheet1!#REF!</definedName>
    <definedName name="__123Graph_X" localSheetId="3" hidden="1">[1]Sheet1!#REF!</definedName>
    <definedName name="__123Graph_X" localSheetId="7" hidden="1">[1]Sheet1!#REF!</definedName>
    <definedName name="__123Graph_X" hidden="1">[1]Sheet1!#REF!</definedName>
    <definedName name="__123Graph_XGRAPH1" localSheetId="0" hidden="1">[1]Sheet1!#REF!</definedName>
    <definedName name="__123Graph_XGRAPH1" localSheetId="6" hidden="1">[1]Sheet1!#REF!</definedName>
    <definedName name="__123Graph_XGRAPH1" localSheetId="3" hidden="1">[1]Sheet1!#REF!</definedName>
    <definedName name="__123Graph_XGRAPH1" localSheetId="7" hidden="1">[1]Sheet1!#REF!</definedName>
    <definedName name="__123Graph_XGRAPH1" hidden="1">[1]Sheet1!#REF!</definedName>
    <definedName name="__123Graph_XGRAPH2" localSheetId="0" hidden="1">[1]Sheet1!#REF!</definedName>
    <definedName name="__123Graph_XGRAPH2" localSheetId="6" hidden="1">[1]Sheet1!#REF!</definedName>
    <definedName name="__123Graph_XGRAPH2" localSheetId="3" hidden="1">[1]Sheet1!#REF!</definedName>
    <definedName name="__123Graph_XGRAPH2" localSheetId="7" hidden="1">[1]Sheet1!#REF!</definedName>
    <definedName name="__123Graph_XGRAPH2" hidden="1">[1]Sheet1!#REF!</definedName>
    <definedName name="__123Graph_XGRAPH3" localSheetId="0" hidden="1">[1]Sheet1!#REF!</definedName>
    <definedName name="__123Graph_XGRAPH3" localSheetId="6" hidden="1">[1]Sheet1!#REF!</definedName>
    <definedName name="__123Graph_XGRAPH3" localSheetId="3" hidden="1">[1]Sheet1!#REF!</definedName>
    <definedName name="__123Graph_XGRAPH3" localSheetId="7" hidden="1">[1]Sheet1!#REF!</definedName>
    <definedName name="__123Graph_XGRAPH3" hidden="1">[1]Sheet1!#REF!</definedName>
    <definedName name="__123Graph_XGRAPH4" localSheetId="0" hidden="1">[1]Sheet1!#REF!</definedName>
    <definedName name="__123Graph_XGRAPH4" localSheetId="6" hidden="1">[1]Sheet1!#REF!</definedName>
    <definedName name="__123Graph_XGRAPH4" localSheetId="3" hidden="1">[1]Sheet1!#REF!</definedName>
    <definedName name="__123Graph_XGRAPH4" localSheetId="7" hidden="1">[1]Sheet1!#REF!</definedName>
    <definedName name="__123Graph_XGRAPH4" hidden="1">[1]Sheet1!#REF!</definedName>
    <definedName name="__123Graph_XGRAPH5" localSheetId="0" hidden="1">[1]Sheet1!#REF!</definedName>
    <definedName name="__123Graph_XGRAPH5" localSheetId="6" hidden="1">[1]Sheet1!#REF!</definedName>
    <definedName name="__123Graph_XGRAPH5" localSheetId="3" hidden="1">[1]Sheet1!#REF!</definedName>
    <definedName name="__123Graph_XGRAPH5" localSheetId="7" hidden="1">[1]Sheet1!#REF!</definedName>
    <definedName name="__123Graph_XGRAPH5" hidden="1">[1]Sheet1!#REF!</definedName>
    <definedName name="__123Graph_XGRAPH6" localSheetId="0" hidden="1">[1]Sheet1!#REF!</definedName>
    <definedName name="__123Graph_XGRAPH6" localSheetId="6" hidden="1">[1]Sheet1!#REF!</definedName>
    <definedName name="__123Graph_XGRAPH6" localSheetId="3" hidden="1">[1]Sheet1!#REF!</definedName>
    <definedName name="__123Graph_XGRAPH6" localSheetId="7" hidden="1">[1]Sheet1!#REF!</definedName>
    <definedName name="__123Graph_XGRAPH6" hidden="1">[1]Sheet1!#REF!</definedName>
    <definedName name="__123Graph_XGRAPH7" localSheetId="0" hidden="1">[1]Sheet1!#REF!</definedName>
    <definedName name="__123Graph_XGRAPH7" localSheetId="6" hidden="1">[1]Sheet1!#REF!</definedName>
    <definedName name="__123Graph_XGRAPH7" localSheetId="3" hidden="1">[1]Sheet1!#REF!</definedName>
    <definedName name="__123Graph_XGRAPH7" localSheetId="7" hidden="1">[1]Sheet1!#REF!</definedName>
    <definedName name="__123Graph_XGRAPH7" hidden="1">[1]Sheet1!#REF!</definedName>
    <definedName name="_xlnm._FilterDatabase" localSheetId="0" hidden="1">'31 Dec 14 (HC Finance Check)'!$A$3:$XBI$171</definedName>
    <definedName name="_xlnm._FilterDatabase" localSheetId="1" hidden="1">'31 Dec 15'!$A$1:$AP$122</definedName>
    <definedName name="_xlnm._FilterDatabase" localSheetId="6" hidden="1">'FUM Dec13'!$B$8:$F$12</definedName>
    <definedName name="_xlnm._FilterDatabase" localSheetId="3" hidden="1">'FUM Dec14'!$B$9:$F$13</definedName>
    <definedName name="_xlnm._FilterDatabase" localSheetId="7" hidden="1">'FUM Jun14'!$B$9:$F$13</definedName>
    <definedName name="_Key1" localSheetId="0" hidden="1">#REF!</definedName>
    <definedName name="_Key1" localSheetId="6" hidden="1">#REF!</definedName>
    <definedName name="_Key1" localSheetId="3" hidden="1">#REF!</definedName>
    <definedName name="_Key1" localSheetId="7" hidden="1">#REF!</definedName>
    <definedName name="_Key1" localSheetId="8" hidden="1">#REF!</definedName>
    <definedName name="_Key1" localSheetId="10" hidden="1">#REF!</definedName>
    <definedName name="_Key1" hidden="1">#REF!</definedName>
    <definedName name="_Order1" hidden="1">255</definedName>
    <definedName name="_Table2_In2" localSheetId="0" hidden="1">#REF!</definedName>
    <definedName name="_Table2_In2" localSheetId="3" hidden="1">#REF!</definedName>
    <definedName name="_Table2_In2" localSheetId="7" hidden="1">#REF!</definedName>
    <definedName name="_Table2_In2" localSheetId="8" hidden="1">#REF!</definedName>
    <definedName name="_Table2_In2" localSheetId="10" hidden="1">#REF!</definedName>
    <definedName name="_Table2_In2" hidden="1">#REF!</definedName>
    <definedName name="Currency">[2]Inputs!$C$15</definedName>
    <definedName name="DatePortiaDetail" localSheetId="0">#REF!</definedName>
    <definedName name="DatePortiaDetail" localSheetId="3">#REF!</definedName>
    <definedName name="DatePortiaDetail" localSheetId="7">#REF!</definedName>
    <definedName name="DatePortiaDetail" localSheetId="8">#REF!</definedName>
    <definedName name="DatePortiaDetail" localSheetId="10">#REF!</definedName>
    <definedName name="DatePortiaDetail">#REF!</definedName>
    <definedName name="DB_MAIN_CURRENT">'[3]CURRENT DATABASE'!$H$5:$AG$263</definedName>
    <definedName name="DB_MAIN_CURRENT_MATCH_RANGE">'[3]CURRENT DATABASE'!$F$5:$F$263</definedName>
    <definedName name="DWPFCPLPeriodNames" localSheetId="0">#REF!</definedName>
    <definedName name="DWPFCPLPeriodNames" localSheetId="6">#REF!</definedName>
    <definedName name="DWPFCPLPeriodNames" localSheetId="3">#REF!</definedName>
    <definedName name="DWPFCPLPeriodNames" localSheetId="7">#REF!</definedName>
    <definedName name="DWPFCPLPeriodNames" localSheetId="8">#REF!</definedName>
    <definedName name="DWPFCPLPeriodNames" localSheetId="10">#REF!</definedName>
    <definedName name="DWPFCPLPeriodNames">#REF!</definedName>
    <definedName name="ee" localSheetId="0" hidden="1">[4]Fut_Perf!#REF!</definedName>
    <definedName name="ee" localSheetId="6" hidden="1">[4]Fut_Perf!#REF!</definedName>
    <definedName name="ee" localSheetId="3" hidden="1">[4]Fut_Perf!#REF!</definedName>
    <definedName name="ee" localSheetId="7" hidden="1">[4]Fut_Perf!#REF!</definedName>
    <definedName name="ee" localSheetId="10" hidden="1">[4]Fut_Perf!#REF!</definedName>
    <definedName name="ee" hidden="1">[4]Fut_Perf!#REF!</definedName>
    <definedName name="Equity_account">[2]Inputs!$C$13</definedName>
    <definedName name="Format">[2]Inputs!$C$8</definedName>
    <definedName name="FUMPeriodNames" localSheetId="0">'[5]STC Net Effect Income'!#REF!</definedName>
    <definedName name="FUMPeriodNames" localSheetId="6">'[5]STC Net Effect Income'!#REF!</definedName>
    <definedName name="FUMPeriodNames" localSheetId="3">'[5]STC Net Effect Income'!#REF!</definedName>
    <definedName name="FUMPeriodNames" localSheetId="7">'[5]STC Net Effect Income'!#REF!</definedName>
    <definedName name="FUMPeriodNames">'[5]STC Net Effect Income'!#REF!</definedName>
    <definedName name="Glad" localSheetId="0" hidden="1">[4]Fut_Perf!#REF!</definedName>
    <definedName name="Glad" localSheetId="6" hidden="1">[4]Fut_Perf!#REF!</definedName>
    <definedName name="Glad" localSheetId="3" hidden="1">[4]Fut_Perf!#REF!</definedName>
    <definedName name="Glad" localSheetId="7" hidden="1">[4]Fut_Perf!#REF!</definedName>
    <definedName name="Glad" hidden="1">[4]Fut_Perf!#REF!</definedName>
    <definedName name="Gladesvi" localSheetId="0" hidden="1">[4]Fut_Perf!#REF!</definedName>
    <definedName name="Gladesvi" localSheetId="6" hidden="1">[4]Fut_Perf!#REF!</definedName>
    <definedName name="Gladesvi" localSheetId="3" hidden="1">[4]Fut_Perf!#REF!</definedName>
    <definedName name="Gladesvi" localSheetId="7" hidden="1">[4]Fut_Perf!#REF!</definedName>
    <definedName name="Gladesvi" hidden="1">[4]Fut_Perf!#REF!</definedName>
    <definedName name="Gladesvie" localSheetId="0" hidden="1">[4]Fut_Perf!#REF!</definedName>
    <definedName name="Gladesvie" localSheetId="6" hidden="1">[4]Fut_Perf!#REF!</definedName>
    <definedName name="Gladesvie" localSheetId="3" hidden="1">[4]Fut_Perf!#REF!</definedName>
    <definedName name="Gladesvie" localSheetId="7" hidden="1">[4]Fut_Perf!#REF!</definedName>
    <definedName name="Gladesvie" hidden="1">[4]Fut_Perf!#REF!</definedName>
    <definedName name="Ledger_type">[2]Inputs!$C$7</definedName>
    <definedName name="Month" localSheetId="3">[6]Inputs!$C$5</definedName>
    <definedName name="Month" localSheetId="7">[7]Inputs!$C$5</definedName>
    <definedName name="Month">[8]Inputs!$C$5</definedName>
    <definedName name="Object" localSheetId="0">#REF!</definedName>
    <definedName name="Object" localSheetId="3">#REF!</definedName>
    <definedName name="Object" localSheetId="7">#REF!</definedName>
    <definedName name="Object" localSheetId="8">#REF!</definedName>
    <definedName name="Object" localSheetId="10">#REF!</definedName>
    <definedName name="Object">#REF!</definedName>
    <definedName name="Object_account">[2]Inputs!$C$12</definedName>
    <definedName name="Period" localSheetId="3">[6]Inputs!$C$9</definedName>
    <definedName name="Period" localSheetId="7">[7]Inputs!$C$9</definedName>
    <definedName name="Period">[8]Inputs!$C$9</definedName>
    <definedName name="PortiaPeriodNames" localSheetId="0">#REF!</definedName>
    <definedName name="PortiaPeriodNames" localSheetId="3">#REF!</definedName>
    <definedName name="PortiaPeriodNames" localSheetId="7">#REF!</definedName>
    <definedName name="PortiaPeriodNames" localSheetId="8">#REF!</definedName>
    <definedName name="PortiaPeriodNames" localSheetId="10">#REF!</definedName>
    <definedName name="PortiaPeriodNames">#REF!</definedName>
    <definedName name="_xlnm.Print_Area" localSheetId="6">'FUM Dec13'!$A$2:$Z$54</definedName>
    <definedName name="_xlnm.Print_Area" localSheetId="3">'FUM Dec14'!$A$2:$AB$56</definedName>
    <definedName name="_xlnm.Print_Area" localSheetId="7">'FUM Jun14'!$A$2:$AB$56</definedName>
    <definedName name="Prior_period">[2]Inputs!$C$10</definedName>
    <definedName name="Sqft_to_sqm" localSheetId="5">Info!$F$1</definedName>
    <definedName name="STCNEIPeriodNames">'[5]Table Names'!$B$2:$C$13</definedName>
    <definedName name="Sub_account">[2]Inputs!$C$14</definedName>
    <definedName name="wrn.Dividend._.Schedule." localSheetId="3" hidden="1">{"Dividend",#N/A,FALSE,"Cash Flow"}</definedName>
    <definedName name="wrn.Dividend._.Schedule." localSheetId="7" hidden="1">{"Dividend",#N/A,FALSE,"Cash Flow"}</definedName>
    <definedName name="wrn.Dividend._.Schedule." localSheetId="8" hidden="1">{"Dividend",#N/A,FALSE,"Cash Flow"}</definedName>
    <definedName name="wrn.Dividend._.Schedule." localSheetId="10" hidden="1">{"Dividend",#N/A,FALSE,"Cash Flow"}</definedName>
    <definedName name="wrn.Dividend._.Schedule." hidden="1">{"Dividend",#N/A,FALSE,"Cash Flow"}</definedName>
    <definedName name="wrn.Finance._.Review._.Meeting." localSheetId="3" hidden="1">{#N/A,#N/A,FALSE,"Issues&amp;ass";#N/A,#N/A,FALSE,"P&amp;Lreports";#N/A,#N/A,FALSE,"Broker Forecasts";#N/A,#N/A,FALSE,"BSreports";#N/A,#N/A,FALSE,"CASHFLOW";#N/A,#N/A,FALSE,"MONTHLY";#N/A,#N/A,FALSE,"AnalyseP&amp;L"}</definedName>
    <definedName name="wrn.Finance._.Review._.Meeting." localSheetId="7" hidden="1">{#N/A,#N/A,FALSE,"Issues&amp;ass";#N/A,#N/A,FALSE,"P&amp;Lreports";#N/A,#N/A,FALSE,"Broker Forecasts";#N/A,#N/A,FALSE,"BSreports";#N/A,#N/A,FALSE,"CASHFLOW";#N/A,#N/A,FALSE,"MONTHLY";#N/A,#N/A,FALSE,"AnalyseP&amp;L"}</definedName>
    <definedName name="wrn.Finance._.Review._.Meeting." localSheetId="8" hidden="1">{#N/A,#N/A,FALSE,"Issues&amp;ass";#N/A,#N/A,FALSE,"P&amp;Lreports";#N/A,#N/A,FALSE,"Broker Forecasts";#N/A,#N/A,FALSE,"BSreports";#N/A,#N/A,FALSE,"CASHFLOW";#N/A,#N/A,FALSE,"MONTHLY";#N/A,#N/A,FALSE,"AnalyseP&amp;L"}</definedName>
    <definedName name="wrn.Finance._.Review._.Meeting." localSheetId="10" hidden="1">{#N/A,#N/A,FALSE,"Issues&amp;ass";#N/A,#N/A,FALSE,"P&amp;Lreports";#N/A,#N/A,FALSE,"Broker Forecasts";#N/A,#N/A,FALSE,"BSreports";#N/A,#N/A,FALSE,"CASHFLOW";#N/A,#N/A,FALSE,"MONTHLY";#N/A,#N/A,FALSE,"AnalyseP&amp;L"}</definedName>
    <definedName name="wrn.Finance._.Review._.Meeting." hidden="1">{#N/A,#N/A,FALSE,"Issues&amp;ass";#N/A,#N/A,FALSE,"P&amp;Lreports";#N/A,#N/A,FALSE,"Broker Forecasts";#N/A,#N/A,FALSE,"BSreports";#N/A,#N/A,FALSE,"CASHFLOW";#N/A,#N/A,FALSE,"MONTHLY";#N/A,#N/A,FALSE,"AnalyseP&amp;L"}</definedName>
    <definedName name="wrn.STC._.Monthly._.Report." localSheetId="3"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TC._.Monthly._.Report." localSheetId="7"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TC._.Monthly._.Report." localSheetId="8"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TC._.Monthly._.Report." localSheetId="10"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TC._.Monthly._.Report."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Year">[2]Inputs!$C$11</definedName>
    <definedName name="Z_005FFB64_67BE_4B6A_B394_76E70ACF99DD_.wvu.Cols" localSheetId="6" hidden="1">'FUM Dec13'!#REF!,'FUM Dec13'!#REF!,'FUM Dec13'!#REF!</definedName>
    <definedName name="Z_005FFB64_67BE_4B6A_B394_76E70ACF99DD_.wvu.Cols" localSheetId="3" hidden="1">'FUM Dec14'!#REF!,'FUM Dec14'!#REF!,'FUM Dec14'!#REF!</definedName>
    <definedName name="Z_005FFB64_67BE_4B6A_B394_76E70ACF99DD_.wvu.Cols" localSheetId="7" hidden="1">'FUM Jun14'!#REF!,'FUM Jun14'!#REF!,'FUM Jun14'!#REF!</definedName>
    <definedName name="Z_005FFB64_67BE_4B6A_B394_76E70ACF99DD_.wvu.PrintArea" localSheetId="6" hidden="1">'FUM Dec13'!$B$7:$F$12</definedName>
    <definedName name="Z_005FFB64_67BE_4B6A_B394_76E70ACF99DD_.wvu.PrintArea" localSheetId="3" hidden="1">'FUM Dec14'!$B$7:$F$13</definedName>
    <definedName name="Z_005FFB64_67BE_4B6A_B394_76E70ACF99DD_.wvu.PrintArea" localSheetId="7" hidden="1">'FUM Jun14'!$B$7:$F$13</definedName>
    <definedName name="Z_005FFB64_67BE_4B6A_B394_76E70ACF99DD_.wvu.Rows" localSheetId="6" hidden="1">'FUM Dec13'!#REF!</definedName>
    <definedName name="Z_005FFB64_67BE_4B6A_B394_76E70ACF99DD_.wvu.Rows" localSheetId="3" hidden="1">'FUM Dec14'!#REF!</definedName>
    <definedName name="Z_005FFB64_67BE_4B6A_B394_76E70ACF99DD_.wvu.Rows" localSheetId="7" hidden="1">'FUM Jun14'!#REF!</definedName>
    <definedName name="Z_020DE57A_792A_4DB5_9488_6E6ABA3690A9_.wvu.Rows" localSheetId="6" hidden="1">'FUM Dec13'!#REF!</definedName>
    <definedName name="Z_020DE57A_792A_4DB5_9488_6E6ABA3690A9_.wvu.Rows" localSheetId="3" hidden="1">'FUM Dec14'!#REF!</definedName>
    <definedName name="Z_020DE57A_792A_4DB5_9488_6E6ABA3690A9_.wvu.Rows" localSheetId="7" hidden="1">'FUM Jun14'!#REF!</definedName>
    <definedName name="Z_0356052A_8299_416F_B392_8869B53D011D_.wvu.Cols" localSheetId="6" hidden="1">'FUM Dec13'!$C:$F,'FUM Dec13'!#REF!,'FUM Dec13'!#REF!,'FUM Dec13'!#REF!</definedName>
    <definedName name="Z_0356052A_8299_416F_B392_8869B53D011D_.wvu.Cols" localSheetId="3" hidden="1">'FUM Dec14'!$C:$F,'FUM Dec14'!#REF!,'FUM Dec14'!#REF!,'FUM Dec14'!#REF!</definedName>
    <definedName name="Z_0356052A_8299_416F_B392_8869B53D011D_.wvu.Cols" localSheetId="7" hidden="1">'FUM Jun14'!$C:$F,'FUM Jun14'!#REF!,'FUM Jun14'!#REF!,'FUM Jun14'!#REF!</definedName>
    <definedName name="Z_03B2616E_468E_497D_91EA_2CD9FD642FD9_.wvu.FilterData" localSheetId="6" hidden="1">'FUM Dec13'!$B$8:$F$12</definedName>
    <definedName name="Z_03B2616E_468E_497D_91EA_2CD9FD642FD9_.wvu.FilterData" localSheetId="3" hidden="1">'FUM Dec14'!$B$9:$F$13</definedName>
    <definedName name="Z_03B2616E_468E_497D_91EA_2CD9FD642FD9_.wvu.FilterData" localSheetId="7" hidden="1">'FUM Jun14'!$B$9:$F$13</definedName>
    <definedName name="Z_06FFB3F9_D324_4775_9F92_7D88BA1FD161_.wvu.Rows" localSheetId="6" hidden="1">'FUM Dec13'!#REF!,'FUM Dec13'!#REF!</definedName>
    <definedName name="Z_06FFB3F9_D324_4775_9F92_7D88BA1FD161_.wvu.Rows" localSheetId="3" hidden="1">'FUM Dec14'!#REF!,'FUM Dec14'!#REF!</definedName>
    <definedName name="Z_06FFB3F9_D324_4775_9F92_7D88BA1FD161_.wvu.Rows" localSheetId="7" hidden="1">'FUM Jun14'!#REF!,'FUM Jun14'!#REF!</definedName>
    <definedName name="Z_0DDBC0AA_E73D_4F22_8B9E_A7DB62121107_.wvu.FilterData" localSheetId="6" hidden="1">'FUM Dec13'!$B$8:$F$12</definedName>
    <definedName name="Z_0DDBC0AA_E73D_4F22_8B9E_A7DB62121107_.wvu.FilterData" localSheetId="3" hidden="1">'FUM Dec14'!$B$9:$F$13</definedName>
    <definedName name="Z_0DDBC0AA_E73D_4F22_8B9E_A7DB62121107_.wvu.FilterData" localSheetId="7" hidden="1">'FUM Jun14'!$B$9:$F$13</definedName>
    <definedName name="Z_22544952_AA5C_43F5_A2D5_AAF86B93684D_.wvu.Cols" localSheetId="6" hidden="1">'FUM Dec13'!#REF!</definedName>
    <definedName name="Z_22544952_AA5C_43F5_A2D5_AAF86B93684D_.wvu.Cols" localSheetId="3" hidden="1">'FUM Dec14'!#REF!</definedName>
    <definedName name="Z_22544952_AA5C_43F5_A2D5_AAF86B93684D_.wvu.Cols" localSheetId="7" hidden="1">'FUM Jun14'!#REF!</definedName>
    <definedName name="Z_22544952_AA5C_43F5_A2D5_AAF86B93684D_.wvu.PrintArea" localSheetId="6" hidden="1">'FUM Dec13'!$B$8:$F$12</definedName>
    <definedName name="Z_22544952_AA5C_43F5_A2D5_AAF86B93684D_.wvu.PrintArea" localSheetId="3" hidden="1">'FUM Dec14'!$B$9:$F$13</definedName>
    <definedName name="Z_22544952_AA5C_43F5_A2D5_AAF86B93684D_.wvu.PrintArea" localSheetId="7" hidden="1">'FUM Jun14'!$B$9:$F$13</definedName>
    <definedName name="Z_22544952_AA5C_43F5_A2D5_AAF86B93684D_.wvu.Rows" localSheetId="6" hidden="1">'FUM Dec13'!#REF!,'FUM Dec13'!#REF!,'FUM Dec13'!#REF!,'FUM Dec13'!#REF!,'FUM Dec13'!#REF!</definedName>
    <definedName name="Z_22544952_AA5C_43F5_A2D5_AAF86B93684D_.wvu.Rows" localSheetId="3" hidden="1">'FUM Dec14'!#REF!,'FUM Dec14'!#REF!,'FUM Dec14'!#REF!,'FUM Dec14'!#REF!,'FUM Dec14'!#REF!</definedName>
    <definedName name="Z_22544952_AA5C_43F5_A2D5_AAF86B93684D_.wvu.Rows" localSheetId="7" hidden="1">'FUM Jun14'!#REF!,'FUM Jun14'!#REF!,'FUM Jun14'!#REF!,'FUM Jun14'!#REF!,'FUM Jun14'!#REF!</definedName>
    <definedName name="Z_2E12B863_797C_449A_99C7_C950FBF214F2_.wvu.Cols" localSheetId="6" hidden="1">'FUM Dec13'!#REF!</definedName>
    <definedName name="Z_2E12B863_797C_449A_99C7_C950FBF214F2_.wvu.Cols" localSheetId="3" hidden="1">'FUM Dec14'!#REF!</definedName>
    <definedName name="Z_2E12B863_797C_449A_99C7_C950FBF214F2_.wvu.Cols" localSheetId="7" hidden="1">'FUM Jun14'!#REF!</definedName>
    <definedName name="Z_2E8AACD0_1120_416C_A53C_EFF90961D3B8_.wvu.FilterData" localSheetId="6" hidden="1">'FUM Dec13'!$B$8:$F$12</definedName>
    <definedName name="Z_2E8AACD0_1120_416C_A53C_EFF90961D3B8_.wvu.FilterData" localSheetId="3" hidden="1">'FUM Dec14'!$B$9:$F$13</definedName>
    <definedName name="Z_2E8AACD0_1120_416C_A53C_EFF90961D3B8_.wvu.FilterData" localSheetId="7" hidden="1">'FUM Jun14'!$B$9:$F$13</definedName>
    <definedName name="Z_331CEE07_FE2F_4F52_A409_6B0E4651B935_.wvu.FilterData" localSheetId="6" hidden="1">'FUM Dec13'!$B$8:$F$12</definedName>
    <definedName name="Z_331CEE07_FE2F_4F52_A409_6B0E4651B935_.wvu.FilterData" localSheetId="3" hidden="1">'FUM Dec14'!$B$9:$F$13</definedName>
    <definedName name="Z_331CEE07_FE2F_4F52_A409_6B0E4651B935_.wvu.FilterData" localSheetId="7" hidden="1">'FUM Jun14'!$B$9:$F$13</definedName>
    <definedName name="Z_34401A8B_1CF9_4B18_85CF_4363F1BE9155_.wvu.Cols" localSheetId="6" hidden="1">'FUM Dec13'!$C:$F,'FUM Dec13'!#REF!,'FUM Dec13'!#REF!,'FUM Dec13'!#REF!,'FUM Dec13'!#REF!</definedName>
    <definedName name="Z_34401A8B_1CF9_4B18_85CF_4363F1BE9155_.wvu.Cols" localSheetId="3" hidden="1">'FUM Dec14'!$C:$F,'FUM Dec14'!#REF!,'FUM Dec14'!#REF!,'FUM Dec14'!#REF!,'FUM Dec14'!#REF!</definedName>
    <definedName name="Z_34401A8B_1CF9_4B18_85CF_4363F1BE9155_.wvu.Cols" localSheetId="7" hidden="1">'FUM Jun14'!$C:$F,'FUM Jun14'!#REF!,'FUM Jun14'!#REF!,'FUM Jun14'!#REF!,'FUM Jun14'!#REF!</definedName>
    <definedName name="Z_34401A8B_1CF9_4B18_85CF_4363F1BE9155_.wvu.Rows" localSheetId="6" hidden="1">'FUM Dec13'!#REF!</definedName>
    <definedName name="Z_34401A8B_1CF9_4B18_85CF_4363F1BE9155_.wvu.Rows" localSheetId="3" hidden="1">'FUM Dec14'!#REF!</definedName>
    <definedName name="Z_34401A8B_1CF9_4B18_85CF_4363F1BE9155_.wvu.Rows" localSheetId="7" hidden="1">'FUM Jun14'!#REF!</definedName>
    <definedName name="Z_3762BC07_9FFD_441D_8DF4_DF04F95901CA_.wvu.Cols" localSheetId="6" hidden="1">'FUM Dec13'!#REF!,'FUM Dec13'!$C:$F,'FUM Dec13'!#REF!,'FUM Dec13'!#REF!</definedName>
    <definedName name="Z_3762BC07_9FFD_441D_8DF4_DF04F95901CA_.wvu.Cols" localSheetId="3" hidden="1">'FUM Dec14'!#REF!,'FUM Dec14'!$C:$F,'FUM Dec14'!#REF!,'FUM Dec14'!#REF!</definedName>
    <definedName name="Z_3762BC07_9FFD_441D_8DF4_DF04F95901CA_.wvu.Cols" localSheetId="7" hidden="1">'FUM Jun14'!#REF!,'FUM Jun14'!$C:$F,'FUM Jun14'!#REF!,'FUM Jun14'!#REF!</definedName>
    <definedName name="Z_3762BC07_9FFD_441D_8DF4_DF04F95901CA_.wvu.Rows" localSheetId="6" hidden="1">'FUM Dec13'!#REF!,'FUM Dec13'!#REF!,'FUM Dec13'!#REF!</definedName>
    <definedName name="Z_3762BC07_9FFD_441D_8DF4_DF04F95901CA_.wvu.Rows" localSheetId="3" hidden="1">'FUM Dec14'!#REF!,'FUM Dec14'!#REF!,'FUM Dec14'!#REF!</definedName>
    <definedName name="Z_3762BC07_9FFD_441D_8DF4_DF04F95901CA_.wvu.Rows" localSheetId="7" hidden="1">'FUM Jun14'!#REF!,'FUM Jun14'!#REF!,'FUM Jun14'!#REF!</definedName>
    <definedName name="Z_3C0D97CB_A5AD_4D2C_A807_1A2D3F5C2338_.wvu.Cols" localSheetId="6" hidden="1">'FUM Dec13'!#REF!,'FUM Dec13'!$C:$F,'FUM Dec13'!#REF!,'FUM Dec13'!#REF!,'FUM Dec13'!#REF!,'FUM Dec13'!#REF!</definedName>
    <definedName name="Z_3C0D97CB_A5AD_4D2C_A807_1A2D3F5C2338_.wvu.Cols" localSheetId="3" hidden="1">'FUM Dec14'!#REF!,'FUM Dec14'!$C:$F,'FUM Dec14'!#REF!,'FUM Dec14'!#REF!,'FUM Dec14'!#REF!,'FUM Dec14'!#REF!</definedName>
    <definedName name="Z_3C0D97CB_A5AD_4D2C_A807_1A2D3F5C2338_.wvu.Cols" localSheetId="7" hidden="1">'FUM Jun14'!#REF!,'FUM Jun14'!$C:$F,'FUM Jun14'!#REF!,'FUM Jun14'!#REF!,'FUM Jun14'!#REF!,'FUM Jun14'!#REF!</definedName>
    <definedName name="Z_3C0D97CB_A5AD_4D2C_A807_1A2D3F5C2338_.wvu.Rows" localSheetId="6" hidden="1">'FUM Dec13'!#REF!,'FUM Dec13'!#REF!,'FUM Dec13'!#REF!</definedName>
    <definedName name="Z_3C0D97CB_A5AD_4D2C_A807_1A2D3F5C2338_.wvu.Rows" localSheetId="3" hidden="1">'FUM Dec14'!#REF!,'FUM Dec14'!#REF!,'FUM Dec14'!#REF!</definedName>
    <definedName name="Z_3C0D97CB_A5AD_4D2C_A807_1A2D3F5C2338_.wvu.Rows" localSheetId="7" hidden="1">'FUM Jun14'!#REF!,'FUM Jun14'!#REF!,'FUM Jun14'!#REF!</definedName>
    <definedName name="Z_3F45A48F_ABE6_47C6_85C8_A876EBD35049_.wvu.Cols" localSheetId="8" hidden="1">'Map Data'!#REF!</definedName>
    <definedName name="Z_3F9D89EB_5E21_47DF_BD02_9030CE6E1F5D_.wvu.Cols" localSheetId="8" hidden="1">'Map Data'!#REF!</definedName>
    <definedName name="Z_3FD0355E_3702_45D6_BCBD_54BC19293026_.wvu.FilterData" localSheetId="6" hidden="1">'FUM Dec13'!$B$8:$F$12</definedName>
    <definedName name="Z_3FD0355E_3702_45D6_BCBD_54BC19293026_.wvu.FilterData" localSheetId="3" hidden="1">'FUM Dec14'!$B$9:$F$13</definedName>
    <definedName name="Z_3FD0355E_3702_45D6_BCBD_54BC19293026_.wvu.FilterData" localSheetId="7" hidden="1">'FUM Jun14'!$B$9:$F$13</definedName>
    <definedName name="Z_406644F7_7952_478B_9256_B1318F6B438D_.wvu.FilterData" localSheetId="6" hidden="1">'FUM Dec13'!$B$8:$F$12</definedName>
    <definedName name="Z_406644F7_7952_478B_9256_B1318F6B438D_.wvu.FilterData" localSheetId="3" hidden="1">'FUM Dec14'!$B$9:$F$13</definedName>
    <definedName name="Z_406644F7_7952_478B_9256_B1318F6B438D_.wvu.FilterData" localSheetId="7" hidden="1">'FUM Jun14'!$B$9:$F$13</definedName>
    <definedName name="Z_406DA667_ADB6_42AE_8D05_0C22045C05ED_.wvu.FilterData" localSheetId="6" hidden="1">'FUM Dec13'!$B$8:$F$12</definedName>
    <definedName name="Z_406DA667_ADB6_42AE_8D05_0C22045C05ED_.wvu.FilterData" localSheetId="3" hidden="1">'FUM Dec14'!$B$9:$F$13</definedName>
    <definedName name="Z_406DA667_ADB6_42AE_8D05_0C22045C05ED_.wvu.FilterData" localSheetId="7" hidden="1">'FUM Jun14'!$B$9:$F$13</definedName>
    <definedName name="Z_43EEA4CF_851B_4733_B0F1_BA2F6592B53E_.wvu.FilterData" localSheetId="6" hidden="1">'FUM Dec13'!$B$8:$F$12</definedName>
    <definedName name="Z_43EEA4CF_851B_4733_B0F1_BA2F6592B53E_.wvu.FilterData" localSheetId="3" hidden="1">'FUM Dec14'!$B$9:$F$13</definedName>
    <definedName name="Z_43EEA4CF_851B_4733_B0F1_BA2F6592B53E_.wvu.FilterData" localSheetId="7" hidden="1">'FUM Jun14'!$B$9:$F$13</definedName>
    <definedName name="Z_43FBD64D_9DF1_46C0_802F_08CACA5439A3_.wvu.FilterData" localSheetId="6" hidden="1">'FUM Dec13'!$B$8:$F$12</definedName>
    <definedName name="Z_43FBD64D_9DF1_46C0_802F_08CACA5439A3_.wvu.FilterData" localSheetId="3" hidden="1">'FUM Dec14'!$B$9:$F$13</definedName>
    <definedName name="Z_43FBD64D_9DF1_46C0_802F_08CACA5439A3_.wvu.FilterData" localSheetId="7" hidden="1">'FUM Jun14'!$B$9:$F$13</definedName>
    <definedName name="Z_44E4F99C_D006_44D6_BEE1_216B32D00122_.wvu.FilterData" localSheetId="6" hidden="1">'FUM Dec13'!$B$8:$F$12</definedName>
    <definedName name="Z_44E4F99C_D006_44D6_BEE1_216B32D00122_.wvu.FilterData" localSheetId="3" hidden="1">'FUM Dec14'!$B$9:$F$13</definedName>
    <definedName name="Z_44E4F99C_D006_44D6_BEE1_216B32D00122_.wvu.FilterData" localSheetId="7" hidden="1">'FUM Jun14'!$B$9:$F$13</definedName>
    <definedName name="Z_475B9381_1E42_4D1E_925A_2D7E05FF300E_.wvu.Cols" localSheetId="8" hidden="1">'Map Data'!#REF!</definedName>
    <definedName name="Z_47B99582_5FD3_45F5_A9E1_A447BCE47D7B_.wvu.Cols" localSheetId="6" hidden="1">'FUM Dec13'!#REF!</definedName>
    <definedName name="Z_47B99582_5FD3_45F5_A9E1_A447BCE47D7B_.wvu.Cols" localSheetId="3" hidden="1">'FUM Dec14'!#REF!</definedName>
    <definedName name="Z_47B99582_5FD3_45F5_A9E1_A447BCE47D7B_.wvu.Cols" localSheetId="7" hidden="1">'FUM Jun14'!#REF!</definedName>
    <definedName name="Z_47B99582_5FD3_45F5_A9E1_A447BCE47D7B_.wvu.Rows" localSheetId="6" hidden="1">'FUM Dec13'!#REF!</definedName>
    <definedName name="Z_47B99582_5FD3_45F5_A9E1_A447BCE47D7B_.wvu.Rows" localSheetId="3" hidden="1">'FUM Dec14'!#REF!</definedName>
    <definedName name="Z_47B99582_5FD3_45F5_A9E1_A447BCE47D7B_.wvu.Rows" localSheetId="7" hidden="1">'FUM Jun14'!#REF!</definedName>
    <definedName name="Z_4825D73A_9586_494D_93A2_626D486F67B3_.wvu.FilterData" localSheetId="6" hidden="1">'FUM Dec13'!$B$8:$F$12</definedName>
    <definedName name="Z_4825D73A_9586_494D_93A2_626D486F67B3_.wvu.FilterData" localSheetId="3" hidden="1">'FUM Dec14'!$B$9:$F$13</definedName>
    <definedName name="Z_4825D73A_9586_494D_93A2_626D486F67B3_.wvu.FilterData" localSheetId="7" hidden="1">'FUM Jun14'!$B$9:$F$13</definedName>
    <definedName name="Z_518268FD_24BD_4DEB_A0EC_F3415E7912EE_.wvu.Cols" localSheetId="6" hidden="1">'FUM Dec13'!#REF!</definedName>
    <definedName name="Z_518268FD_24BD_4DEB_A0EC_F3415E7912EE_.wvu.Cols" localSheetId="3" hidden="1">'FUM Dec14'!#REF!</definedName>
    <definedName name="Z_518268FD_24BD_4DEB_A0EC_F3415E7912EE_.wvu.Cols" localSheetId="7" hidden="1">'FUM Jun14'!#REF!</definedName>
    <definedName name="Z_518268FD_24BD_4DEB_A0EC_F3415E7912EE_.wvu.FilterData" localSheetId="6" hidden="1">'FUM Dec13'!$B$8:$F$12</definedName>
    <definedName name="Z_518268FD_24BD_4DEB_A0EC_F3415E7912EE_.wvu.FilterData" localSheetId="3" hidden="1">'FUM Dec14'!$B$9:$F$13</definedName>
    <definedName name="Z_518268FD_24BD_4DEB_A0EC_F3415E7912EE_.wvu.FilterData" localSheetId="7" hidden="1">'FUM Jun14'!$B$9:$F$13</definedName>
    <definedName name="Z_518268FD_24BD_4DEB_A0EC_F3415E7912EE_.wvu.Rows" localSheetId="6" hidden="1">'FUM Dec13'!#REF!,'FUM Dec13'!#REF!</definedName>
    <definedName name="Z_518268FD_24BD_4DEB_A0EC_F3415E7912EE_.wvu.Rows" localSheetId="3" hidden="1">'FUM Dec14'!#REF!,'FUM Dec14'!#REF!</definedName>
    <definedName name="Z_518268FD_24BD_4DEB_A0EC_F3415E7912EE_.wvu.Rows" localSheetId="7" hidden="1">'FUM Jun14'!#REF!,'FUM Jun14'!#REF!</definedName>
    <definedName name="Z_5996ADFB_8E82_4FE9_A10F_BC1B27A8C7B8_.wvu.Cols" localSheetId="8" hidden="1">'Map Data'!#REF!</definedName>
    <definedName name="Z_5D51D46E_B6B4_40E9_A559_206C14D4342E_.wvu.Cols" localSheetId="8" hidden="1">'Map Data'!#REF!</definedName>
    <definedName name="Z_62616CD7_62E6_4A99_A125_35B5C77D41CF_.wvu.Cols" localSheetId="6" hidden="1">'FUM Dec13'!#REF!</definedName>
    <definedName name="Z_62616CD7_62E6_4A99_A125_35B5C77D41CF_.wvu.Cols" localSheetId="3" hidden="1">'FUM Dec14'!#REF!</definedName>
    <definedName name="Z_62616CD7_62E6_4A99_A125_35B5C77D41CF_.wvu.Cols" localSheetId="7" hidden="1">'FUM Jun14'!#REF!</definedName>
    <definedName name="Z_62616CD7_62E6_4A99_A125_35B5C77D41CF_.wvu.PrintArea" localSheetId="6" hidden="1">'FUM Dec13'!$B$8:$F$12</definedName>
    <definedName name="Z_62616CD7_62E6_4A99_A125_35B5C77D41CF_.wvu.PrintArea" localSheetId="3" hidden="1">'FUM Dec14'!$B$9:$F$13</definedName>
    <definedName name="Z_62616CD7_62E6_4A99_A125_35B5C77D41CF_.wvu.PrintArea" localSheetId="7" hidden="1">'FUM Jun14'!$B$9:$F$13</definedName>
    <definedName name="Z_62616CD7_62E6_4A99_A125_35B5C77D41CF_.wvu.Rows" localSheetId="6" hidden="1">'FUM Dec13'!#REF!,'FUM Dec13'!#REF!,'FUM Dec13'!#REF!,'FUM Dec13'!#REF!,'FUM Dec13'!#REF!</definedName>
    <definedName name="Z_62616CD7_62E6_4A99_A125_35B5C77D41CF_.wvu.Rows" localSheetId="3" hidden="1">'FUM Dec14'!#REF!,'FUM Dec14'!#REF!,'FUM Dec14'!#REF!,'FUM Dec14'!#REF!,'FUM Dec14'!#REF!</definedName>
    <definedName name="Z_62616CD7_62E6_4A99_A125_35B5C77D41CF_.wvu.Rows" localSheetId="7" hidden="1">'FUM Jun14'!#REF!,'FUM Jun14'!#REF!,'FUM Jun14'!#REF!,'FUM Jun14'!#REF!,'FUM Jun14'!#REF!</definedName>
    <definedName name="Z_62F84F2B_1770_46DA_9C6B_DD31B3400E41_.wvu.FilterData" localSheetId="6" hidden="1">'FUM Dec13'!$B$8:$F$12</definedName>
    <definedName name="Z_62F84F2B_1770_46DA_9C6B_DD31B3400E41_.wvu.FilterData" localSheetId="3" hidden="1">'FUM Dec14'!$B$9:$F$13</definedName>
    <definedName name="Z_62F84F2B_1770_46DA_9C6B_DD31B3400E41_.wvu.FilterData" localSheetId="7" hidden="1">'FUM Jun14'!$B$9:$F$13</definedName>
    <definedName name="Z_7481F414_EFD0_4790_AAB2_A71B0F75B465_.wvu.FilterData" localSheetId="6" hidden="1">'FUM Dec13'!$B$8:$F$12</definedName>
    <definedName name="Z_7481F414_EFD0_4790_AAB2_A71B0F75B465_.wvu.FilterData" localSheetId="3" hidden="1">'FUM Dec14'!$B$9:$F$13</definedName>
    <definedName name="Z_7481F414_EFD0_4790_AAB2_A71B0F75B465_.wvu.FilterData" localSheetId="7" hidden="1">'FUM Jun14'!$B$9:$F$13</definedName>
    <definedName name="Z_7A4D1081_E1F6_43F8_B2A6_D2F3310FBCE7_.wvu.Cols" localSheetId="6" hidden="1">'FUM Dec13'!#REF!,'FUM Dec13'!#REF!</definedName>
    <definedName name="Z_7A4D1081_E1F6_43F8_B2A6_D2F3310FBCE7_.wvu.Cols" localSheetId="3" hidden="1">'FUM Dec14'!#REF!,'FUM Dec14'!#REF!</definedName>
    <definedName name="Z_7A4D1081_E1F6_43F8_B2A6_D2F3310FBCE7_.wvu.Cols" localSheetId="7" hidden="1">'FUM Jun14'!#REF!,'FUM Jun14'!#REF!</definedName>
    <definedName name="Z_7A4D1081_E1F6_43F8_B2A6_D2F3310FBCE7_.wvu.FilterData" localSheetId="6" hidden="1">'FUM Dec13'!$B$8:$F$12</definedName>
    <definedName name="Z_7A4D1081_E1F6_43F8_B2A6_D2F3310FBCE7_.wvu.FilterData" localSheetId="3" hidden="1">'FUM Dec14'!$B$9:$F$13</definedName>
    <definedName name="Z_7A4D1081_E1F6_43F8_B2A6_D2F3310FBCE7_.wvu.FilterData" localSheetId="7" hidden="1">'FUM Jun14'!$B$9:$F$13</definedName>
    <definedName name="Z_7A4D1081_E1F6_43F8_B2A6_D2F3310FBCE7_.wvu.PrintArea" localSheetId="6" hidden="1">'FUM Dec13'!$B$8:$F$12</definedName>
    <definedName name="Z_7A4D1081_E1F6_43F8_B2A6_D2F3310FBCE7_.wvu.PrintArea" localSheetId="3" hidden="1">'FUM Dec14'!$B$9:$F$13</definedName>
    <definedName name="Z_7A4D1081_E1F6_43F8_B2A6_D2F3310FBCE7_.wvu.PrintArea" localSheetId="7" hidden="1">'FUM Jun14'!$B$9:$F$13</definedName>
    <definedName name="Z_7A4D1081_E1F6_43F8_B2A6_D2F3310FBCE7_.wvu.Rows" localSheetId="6" hidden="1">'FUM Dec13'!#REF!,'FUM Dec13'!#REF!,'FUM Dec13'!#REF!</definedName>
    <definedName name="Z_7A4D1081_E1F6_43F8_B2A6_D2F3310FBCE7_.wvu.Rows" localSheetId="3" hidden="1">'FUM Dec14'!#REF!,'FUM Dec14'!#REF!,'FUM Dec14'!#REF!</definedName>
    <definedName name="Z_7A4D1081_E1F6_43F8_B2A6_D2F3310FBCE7_.wvu.Rows" localSheetId="7" hidden="1">'FUM Jun14'!#REF!,'FUM Jun14'!#REF!,'FUM Jun14'!#REF!</definedName>
    <definedName name="Z_7C9AA93E_29B6_4702_93B4_AC1609321934_.wvu.Cols" localSheetId="6" hidden="1">'FUM Dec13'!#REF!</definedName>
    <definedName name="Z_7C9AA93E_29B6_4702_93B4_AC1609321934_.wvu.Cols" localSheetId="3" hidden="1">'FUM Dec14'!#REF!</definedName>
    <definedName name="Z_7C9AA93E_29B6_4702_93B4_AC1609321934_.wvu.Cols" localSheetId="7" hidden="1">'FUM Jun14'!#REF!</definedName>
    <definedName name="Z_7C9AA93E_29B6_4702_93B4_AC1609321934_.wvu.PrintArea" localSheetId="6" hidden="1">'FUM Dec13'!$B$8:$F$12</definedName>
    <definedName name="Z_7C9AA93E_29B6_4702_93B4_AC1609321934_.wvu.PrintArea" localSheetId="3" hidden="1">'FUM Dec14'!$B$9:$F$13</definedName>
    <definedName name="Z_7C9AA93E_29B6_4702_93B4_AC1609321934_.wvu.PrintArea" localSheetId="7" hidden="1">'FUM Jun14'!$B$9:$F$13</definedName>
    <definedName name="Z_7C9AA93E_29B6_4702_93B4_AC1609321934_.wvu.Rows" localSheetId="6" hidden="1">'FUM Dec13'!#REF!,'FUM Dec13'!#REF!,'FUM Dec13'!#REF!,'FUM Dec13'!#REF!,'FUM Dec13'!#REF!</definedName>
    <definedName name="Z_7C9AA93E_29B6_4702_93B4_AC1609321934_.wvu.Rows" localSheetId="3" hidden="1">'FUM Dec14'!#REF!,'FUM Dec14'!#REF!,'FUM Dec14'!#REF!,'FUM Dec14'!#REF!,'FUM Dec14'!#REF!</definedName>
    <definedName name="Z_7C9AA93E_29B6_4702_93B4_AC1609321934_.wvu.Rows" localSheetId="7" hidden="1">'FUM Jun14'!#REF!,'FUM Jun14'!#REF!,'FUM Jun14'!#REF!,'FUM Jun14'!#REF!,'FUM Jun14'!#REF!</definedName>
    <definedName name="Z_7DDD8A4E_94C6_4D02_8ABD_3BC82D27528D_.wvu.Cols" localSheetId="6" hidden="1">'FUM Dec13'!$C:$F,'FUM Dec13'!#REF!,'FUM Dec13'!#REF!,'FUM Dec13'!#REF!,'FUM Dec13'!#REF!</definedName>
    <definedName name="Z_7DDD8A4E_94C6_4D02_8ABD_3BC82D27528D_.wvu.Cols" localSheetId="3" hidden="1">'FUM Dec14'!$C:$F,'FUM Dec14'!#REF!,'FUM Dec14'!#REF!,'FUM Dec14'!#REF!,'FUM Dec14'!#REF!</definedName>
    <definedName name="Z_7DDD8A4E_94C6_4D02_8ABD_3BC82D27528D_.wvu.Cols" localSheetId="7" hidden="1">'FUM Jun14'!$C:$F,'FUM Jun14'!#REF!,'FUM Jun14'!#REF!,'FUM Jun14'!#REF!,'FUM Jun14'!#REF!</definedName>
    <definedName name="Z_7DDD8A4E_94C6_4D02_8ABD_3BC82D27528D_.wvu.FilterData" localSheetId="6" hidden="1">'FUM Dec13'!$B$8:$F$12</definedName>
    <definedName name="Z_7DDD8A4E_94C6_4D02_8ABD_3BC82D27528D_.wvu.FilterData" localSheetId="3" hidden="1">'FUM Dec14'!$B$9:$F$13</definedName>
    <definedName name="Z_7DDD8A4E_94C6_4D02_8ABD_3BC82D27528D_.wvu.FilterData" localSheetId="7" hidden="1">'FUM Jun14'!$B$9:$F$13</definedName>
    <definedName name="Z_7DDD8A4E_94C6_4D02_8ABD_3BC82D27528D_.wvu.Rows" localSheetId="6" hidden="1">'FUM Dec13'!#REF!</definedName>
    <definedName name="Z_7DDD8A4E_94C6_4D02_8ABD_3BC82D27528D_.wvu.Rows" localSheetId="3" hidden="1">'FUM Dec14'!#REF!</definedName>
    <definedName name="Z_7DDD8A4E_94C6_4D02_8ABD_3BC82D27528D_.wvu.Rows" localSheetId="7" hidden="1">'FUM Jun14'!#REF!</definedName>
    <definedName name="Z_7F24D35C_EF8F_4086_9B0B_5D8CCB537278_.wvu.Cols" localSheetId="8" hidden="1">'Map Data'!#REF!</definedName>
    <definedName name="Z_801454A7_68A3_4702_AD83_BFB7762A3273_.wvu.Rows" localSheetId="6" hidden="1">'FUM Dec13'!#REF!,'FUM Dec13'!#REF!,'FUM Dec13'!#REF!,'FUM Dec13'!#REF!</definedName>
    <definedName name="Z_801454A7_68A3_4702_AD83_BFB7762A3273_.wvu.Rows" localSheetId="3" hidden="1">'FUM Dec14'!#REF!,'FUM Dec14'!#REF!,'FUM Dec14'!#REF!,'FUM Dec14'!#REF!</definedName>
    <definedName name="Z_801454A7_68A3_4702_AD83_BFB7762A3273_.wvu.Rows" localSheetId="7" hidden="1">'FUM Jun14'!#REF!,'FUM Jun14'!#REF!,'FUM Jun14'!#REF!,'FUM Jun14'!#REF!</definedName>
    <definedName name="Z_8489856A_A3E7_4DE1_B1B8_89C797DA6FAA_.wvu.FilterData" localSheetId="6" hidden="1">'FUM Dec13'!$B$8:$F$12</definedName>
    <definedName name="Z_8489856A_A3E7_4DE1_B1B8_89C797DA6FAA_.wvu.FilterData" localSheetId="3" hidden="1">'FUM Dec14'!$B$9:$F$13</definedName>
    <definedName name="Z_8489856A_A3E7_4DE1_B1B8_89C797DA6FAA_.wvu.FilterData" localSheetId="7" hidden="1">'FUM Jun14'!$B$9:$F$13</definedName>
    <definedName name="Z_85ACE02A_D3BE_44B5_BD8E_A79C65B6932E_.wvu.Cols" localSheetId="8" hidden="1">'Map Data'!#REF!</definedName>
    <definedName name="Z_8ECFFFF8_619E_4A28_8932_F7DC13CA55B5_.wvu.FilterData" localSheetId="6" hidden="1">'FUM Dec13'!$B$8:$F$12</definedName>
    <definedName name="Z_8ECFFFF8_619E_4A28_8932_F7DC13CA55B5_.wvu.FilterData" localSheetId="3" hidden="1">'FUM Dec14'!$B$9:$F$13</definedName>
    <definedName name="Z_8ECFFFF8_619E_4A28_8932_F7DC13CA55B5_.wvu.FilterData" localSheetId="7" hidden="1">'FUM Jun14'!$B$9:$F$13</definedName>
    <definedName name="Z_8F0BF8E3_3CCB_478B_B97B_8C34417689D1_.wvu.FilterData" localSheetId="6" hidden="1">'FUM Dec13'!$B$8:$F$12</definedName>
    <definedName name="Z_8F0BF8E3_3CCB_478B_B97B_8C34417689D1_.wvu.FilterData" localSheetId="3" hidden="1">'FUM Dec14'!$B$9:$F$13</definedName>
    <definedName name="Z_8F0BF8E3_3CCB_478B_B97B_8C34417689D1_.wvu.FilterData" localSheetId="7" hidden="1">'FUM Jun14'!$B$9:$F$13</definedName>
    <definedName name="Z_8F861596_7B54_4582_B8C2_8AC3E24B0D75_.wvu.Cols" localSheetId="8" hidden="1">'Map Data'!#REF!</definedName>
    <definedName name="Z_9B19BD76_85A3_4ABF_A8C7_491F2D6A0689_.wvu.FilterData" localSheetId="6" hidden="1">'FUM Dec13'!$B$8:$F$12</definedName>
    <definedName name="Z_9B19BD76_85A3_4ABF_A8C7_491F2D6A0689_.wvu.FilterData" localSheetId="3" hidden="1">'FUM Dec14'!$B$9:$F$13</definedName>
    <definedName name="Z_9B19BD76_85A3_4ABF_A8C7_491F2D6A0689_.wvu.FilterData" localSheetId="7" hidden="1">'FUM Jun14'!$B$9:$F$13</definedName>
    <definedName name="Z_9CC02C59_7A68_4F31_81EF_EAD443F8B384_.wvu.FilterData" localSheetId="6" hidden="1">'FUM Dec13'!$B$8:$F$12</definedName>
    <definedName name="Z_9CC02C59_7A68_4F31_81EF_EAD443F8B384_.wvu.FilterData" localSheetId="3" hidden="1">'FUM Dec14'!$B$9:$F$13</definedName>
    <definedName name="Z_9CC02C59_7A68_4F31_81EF_EAD443F8B384_.wvu.FilterData" localSheetId="7" hidden="1">'FUM Jun14'!$B$9:$F$13</definedName>
    <definedName name="Z_9FE24962_F814_469D_92AA_1A078C5D130D_.wvu.Rows" localSheetId="6" hidden="1">'FUM Dec13'!#REF!,'FUM Dec13'!#REF!,'FUM Dec13'!#REF!</definedName>
    <definedName name="Z_9FE24962_F814_469D_92AA_1A078C5D130D_.wvu.Rows" localSheetId="3" hidden="1">'FUM Dec14'!#REF!,'FUM Dec14'!#REF!,'FUM Dec14'!#REF!</definedName>
    <definedName name="Z_9FE24962_F814_469D_92AA_1A078C5D130D_.wvu.Rows" localSheetId="7" hidden="1">'FUM Jun14'!#REF!,'FUM Jun14'!#REF!,'FUM Jun14'!#REF!</definedName>
    <definedName name="Z_A576C081_81FD_4116_9FD9_78808540F21C_.wvu.FilterData" localSheetId="6" hidden="1">'FUM Dec13'!$B$8:$F$12</definedName>
    <definedName name="Z_A576C081_81FD_4116_9FD9_78808540F21C_.wvu.FilterData" localSheetId="3" hidden="1">'FUM Dec14'!$B$9:$F$13</definedName>
    <definedName name="Z_A576C081_81FD_4116_9FD9_78808540F21C_.wvu.FilterData" localSheetId="7" hidden="1">'FUM Jun14'!$B$9:$F$13</definedName>
    <definedName name="Z_AABD9B90_D6E3_4CC2_86EF_FA156F227FD5_.wvu.FilterData" localSheetId="6" hidden="1">'FUM Dec13'!$B$8:$F$12</definedName>
    <definedName name="Z_AABD9B90_D6E3_4CC2_86EF_FA156F227FD5_.wvu.FilterData" localSheetId="3" hidden="1">'FUM Dec14'!$B$9:$F$13</definedName>
    <definedName name="Z_AABD9B90_D6E3_4CC2_86EF_FA156F227FD5_.wvu.FilterData" localSheetId="7" hidden="1">'FUM Jun14'!$B$9:$F$13</definedName>
    <definedName name="Z_AE682256_2CC0_42F0_B155_D499D472BADF_.wvu.Cols" localSheetId="8" hidden="1">'Map Data'!#REF!</definedName>
    <definedName name="Z_AF686B82_CCAA_4CAA_8129_B2B2A711E405_.wvu.Cols" localSheetId="8" hidden="1">'Map Data'!#REF!</definedName>
    <definedName name="Z_CFCBB855_82FB_4179_9ECB_F9754D6CCB07_.wvu.Cols" localSheetId="6" hidden="1">'FUM Dec13'!$C:$F</definedName>
    <definedName name="Z_CFCBB855_82FB_4179_9ECB_F9754D6CCB07_.wvu.Cols" localSheetId="3" hidden="1">'FUM Dec14'!$C:$F</definedName>
    <definedName name="Z_CFCBB855_82FB_4179_9ECB_F9754D6CCB07_.wvu.Cols" localSheetId="7" hidden="1">'FUM Jun14'!$C:$F</definedName>
    <definedName name="Z_CFCBB855_82FB_4179_9ECB_F9754D6CCB07_.wvu.FilterData" localSheetId="6" hidden="1">'FUM Dec13'!$B$8:$F$12</definedName>
    <definedName name="Z_CFCBB855_82FB_4179_9ECB_F9754D6CCB07_.wvu.FilterData" localSheetId="3" hidden="1">'FUM Dec14'!$B$9:$F$13</definedName>
    <definedName name="Z_CFCBB855_82FB_4179_9ECB_F9754D6CCB07_.wvu.FilterData" localSheetId="7" hidden="1">'FUM Jun14'!$B$9:$F$13</definedName>
    <definedName name="Z_D6BFB522_A17E_4A14_A89E_32562EFBFEB0_.wvu.FilterData" localSheetId="6" hidden="1">'FUM Dec13'!$B$8:$F$12</definedName>
    <definedName name="Z_D6BFB522_A17E_4A14_A89E_32562EFBFEB0_.wvu.FilterData" localSheetId="3" hidden="1">'FUM Dec14'!$B$9:$F$13</definedName>
    <definedName name="Z_D6BFB522_A17E_4A14_A89E_32562EFBFEB0_.wvu.FilterData" localSheetId="7" hidden="1">'FUM Jun14'!$B$9:$F$13</definedName>
    <definedName name="Z_D9118C36_D277_49D9_8246_B513709BDC54_.wvu.FilterData" localSheetId="6" hidden="1">'FUM Dec13'!$B$8:$F$12</definedName>
    <definedName name="Z_D9118C36_D277_49D9_8246_B513709BDC54_.wvu.FilterData" localSheetId="3" hidden="1">'FUM Dec14'!$B$9:$F$13</definedName>
    <definedName name="Z_D9118C36_D277_49D9_8246_B513709BDC54_.wvu.FilterData" localSheetId="7" hidden="1">'FUM Jun14'!$B$9:$F$13</definedName>
    <definedName name="Z_D9EE72D4_79F9_42A0_B1EF_9325F088FB31_.wvu.FilterData" localSheetId="6" hidden="1">'FUM Dec13'!$B$8:$F$12</definedName>
    <definedName name="Z_D9EE72D4_79F9_42A0_B1EF_9325F088FB31_.wvu.FilterData" localSheetId="3" hidden="1">'FUM Dec14'!$B$9:$F$13</definedName>
    <definedName name="Z_D9EE72D4_79F9_42A0_B1EF_9325F088FB31_.wvu.FilterData" localSheetId="7" hidden="1">'FUM Jun14'!$B$9:$F$13</definedName>
    <definedName name="Z_E2BCD02D_7043_4D5D_91B9_5D6355F3B1DC_.wvu.Cols" localSheetId="6" hidden="1">'FUM Dec13'!#REF!</definedName>
    <definedName name="Z_E2BCD02D_7043_4D5D_91B9_5D6355F3B1DC_.wvu.Cols" localSheetId="3" hidden="1">'FUM Dec14'!#REF!</definedName>
    <definedName name="Z_E2BCD02D_7043_4D5D_91B9_5D6355F3B1DC_.wvu.Cols" localSheetId="7" hidden="1">'FUM Jun14'!#REF!</definedName>
    <definedName name="Z_E2BCD02D_7043_4D5D_91B9_5D6355F3B1DC_.wvu.Rows" localSheetId="6" hidden="1">'FUM Dec13'!#REF!,'FUM Dec13'!#REF!</definedName>
    <definedName name="Z_E2BCD02D_7043_4D5D_91B9_5D6355F3B1DC_.wvu.Rows" localSheetId="3" hidden="1">'FUM Dec14'!#REF!,'FUM Dec14'!#REF!</definedName>
    <definedName name="Z_E2BCD02D_7043_4D5D_91B9_5D6355F3B1DC_.wvu.Rows" localSheetId="7" hidden="1">'FUM Jun14'!#REF!,'FUM Jun14'!#REF!</definedName>
    <definedName name="Z_E618AE8D_A83E_4492_9891_8A06D0325EBF_.wvu.Cols" localSheetId="6" hidden="1">'FUM Dec13'!#REF!,'FUM Dec13'!$C:$F,'FUM Dec13'!#REF!,'FUM Dec13'!#REF!,'FUM Dec13'!#REF!,'FUM Dec13'!#REF!</definedName>
    <definedName name="Z_E618AE8D_A83E_4492_9891_8A06D0325EBF_.wvu.Cols" localSheetId="3" hidden="1">'FUM Dec14'!#REF!,'FUM Dec14'!$C:$F,'FUM Dec14'!#REF!,'FUM Dec14'!#REF!,'FUM Dec14'!#REF!,'FUM Dec14'!#REF!</definedName>
    <definedName name="Z_E618AE8D_A83E_4492_9891_8A06D0325EBF_.wvu.Cols" localSheetId="7" hidden="1">'FUM Jun14'!#REF!,'FUM Jun14'!$C:$F,'FUM Jun14'!#REF!,'FUM Jun14'!#REF!,'FUM Jun14'!#REF!,'FUM Jun14'!#REF!</definedName>
    <definedName name="Z_E618AE8D_A83E_4492_9891_8A06D0325EBF_.wvu.FilterData" localSheetId="6" hidden="1">'FUM Dec13'!$B$8:$F$12</definedName>
    <definedName name="Z_E618AE8D_A83E_4492_9891_8A06D0325EBF_.wvu.FilterData" localSheetId="3" hidden="1">'FUM Dec14'!$B$9:$F$13</definedName>
    <definedName name="Z_E618AE8D_A83E_4492_9891_8A06D0325EBF_.wvu.FilterData" localSheetId="7" hidden="1">'FUM Jun14'!$B$9:$F$13</definedName>
    <definedName name="Z_E618AE8D_A83E_4492_9891_8A06D0325EBF_.wvu.Rows" localSheetId="6" hidden="1">'FUM Dec13'!#REF!,'FUM Dec13'!#REF!</definedName>
    <definedName name="Z_E618AE8D_A83E_4492_9891_8A06D0325EBF_.wvu.Rows" localSheetId="3" hidden="1">'FUM Dec14'!#REF!,'FUM Dec14'!#REF!</definedName>
    <definedName name="Z_E618AE8D_A83E_4492_9891_8A06D0325EBF_.wvu.Rows" localSheetId="7" hidden="1">'FUM Jun14'!#REF!,'FUM Jun14'!#REF!</definedName>
    <definedName name="Z_E9A0FDD8_466E_4531_ACD1_E2B7FBAF713E_.wvu.Cols" localSheetId="6" hidden="1">'FUM Dec13'!#REF!,'FUM Dec13'!$C:$F,'FUM Dec13'!#REF!,'FUM Dec13'!#REF!,'FUM Dec13'!#REF!,'FUM Dec13'!#REF!</definedName>
    <definedName name="Z_E9A0FDD8_466E_4531_ACD1_E2B7FBAF713E_.wvu.Cols" localSheetId="3" hidden="1">'FUM Dec14'!#REF!,'FUM Dec14'!$C:$F,'FUM Dec14'!#REF!,'FUM Dec14'!#REF!,'FUM Dec14'!#REF!,'FUM Dec14'!#REF!</definedName>
    <definedName name="Z_E9A0FDD8_466E_4531_ACD1_E2B7FBAF713E_.wvu.Cols" localSheetId="7" hidden="1">'FUM Jun14'!#REF!,'FUM Jun14'!$C:$F,'FUM Jun14'!#REF!,'FUM Jun14'!#REF!,'FUM Jun14'!#REF!,'FUM Jun14'!#REF!</definedName>
    <definedName name="Z_E9A0FDD8_466E_4531_ACD1_E2B7FBAF713E_.wvu.FilterData" localSheetId="6" hidden="1">'FUM Dec13'!$B$8:$F$12</definedName>
    <definedName name="Z_E9A0FDD8_466E_4531_ACD1_E2B7FBAF713E_.wvu.FilterData" localSheetId="3" hidden="1">'FUM Dec14'!$B$9:$F$13</definedName>
    <definedName name="Z_E9A0FDD8_466E_4531_ACD1_E2B7FBAF713E_.wvu.FilterData" localSheetId="7" hidden="1">'FUM Jun14'!$B$9:$F$13</definedName>
    <definedName name="Z_E9A0FDD8_466E_4531_ACD1_E2B7FBAF713E_.wvu.PrintArea" localSheetId="6" hidden="1">'FUM Dec13'!$B$7:$F$12</definedName>
    <definedName name="Z_E9A0FDD8_466E_4531_ACD1_E2B7FBAF713E_.wvu.PrintArea" localSheetId="3" hidden="1">'FUM Dec14'!$B$7:$F$13</definedName>
    <definedName name="Z_E9A0FDD8_466E_4531_ACD1_E2B7FBAF713E_.wvu.PrintArea" localSheetId="7" hidden="1">'FUM Jun14'!$B$7:$F$13</definedName>
    <definedName name="Z_E9A0FDD8_466E_4531_ACD1_E2B7FBAF713E_.wvu.Rows" localSheetId="6" hidden="1">'FUM Dec13'!#REF!</definedName>
    <definedName name="Z_E9A0FDD8_466E_4531_ACD1_E2B7FBAF713E_.wvu.Rows" localSheetId="3" hidden="1">'FUM Dec14'!#REF!</definedName>
    <definedName name="Z_E9A0FDD8_466E_4531_ACD1_E2B7FBAF713E_.wvu.Rows" localSheetId="7" hidden="1">'FUM Jun14'!#REF!</definedName>
    <definedName name="Z_ED806524_C327_425D_989D_C17024E68345_.wvu.Cols" localSheetId="8" hidden="1">'Map Data'!#REF!</definedName>
    <definedName name="Z_EF4A280A_1F27_427E_AEA9_DA89640F3685_.wvu.FilterData" localSheetId="6" hidden="1">'FUM Dec13'!$B$8:$F$12</definedName>
    <definedName name="Z_EF4A280A_1F27_427E_AEA9_DA89640F3685_.wvu.FilterData" localSheetId="3" hidden="1">'FUM Dec14'!$B$9:$F$13</definedName>
    <definedName name="Z_EF4A280A_1F27_427E_AEA9_DA89640F3685_.wvu.FilterData" localSheetId="7" hidden="1">'FUM Jun14'!$B$9:$F$13</definedName>
    <definedName name="Z_F7482ECF_45EA_4FB6_AD8A_2B27FC5EA90C_.wvu.FilterData" localSheetId="6" hidden="1">'FUM Dec13'!$B$8:$F$12</definedName>
    <definedName name="Z_F7482ECF_45EA_4FB6_AD8A_2B27FC5EA90C_.wvu.FilterData" localSheetId="3" hidden="1">'FUM Dec14'!$B$9:$F$13</definedName>
    <definedName name="Z_F7482ECF_45EA_4FB6_AD8A_2B27FC5EA90C_.wvu.FilterData" localSheetId="7" hidden="1">'FUM Jun14'!$B$9:$F$13</definedName>
    <definedName name="Z_FD85A65B_E140_48F3_918C_7BF3ECA95135_.wvu.Cols" localSheetId="6" hidden="1">'FUM Dec13'!#REF!,'FUM Dec13'!$C:$F,'FUM Dec13'!#REF!,'FUM Dec13'!#REF!</definedName>
    <definedName name="Z_FD85A65B_E140_48F3_918C_7BF3ECA95135_.wvu.Cols" localSheetId="3" hidden="1">'FUM Dec14'!#REF!,'FUM Dec14'!$C:$F,'FUM Dec14'!#REF!,'FUM Dec14'!#REF!</definedName>
    <definedName name="Z_FD85A65B_E140_48F3_918C_7BF3ECA95135_.wvu.Cols" localSheetId="7" hidden="1">'FUM Jun14'!#REF!,'FUM Jun14'!$C:$F,'FUM Jun14'!#REF!,'FUM Jun14'!#REF!</definedName>
    <definedName name="Z_FD85A65B_E140_48F3_918C_7BF3ECA95135_.wvu.PrintArea" localSheetId="6" hidden="1">'FUM Dec13'!$C$8:$F$12</definedName>
    <definedName name="Z_FD85A65B_E140_48F3_918C_7BF3ECA95135_.wvu.PrintArea" localSheetId="3" hidden="1">'FUM Dec14'!$C$9:$F$13</definedName>
    <definedName name="Z_FD85A65B_E140_48F3_918C_7BF3ECA95135_.wvu.PrintArea" localSheetId="7" hidden="1">'FUM Jun14'!$C$9:$F$13</definedName>
    <definedName name="Z_FD85A65B_E140_48F3_918C_7BF3ECA95135_.wvu.Rows" localSheetId="6" hidden="1">'FUM Dec13'!#REF!,'FUM Dec13'!#REF!,'FUM Dec13'!#REF!</definedName>
    <definedName name="Z_FD85A65B_E140_48F3_918C_7BF3ECA95135_.wvu.Rows" localSheetId="3" hidden="1">'FUM Dec14'!#REF!,'FUM Dec14'!#REF!,'FUM Dec14'!#REF!</definedName>
    <definedName name="Z_FD85A65B_E140_48F3_918C_7BF3ECA95135_.wvu.Rows" localSheetId="7" hidden="1">'FUM Jun14'!#REF!,'FUM Jun14'!#REF!,'FUM Jun14'!#REF!</definedName>
    <definedName name="Z_FE342BD5_6B63_4F1E_B6BC_4F17FCDCE2A3_.wvu.Cols" localSheetId="8" hidden="1">'Map Data'!#REF!</definedName>
  </definedNames>
  <calcPr calcId="145621"/>
  <customWorkbookViews>
    <customWorkbookView name="Danielle Raymond - Personal View" guid="{5996ADFB-8E82-4FE9-A10F-BC1B27A8C7B8}" mergeInterval="0" personalView="1" maximized="1" windowWidth="2541" windowHeight="786" tabRatio="729" activeSheetId="2"/>
    <customWorkbookView name="Gregory Webber - Personal View" guid="{3F9D89EB-5E21-47DF-BD02-9030CE6E1F5D}" mergeInterval="0" personalView="1" maximized="1" windowWidth="2536" windowHeight="777" tabRatio="729" activeSheetId="2"/>
    <customWorkbookView name="Timothy Jackson - Personal View" guid="{ED806524-C327-425D-989D-C17024E68345}" mergeInterval="0" personalView="1" maximized="1" windowWidth="1276" windowHeight="759" tabRatio="729" activeSheetId="2"/>
    <customWorkbookView name="Andy Ngo - Personal View" guid="{AE682256-2CC0-42F0-B155-D499D472BADF}" mergeInterval="0" personalView="1" maximized="1" windowWidth="1280" windowHeight="765" tabRatio="729" activeSheetId="4"/>
    <customWorkbookView name="Jeff Gordon - Personal View" guid="{475B9381-1E42-4D1E-925A-2D7E05FF300E}" mergeInterval="0" personalView="1" maximized="1" windowWidth="1276" windowHeight="779" tabRatio="729" activeSheetId="2"/>
    <customWorkbookView name="Michelle Grady - Personal View" guid="{AF686B82-CCAA-4CAA-8129-B2B2A711E405}" mergeInterval="0" personalView="1" maximized="1" windowWidth="1276" windowHeight="765" tabRatio="729" activeSheetId="2"/>
    <customWorkbookView name="Paul Kempton - Personal View" guid="{7F24D35C-EF8F-4086-9B0B-5D8CCB537278}" mergeInterval="0" personalView="1" maximized="1" windowWidth="1280" windowHeight="818" tabRatio="729" activeSheetId="2"/>
    <customWorkbookView name="Cassandra Riethmuller - Personal View" guid="{5D51D46E-B6B4-40E9-A559-206C14D4342E}" mergeInterval="0" personalView="1" maximized="1" windowWidth="1276" windowHeight="799" tabRatio="729" activeSheetId="2"/>
    <customWorkbookView name="Abby Jones - Personal View" guid="{3F45A48F-ABE6-47C6-85C8-A876EBD35049}" mergeInterval="0" personalView="1" maximized="1" windowWidth="1276" windowHeight="769" tabRatio="729" activeSheetId="2"/>
    <customWorkbookView name="Melissa Kidd - Personal View" guid="{8F861596-7B54-4582-B8C2-8AC3E24B0D75}" mergeInterval="0" personalView="1" maximized="1" windowWidth="1362" windowHeight="543" tabRatio="729" activeSheetId="4"/>
    <customWorkbookView name="Andrew MacMillan - Personal View" guid="{85ACE02A-D3BE-44B5-BD8E-A79C65B6932E}" mergeInterval="0" personalView="1" maximized="1" windowWidth="1280" windowHeight="804" tabRatio="729" activeSheetId="2"/>
    <customWorkbookView name="Brad McCann - Personal View" guid="{FE342BD5-6B63-4F1E-B6BC-4F17FCDCE2A3}" mergeInterval="0" personalView="1" maximized="1" windowWidth="1280" windowHeight="725" tabRatio="729" activeSheetId="2"/>
  </customWorkbookViews>
</workbook>
</file>

<file path=xl/calcChain.xml><?xml version="1.0" encoding="utf-8"?>
<calcChain xmlns="http://schemas.openxmlformats.org/spreadsheetml/2006/main">
  <c r="D12" i="37" l="1"/>
  <c r="AE115" i="34"/>
  <c r="AE116" i="34"/>
  <c r="AE113" i="34"/>
  <c r="AE114" i="34"/>
  <c r="C15" i="15"/>
  <c r="C9" i="15"/>
  <c r="C7" i="15"/>
  <c r="C10" i="15"/>
  <c r="C17" i="15"/>
  <c r="B36" i="15"/>
  <c r="R104" i="17"/>
  <c r="Q104" i="17"/>
  <c r="P104" i="17"/>
  <c r="O104" i="17"/>
  <c r="N104" i="17"/>
  <c r="C104" i="17"/>
  <c r="R103" i="17"/>
  <c r="Q103" i="17"/>
  <c r="P103" i="17"/>
  <c r="O103" i="17"/>
  <c r="N103" i="17"/>
  <c r="C103" i="17"/>
  <c r="R102" i="17"/>
  <c r="Q102" i="17"/>
  <c r="P102" i="17"/>
  <c r="O102" i="17"/>
  <c r="N102" i="17"/>
  <c r="C102" i="17"/>
  <c r="R101" i="17"/>
  <c r="Q101" i="17"/>
  <c r="P101" i="17"/>
  <c r="O101" i="17"/>
  <c r="N101" i="17"/>
  <c r="C101" i="17"/>
  <c r="R99" i="17"/>
  <c r="Q99" i="17"/>
  <c r="P99" i="17"/>
  <c r="O99" i="17"/>
  <c r="N99" i="17"/>
  <c r="C99" i="17"/>
  <c r="R98" i="17"/>
  <c r="Q98" i="17"/>
  <c r="P98" i="17"/>
  <c r="O98" i="17"/>
  <c r="N98" i="17"/>
  <c r="C98" i="17"/>
  <c r="R97" i="17"/>
  <c r="Q97" i="17"/>
  <c r="P97" i="17"/>
  <c r="O97" i="17"/>
  <c r="N97" i="17"/>
  <c r="C97" i="17"/>
  <c r="R96" i="17"/>
  <c r="Q96" i="17"/>
  <c r="P96" i="17"/>
  <c r="O96" i="17"/>
  <c r="N96" i="17"/>
  <c r="C96" i="17"/>
  <c r="R94" i="17"/>
  <c r="Q94" i="17"/>
  <c r="P94" i="17"/>
  <c r="O94" i="17"/>
  <c r="N94" i="17"/>
  <c r="C94" i="17"/>
  <c r="R93" i="17"/>
  <c r="Q93" i="17"/>
  <c r="P93" i="17"/>
  <c r="O93" i="17"/>
  <c r="N93" i="17"/>
  <c r="C93" i="17"/>
  <c r="R92" i="17"/>
  <c r="Q92" i="17"/>
  <c r="P92" i="17"/>
  <c r="O92" i="17"/>
  <c r="N92" i="17"/>
  <c r="C92" i="17"/>
  <c r="R91" i="17"/>
  <c r="Q91" i="17"/>
  <c r="P91" i="17"/>
  <c r="O91" i="17"/>
  <c r="N91" i="17"/>
  <c r="C91" i="17"/>
  <c r="G40" i="17"/>
  <c r="F40" i="17"/>
  <c r="E40" i="17"/>
  <c r="F31" i="11"/>
  <c r="E31" i="11"/>
  <c r="H16" i="11"/>
  <c r="G16" i="11"/>
  <c r="F16" i="11"/>
  <c r="E16" i="11"/>
  <c r="I16" i="11"/>
  <c r="J16" i="11"/>
  <c r="G29" i="11"/>
  <c r="F29" i="11"/>
  <c r="E29" i="11"/>
  <c r="E12" i="10"/>
  <c r="F12" i="10"/>
  <c r="E11" i="10"/>
  <c r="F11" i="10"/>
  <c r="E10" i="10"/>
  <c r="F10" i="10"/>
  <c r="D9" i="10"/>
  <c r="D13" i="10"/>
  <c r="E7" i="10"/>
  <c r="F7" i="10"/>
  <c r="C9" i="10"/>
  <c r="C13" i="10"/>
  <c r="E8" i="10"/>
  <c r="F8" i="10"/>
  <c r="E6" i="10"/>
  <c r="F6" i="10"/>
  <c r="E5" i="10"/>
  <c r="E9" i="10"/>
  <c r="G31" i="11"/>
  <c r="G32" i="11"/>
  <c r="F5" i="10"/>
  <c r="F9" i="10"/>
  <c r="E13" i="10"/>
  <c r="F13" i="10"/>
  <c r="AE117" i="34" l="1"/>
  <c r="AE119" i="34" s="1"/>
  <c r="AF119" i="34" s="1"/>
</calcChain>
</file>

<file path=xl/comments1.xml><?xml version="1.0" encoding="utf-8"?>
<comments xmlns="http://schemas.openxmlformats.org/spreadsheetml/2006/main">
  <authors>
    <author>Louise Hickey</author>
    <author>Danielle Raymond</author>
    <author>Karen Washer</author>
    <author>Beth Hughes</author>
  </authors>
  <commentList>
    <comment ref="T1" authorId="0">
      <text>
        <r>
          <rPr>
            <b/>
            <sz val="9"/>
            <color indexed="81"/>
            <rFont val="Tahoma"/>
            <family val="2"/>
          </rPr>
          <t>Louise Hickey:</t>
        </r>
        <r>
          <rPr>
            <sz val="9"/>
            <color indexed="81"/>
            <rFont val="Tahoma"/>
            <family val="2"/>
          </rPr>
          <t xml:space="preserve">
1 hectare = 10,000 sqm</t>
        </r>
      </text>
    </comment>
    <comment ref="U1" authorId="0">
      <text>
        <r>
          <rPr>
            <b/>
            <sz val="9"/>
            <color indexed="81"/>
            <rFont val="Tahoma"/>
            <family val="2"/>
          </rPr>
          <t>Louise Hickey:</t>
        </r>
        <r>
          <rPr>
            <sz val="9"/>
            <color indexed="81"/>
            <rFont val="Tahoma"/>
            <family val="2"/>
          </rPr>
          <t xml:space="preserve">
link to monthly reports</t>
        </r>
      </text>
    </comment>
    <comment ref="X1" authorId="0">
      <text>
        <r>
          <rPr>
            <b/>
            <sz val="9"/>
            <color indexed="81"/>
            <rFont val="Tahoma"/>
            <family val="2"/>
          </rPr>
          <t>Louise Hickey:</t>
        </r>
        <r>
          <rPr>
            <sz val="9"/>
            <color indexed="81"/>
            <rFont val="Tahoma"/>
            <family val="2"/>
          </rPr>
          <t xml:space="preserve">
applicable to Industrial properties only = lettable area / site area in sqm</t>
        </r>
      </text>
    </comment>
    <comment ref="AM1" authorId="0">
      <text>
        <r>
          <rPr>
            <b/>
            <sz val="9"/>
            <color indexed="81"/>
            <rFont val="Tahoma"/>
            <family val="2"/>
          </rPr>
          <t>Louise Hickey:</t>
        </r>
        <r>
          <rPr>
            <sz val="9"/>
            <color indexed="81"/>
            <rFont val="Tahoma"/>
            <family val="2"/>
          </rPr>
          <t xml:space="preserve">
Link to DTR y/e Disclosures - take the internally adopted cap rate, or use Val's</t>
        </r>
      </text>
    </comment>
    <comment ref="AN1" authorId="0">
      <text>
        <r>
          <rPr>
            <b/>
            <sz val="9"/>
            <color indexed="81"/>
            <rFont val="Tahoma"/>
            <family val="2"/>
          </rPr>
          <t>Louise Hickey:</t>
        </r>
        <r>
          <rPr>
            <sz val="9"/>
            <color indexed="81"/>
            <rFont val="Tahoma"/>
            <family val="2"/>
          </rPr>
          <t xml:space="preserve">
AS PER ADHOC ARGUS REPORT</t>
        </r>
      </text>
    </comment>
    <comment ref="AO1" authorId="0">
      <text>
        <r>
          <rPr>
            <b/>
            <sz val="9"/>
            <color indexed="81"/>
            <rFont val="Tahoma"/>
            <family val="2"/>
          </rPr>
          <t>Louise Hickey:</t>
        </r>
        <r>
          <rPr>
            <sz val="9"/>
            <color indexed="81"/>
            <rFont val="Tahoma"/>
            <family val="2"/>
          </rPr>
          <t xml:space="preserve">
From Val's, or year end disclosures if not externally valued within this 1/2 year</t>
        </r>
      </text>
    </comment>
    <comment ref="BI1" authorId="0">
      <text>
        <r>
          <rPr>
            <b/>
            <sz val="9"/>
            <color indexed="81"/>
            <rFont val="Tahoma"/>
            <family val="2"/>
          </rPr>
          <t>Louise Hickey:</t>
        </r>
        <r>
          <rPr>
            <sz val="9"/>
            <color indexed="81"/>
            <rFont val="Tahoma"/>
            <family val="2"/>
          </rPr>
          <t xml:space="preserve">
by income</t>
        </r>
      </text>
    </comment>
    <comment ref="BJ1" authorId="0">
      <text>
        <r>
          <rPr>
            <b/>
            <sz val="9"/>
            <color indexed="81"/>
            <rFont val="Tahoma"/>
            <family val="2"/>
          </rPr>
          <t>Louise Hickey:</t>
        </r>
        <r>
          <rPr>
            <sz val="9"/>
            <color indexed="81"/>
            <rFont val="Tahoma"/>
            <family val="2"/>
          </rPr>
          <t xml:space="preserve">
by income</t>
        </r>
      </text>
    </comment>
    <comment ref="BK1" authorId="0">
      <text>
        <r>
          <rPr>
            <b/>
            <sz val="9"/>
            <color indexed="81"/>
            <rFont val="Tahoma"/>
            <family val="2"/>
          </rPr>
          <t>Louise Hickey:</t>
        </r>
        <r>
          <rPr>
            <sz val="9"/>
            <color indexed="81"/>
            <rFont val="Tahoma"/>
            <family val="2"/>
          </rPr>
          <t xml:space="preserve">
by income</t>
        </r>
      </text>
    </comment>
    <comment ref="BL1" authorId="0">
      <text>
        <r>
          <rPr>
            <b/>
            <sz val="9"/>
            <color indexed="81"/>
            <rFont val="Tahoma"/>
            <family val="2"/>
          </rPr>
          <t>Louise Hickey:</t>
        </r>
        <r>
          <rPr>
            <sz val="9"/>
            <color indexed="81"/>
            <rFont val="Tahoma"/>
            <family val="2"/>
          </rPr>
          <t xml:space="preserve">
by income</t>
        </r>
      </text>
    </comment>
    <comment ref="BM1" authorId="0">
      <text>
        <r>
          <rPr>
            <b/>
            <sz val="9"/>
            <color indexed="81"/>
            <rFont val="Tahoma"/>
            <family val="2"/>
          </rPr>
          <t>Louise Hickey:</t>
        </r>
        <r>
          <rPr>
            <sz val="9"/>
            <color indexed="81"/>
            <rFont val="Tahoma"/>
            <family val="2"/>
          </rPr>
          <t xml:space="preserve">
by income</t>
        </r>
      </text>
    </comment>
    <comment ref="AI9" authorId="0">
      <text>
        <r>
          <rPr>
            <b/>
            <sz val="12"/>
            <color indexed="81"/>
            <rFont val="Tahoma"/>
            <family val="2"/>
          </rPr>
          <t>Louise Hickey:</t>
        </r>
        <r>
          <rPr>
            <sz val="12"/>
            <color indexed="81"/>
            <rFont val="Tahoma"/>
            <family val="2"/>
          </rPr>
          <t xml:space="preserve">
only have external value at ownership share from DOTA being 25% does not include DXS already owned share being 12.5%</t>
        </r>
      </text>
    </comment>
    <comment ref="AI16" authorId="0">
      <text>
        <r>
          <rPr>
            <b/>
            <sz val="9"/>
            <color indexed="81"/>
            <rFont val="Tahoma"/>
            <family val="2"/>
          </rPr>
          <t>Louise Hickey:</t>
        </r>
        <r>
          <rPr>
            <sz val="9"/>
            <color indexed="81"/>
            <rFont val="Tahoma"/>
            <family val="2"/>
          </rPr>
          <t xml:space="preserve">
only have external value at ownership share from DOTA being 50%, therefore this is 25% of that, and this does not include DXS already owned share being 50%</t>
        </r>
      </text>
    </comment>
    <comment ref="A28" authorId="0">
      <text>
        <r>
          <rPr>
            <b/>
            <sz val="9"/>
            <color indexed="81"/>
            <rFont val="Tahoma"/>
            <family val="2"/>
          </rPr>
          <t>Louise Hickey:</t>
        </r>
        <r>
          <rPr>
            <sz val="9"/>
            <color indexed="81"/>
            <rFont val="Tahoma"/>
            <family val="2"/>
          </rPr>
          <t xml:space="preserve">
20132</t>
        </r>
      </text>
    </comment>
    <comment ref="A34" authorId="0">
      <text>
        <r>
          <rPr>
            <b/>
            <sz val="9"/>
            <color indexed="81"/>
            <rFont val="Tahoma"/>
            <family val="2"/>
          </rPr>
          <t>Louise Hickey:</t>
        </r>
        <r>
          <rPr>
            <sz val="9"/>
            <color indexed="81"/>
            <rFont val="Tahoma"/>
            <family val="2"/>
          </rPr>
          <t xml:space="preserve">
GMT/GPT</t>
        </r>
      </text>
    </comment>
    <comment ref="BO34" authorId="0">
      <text>
        <r>
          <rPr>
            <b/>
            <sz val="9"/>
            <color indexed="81"/>
            <rFont val="Tahoma"/>
            <family val="2"/>
          </rPr>
          <t>Louise Hickey:</t>
        </r>
        <r>
          <rPr>
            <sz val="9"/>
            <color indexed="81"/>
            <rFont val="Tahoma"/>
            <family val="2"/>
          </rPr>
          <t xml:space="preserve">
this is at ownership</t>
        </r>
      </text>
    </comment>
    <comment ref="A35" authorId="0">
      <text>
        <r>
          <rPr>
            <b/>
            <sz val="9"/>
            <color indexed="81"/>
            <rFont val="Tahoma"/>
            <family val="2"/>
          </rPr>
          <t>Louise Hickey:</t>
        </r>
        <r>
          <rPr>
            <sz val="9"/>
            <color indexed="81"/>
            <rFont val="Tahoma"/>
            <family val="2"/>
          </rPr>
          <t xml:space="preserve">
incorporates BU 20013, 20014, 20015</t>
        </r>
      </text>
    </comment>
    <comment ref="A38" authorId="0">
      <text>
        <r>
          <rPr>
            <b/>
            <sz val="9"/>
            <color indexed="81"/>
            <rFont val="Tahoma"/>
            <family val="2"/>
          </rPr>
          <t>Louise Hickey:</t>
        </r>
        <r>
          <rPr>
            <sz val="9"/>
            <color indexed="81"/>
            <rFont val="Tahoma"/>
            <family val="2"/>
          </rPr>
          <t xml:space="preserve">
DXS 50% BU 20070.20071</t>
        </r>
      </text>
    </comment>
    <comment ref="A46" authorId="0">
      <text>
        <r>
          <rPr>
            <b/>
            <sz val="9"/>
            <color indexed="81"/>
            <rFont val="Tahoma"/>
            <family val="2"/>
          </rPr>
          <t>Louise Hickey:</t>
        </r>
        <r>
          <rPr>
            <sz val="9"/>
            <color indexed="81"/>
            <rFont val="Tahoma"/>
            <family val="2"/>
          </rPr>
          <t xml:space="preserve">
20017 &amp; 20018 </t>
        </r>
      </text>
    </comment>
    <comment ref="A49" authorId="0">
      <text>
        <r>
          <rPr>
            <b/>
            <sz val="9"/>
            <color indexed="81"/>
            <rFont val="Tahoma"/>
            <family val="2"/>
          </rPr>
          <t>Louise Hickey:</t>
        </r>
        <r>
          <rPr>
            <sz val="9"/>
            <color indexed="81"/>
            <rFont val="Tahoma"/>
            <family val="2"/>
          </rPr>
          <t xml:space="preserve">
20007,20008,20009,20010</t>
        </r>
      </text>
    </comment>
    <comment ref="A53" authorId="0">
      <text>
        <r>
          <rPr>
            <b/>
            <sz val="9"/>
            <color indexed="81"/>
            <rFont val="Tahoma"/>
            <family val="2"/>
          </rPr>
          <t>Louise Hickey:</t>
        </r>
        <r>
          <rPr>
            <sz val="9"/>
            <color indexed="81"/>
            <rFont val="Tahoma"/>
            <family val="2"/>
          </rPr>
          <t xml:space="preserve">
car park</t>
        </r>
      </text>
    </comment>
    <comment ref="A54" authorId="0">
      <text>
        <r>
          <rPr>
            <b/>
            <sz val="9"/>
            <color indexed="81"/>
            <rFont val="Tahoma"/>
            <family val="2"/>
          </rPr>
          <t>Louise Hickey:</t>
        </r>
        <r>
          <rPr>
            <sz val="9"/>
            <color indexed="81"/>
            <rFont val="Tahoma"/>
            <family val="2"/>
          </rPr>
          <t xml:space="preserve">
HWT carpark 20200</t>
        </r>
      </text>
    </comment>
    <comment ref="B54" authorId="0">
      <text>
        <r>
          <rPr>
            <b/>
            <sz val="9"/>
            <color indexed="81"/>
            <rFont val="Tahoma"/>
            <family val="2"/>
          </rPr>
          <t>Louise Hickey:</t>
        </r>
        <r>
          <rPr>
            <sz val="9"/>
            <color indexed="81"/>
            <rFont val="Tahoma"/>
            <family val="2"/>
          </rPr>
          <t xml:space="preserve">
32 Flinders was transferred from DDF parent to DXO parent on 30-Nov. 
</t>
        </r>
      </text>
    </comment>
    <comment ref="A55" authorId="0">
      <text>
        <r>
          <rPr>
            <b/>
            <sz val="9"/>
            <color indexed="81"/>
            <rFont val="Tahoma"/>
            <family val="2"/>
          </rPr>
          <t>Louise Hickey:</t>
        </r>
        <r>
          <rPr>
            <sz val="9"/>
            <color indexed="81"/>
            <rFont val="Tahoma"/>
            <family val="2"/>
          </rPr>
          <t xml:space="preserve">
carpark</t>
        </r>
      </text>
    </comment>
    <comment ref="B55" authorId="0">
      <text>
        <r>
          <rPr>
            <b/>
            <sz val="9"/>
            <color indexed="81"/>
            <rFont val="Tahoma"/>
            <family val="2"/>
          </rPr>
          <t>Louise Hickey:</t>
        </r>
        <r>
          <rPr>
            <sz val="9"/>
            <color indexed="81"/>
            <rFont val="Tahoma"/>
            <family val="2"/>
          </rPr>
          <t xml:space="preserve">
car park</t>
        </r>
      </text>
    </comment>
    <comment ref="A56" authorId="0">
      <text>
        <r>
          <rPr>
            <b/>
            <sz val="9"/>
            <color indexed="81"/>
            <rFont val="Tahoma"/>
            <family val="2"/>
          </rPr>
          <t>Louise Hickey:</t>
        </r>
        <r>
          <rPr>
            <sz val="9"/>
            <color indexed="81"/>
            <rFont val="Tahoma"/>
            <family val="2"/>
          </rPr>
          <t xml:space="preserve">
Parkade Car Park</t>
        </r>
      </text>
    </comment>
    <comment ref="B59" authorId="0">
      <text>
        <r>
          <rPr>
            <b/>
            <sz val="9"/>
            <color indexed="81"/>
            <rFont val="Tahoma"/>
            <family val="2"/>
          </rPr>
          <t xml:space="preserve">Louise Hickey:
</t>
        </r>
        <r>
          <rPr>
            <sz val="9"/>
            <color indexed="81"/>
            <rFont val="Tahoma"/>
            <family val="2"/>
          </rPr>
          <t>Now a trading asset</t>
        </r>
      </text>
    </comment>
    <comment ref="U63" authorId="0">
      <text>
        <r>
          <rPr>
            <b/>
            <sz val="9"/>
            <color indexed="81"/>
            <rFont val="Tahoma"/>
            <family val="2"/>
          </rPr>
          <t>Louise Hickey:</t>
        </r>
        <r>
          <rPr>
            <sz val="9"/>
            <color indexed="81"/>
            <rFont val="Tahoma"/>
            <family val="2"/>
          </rPr>
          <t xml:space="preserve">
as per description
</t>
        </r>
      </text>
    </comment>
    <comment ref="B65" authorId="0">
      <text>
        <r>
          <rPr>
            <b/>
            <sz val="9"/>
            <color indexed="81"/>
            <rFont val="Tahoma"/>
            <family val="2"/>
          </rPr>
          <t xml:space="preserve">Louise Hickey:
</t>
        </r>
        <r>
          <rPr>
            <sz val="9"/>
            <color indexed="81"/>
            <rFont val="Tahoma"/>
            <family val="2"/>
          </rPr>
          <t>Now a trading asset</t>
        </r>
      </text>
    </comment>
    <comment ref="A67" authorId="1">
      <text>
        <r>
          <rPr>
            <sz val="9"/>
            <color indexed="81"/>
            <rFont val="Tahoma"/>
            <family val="2"/>
          </rPr>
          <t>WH 10 this is 100% BU
50%  DXS BU 10193
Tenant is Consortium Centre
Vacant 3,814sqm
Balance of Greystanes land is up in BU 10098</t>
        </r>
      </text>
    </comment>
    <comment ref="BI67" authorId="0">
      <text>
        <r>
          <rPr>
            <b/>
            <sz val="9"/>
            <color indexed="81"/>
            <rFont val="Tahoma"/>
            <family val="2"/>
          </rPr>
          <t>Louise Hickey:</t>
        </r>
        <r>
          <rPr>
            <sz val="9"/>
            <color indexed="81"/>
            <rFont val="Tahoma"/>
            <family val="2"/>
          </rPr>
          <t xml:space="preserve">
NPS
</t>
        </r>
      </text>
    </comment>
    <comment ref="A68" authorId="1">
      <text>
        <r>
          <rPr>
            <b/>
            <sz val="9"/>
            <color indexed="81"/>
            <rFont val="Tahoma"/>
            <family val="2"/>
          </rPr>
          <t>Tenants:</t>
        </r>
        <r>
          <rPr>
            <sz val="9"/>
            <color indexed="81"/>
            <rFont val="Tahoma"/>
            <family val="2"/>
          </rPr>
          <t xml:space="preserve">
Camerons
Yusen Logistics (Australia)
Linked in NPS</t>
        </r>
      </text>
    </comment>
    <comment ref="A69" authorId="1">
      <text>
        <r>
          <rPr>
            <sz val="9"/>
            <color indexed="81"/>
            <rFont val="Tahoma"/>
            <family val="2"/>
          </rPr>
          <t>WH 09
50%  DXS BU 10145
Tenants:
Ausmedic Australia
ED Oates
Wilson &amp; Bradley
Yusen Logistics (Australia)</t>
        </r>
      </text>
    </comment>
    <comment ref="A70" authorId="1">
      <text>
        <r>
          <rPr>
            <b/>
            <sz val="9"/>
            <color indexed="81"/>
            <rFont val="Tahoma"/>
            <family val="2"/>
          </rPr>
          <t>Danielle Raymond:</t>
        </r>
        <r>
          <rPr>
            <sz val="9"/>
            <color indexed="81"/>
            <rFont val="Tahoma"/>
            <family val="2"/>
          </rPr>
          <t xml:space="preserve">
UPS</t>
        </r>
      </text>
    </comment>
    <comment ref="A71" authorId="1">
      <text>
        <r>
          <rPr>
            <b/>
            <sz val="9"/>
            <color indexed="81"/>
            <rFont val="Tahoma"/>
            <family val="2"/>
          </rPr>
          <t>Danielle Raymond:</t>
        </r>
        <r>
          <rPr>
            <sz val="9"/>
            <color indexed="81"/>
            <rFont val="Tahoma"/>
            <family val="2"/>
          </rPr>
          <t xml:space="preserve">
Solaris</t>
        </r>
      </text>
    </comment>
    <comment ref="A72" authorId="2">
      <text>
        <r>
          <rPr>
            <b/>
            <sz val="9"/>
            <color indexed="81"/>
            <rFont val="Tahoma"/>
            <family val="2"/>
          </rPr>
          <t>Karen Washer:</t>
        </r>
        <r>
          <rPr>
            <sz val="9"/>
            <color indexed="81"/>
            <rFont val="Tahoma"/>
            <family val="2"/>
          </rPr>
          <t xml:space="preserve">
Blackwoods</t>
        </r>
      </text>
    </comment>
    <comment ref="A73" authorId="1">
      <text>
        <r>
          <rPr>
            <b/>
            <sz val="9"/>
            <color indexed="81"/>
            <rFont val="Tahoma"/>
            <family val="2"/>
          </rPr>
          <t>Danielle Raymond:</t>
        </r>
        <r>
          <rPr>
            <sz val="9"/>
            <color indexed="81"/>
            <rFont val="Tahoma"/>
            <family val="2"/>
          </rPr>
          <t xml:space="preserve">
Brady</t>
        </r>
      </text>
    </comment>
    <comment ref="A74" authorId="1">
      <text>
        <r>
          <rPr>
            <b/>
            <sz val="9"/>
            <color indexed="81"/>
            <rFont val="Tahoma"/>
            <family val="2"/>
          </rPr>
          <t>Danielle Raymond:</t>
        </r>
        <r>
          <rPr>
            <sz val="9"/>
            <color indexed="81"/>
            <rFont val="Tahoma"/>
            <family val="2"/>
          </rPr>
          <t xml:space="preserve">
Symbion</t>
        </r>
      </text>
    </comment>
    <comment ref="A75" authorId="1">
      <text>
        <r>
          <rPr>
            <b/>
            <sz val="9"/>
            <color indexed="81"/>
            <rFont val="Tahoma"/>
            <family val="2"/>
          </rPr>
          <t>Danielle Raymond:</t>
        </r>
        <r>
          <rPr>
            <sz val="9"/>
            <color indexed="81"/>
            <rFont val="Tahoma"/>
            <family val="2"/>
          </rPr>
          <t xml:space="preserve">
Fujitsu</t>
        </r>
      </text>
    </comment>
    <comment ref="A76" authorId="2">
      <text>
        <r>
          <rPr>
            <b/>
            <sz val="9"/>
            <color indexed="81"/>
            <rFont val="Tahoma"/>
            <family val="2"/>
          </rPr>
          <t>Karen Washer:</t>
        </r>
        <r>
          <rPr>
            <sz val="9"/>
            <color indexed="81"/>
            <rFont val="Tahoma"/>
            <family val="2"/>
          </rPr>
          <t xml:space="preserve">
Roche</t>
        </r>
      </text>
    </comment>
    <comment ref="A77" authorId="0">
      <text>
        <r>
          <rPr>
            <b/>
            <sz val="9"/>
            <color indexed="81"/>
            <rFont val="Tahoma"/>
            <family val="2"/>
          </rPr>
          <t>Louise Hickey:</t>
        </r>
        <r>
          <rPr>
            <sz val="9"/>
            <color indexed="81"/>
            <rFont val="Tahoma"/>
            <family val="2"/>
          </rPr>
          <t xml:space="preserve">
original land - now split off into Bus at 100%  10130 WH9, 10192 WH10</t>
        </r>
      </text>
    </comment>
    <comment ref="U78" authorId="0">
      <text>
        <r>
          <rPr>
            <b/>
            <sz val="9"/>
            <color indexed="81"/>
            <rFont val="Tahoma"/>
            <family val="2"/>
          </rPr>
          <t>Louise Hickey:</t>
        </r>
        <r>
          <rPr>
            <sz val="9"/>
            <color indexed="81"/>
            <rFont val="Tahoma"/>
            <family val="2"/>
          </rPr>
          <t xml:space="preserve">
DITA - see Jen</t>
        </r>
      </text>
    </comment>
    <comment ref="AN81" authorId="0">
      <text>
        <r>
          <rPr>
            <b/>
            <sz val="9"/>
            <color indexed="81"/>
            <rFont val="Tahoma"/>
            <family val="2"/>
          </rPr>
          <t>Louise Hickey:</t>
        </r>
        <r>
          <rPr>
            <sz val="9"/>
            <color indexed="81"/>
            <rFont val="Tahoma"/>
            <family val="2"/>
          </rPr>
          <t xml:space="preserve">
ealry surrender of Salmat Dec-14, 60% of site is therefore vacant </t>
        </r>
      </text>
    </comment>
    <comment ref="A82" authorId="0">
      <text>
        <r>
          <rPr>
            <b/>
            <sz val="9"/>
            <color indexed="81"/>
            <rFont val="Tahoma"/>
            <family val="2"/>
          </rPr>
          <t>Louise Hickey:</t>
        </r>
        <r>
          <rPr>
            <sz val="9"/>
            <color indexed="81"/>
            <rFont val="Tahoma"/>
            <family val="2"/>
          </rPr>
          <t xml:space="preserve">
THIS WAS 10021 IN DEC13</t>
        </r>
      </text>
    </comment>
    <comment ref="A83" authorId="0">
      <text>
        <r>
          <rPr>
            <b/>
            <sz val="9"/>
            <color indexed="81"/>
            <rFont val="Tahoma"/>
            <family val="2"/>
          </rPr>
          <t>Louise Hickey:</t>
        </r>
        <r>
          <rPr>
            <sz val="9"/>
            <color indexed="81"/>
            <rFont val="Tahoma"/>
            <family val="2"/>
          </rPr>
          <t xml:space="preserve">
THIS WAS 10016 IN DEC13</t>
        </r>
      </text>
    </comment>
    <comment ref="A84" authorId="0">
      <text>
        <r>
          <rPr>
            <b/>
            <sz val="9"/>
            <color indexed="81"/>
            <rFont val="Tahoma"/>
            <family val="2"/>
          </rPr>
          <t>Louise Hickey:</t>
        </r>
        <r>
          <rPr>
            <sz val="9"/>
            <color indexed="81"/>
            <rFont val="Tahoma"/>
            <family val="2"/>
          </rPr>
          <t xml:space="preserve">
THIS WAS 10015 IN DEC13</t>
        </r>
      </text>
    </comment>
    <comment ref="AN85" authorId="0">
      <text>
        <r>
          <rPr>
            <b/>
            <sz val="9"/>
            <color indexed="81"/>
            <rFont val="Tahoma"/>
            <family val="2"/>
          </rPr>
          <t>Louise Hickey:</t>
        </r>
        <r>
          <rPr>
            <sz val="9"/>
            <color indexed="81"/>
            <rFont val="Tahoma"/>
            <family val="2"/>
          </rPr>
          <t xml:space="preserve">
bk val dropped 5.5m from Jun14</t>
        </r>
      </text>
    </comment>
    <comment ref="A86" authorId="0">
      <text>
        <r>
          <rPr>
            <b/>
            <sz val="9"/>
            <color indexed="81"/>
            <rFont val="Tahoma"/>
            <family val="2"/>
          </rPr>
          <t>Louise Hickey:</t>
        </r>
        <r>
          <rPr>
            <sz val="9"/>
            <color indexed="81"/>
            <rFont val="Tahoma"/>
            <family val="2"/>
          </rPr>
          <t xml:space="preserve">
10033 (Carolyn St), 34, 35, 36, 38 40 (all Egerton St properties)</t>
        </r>
      </text>
    </comment>
    <comment ref="B86" authorId="1">
      <text>
        <r>
          <rPr>
            <b/>
            <sz val="9"/>
            <color indexed="81"/>
            <rFont val="Tahoma"/>
            <family val="2"/>
          </rPr>
          <t>Danielle Raymond:</t>
        </r>
        <r>
          <rPr>
            <sz val="9"/>
            <color indexed="81"/>
            <rFont val="Tahoma"/>
            <family val="2"/>
          </rPr>
          <t xml:space="preserve">
exclude 85 egerton
</t>
        </r>
        <r>
          <rPr>
            <b/>
            <sz val="9"/>
            <color indexed="81"/>
            <rFont val="Tahoma"/>
            <family val="2"/>
          </rPr>
          <t xml:space="preserve">LH - 85 sold 25 June 2014 $6.1m therefore not included in any numbers
</t>
        </r>
      </text>
    </comment>
    <comment ref="U88" authorId="0">
      <text>
        <r>
          <rPr>
            <b/>
            <sz val="9"/>
            <color indexed="81"/>
            <rFont val="Tahoma"/>
            <family val="2"/>
          </rPr>
          <t>Louise Hickey:</t>
        </r>
        <r>
          <rPr>
            <sz val="9"/>
            <color indexed="81"/>
            <rFont val="Tahoma"/>
            <family val="2"/>
          </rPr>
          <t xml:space="preserve">
DITA - see Jen</t>
        </r>
      </text>
    </comment>
    <comment ref="BI90" authorId="0">
      <text>
        <r>
          <rPr>
            <b/>
            <sz val="9"/>
            <color indexed="81"/>
            <rFont val="Tahoma"/>
            <family val="2"/>
          </rPr>
          <t>Louise Hickey:</t>
        </r>
        <r>
          <rPr>
            <sz val="9"/>
            <color indexed="81"/>
            <rFont val="Tahoma"/>
            <family val="2"/>
          </rPr>
          <t xml:space="preserve">
DXS</t>
        </r>
      </text>
    </comment>
    <comment ref="A92" authorId="3">
      <text>
        <r>
          <rPr>
            <b/>
            <sz val="9"/>
            <color indexed="81"/>
            <rFont val="Tahoma"/>
            <family val="2"/>
          </rPr>
          <t>Beth Hughes:</t>
        </r>
        <r>
          <rPr>
            <sz val="9"/>
            <color indexed="81"/>
            <rFont val="Tahoma"/>
            <family val="2"/>
          </rPr>
          <t xml:space="preserve">
10041 is old BU, new 100% BU is 10139</t>
        </r>
      </text>
    </comment>
    <comment ref="AH92" authorId="0">
      <text>
        <r>
          <rPr>
            <b/>
            <sz val="9"/>
            <color indexed="81"/>
            <rFont val="Tahoma"/>
            <family val="2"/>
          </rPr>
          <t>Louise Hickey:</t>
        </r>
        <r>
          <rPr>
            <sz val="9"/>
            <color indexed="81"/>
            <rFont val="Tahoma"/>
            <family val="2"/>
          </rPr>
          <t xml:space="preserve">
</t>
        </r>
      </text>
    </comment>
    <comment ref="BI92" authorId="0">
      <text>
        <r>
          <rPr>
            <b/>
            <sz val="9"/>
            <color indexed="81"/>
            <rFont val="Tahoma"/>
            <family val="2"/>
          </rPr>
          <t>Louise Hickey:</t>
        </r>
        <r>
          <rPr>
            <sz val="9"/>
            <color indexed="81"/>
            <rFont val="Tahoma"/>
            <family val="2"/>
          </rPr>
          <t xml:space="preserve">
NPS
</t>
        </r>
      </text>
    </comment>
    <comment ref="BJ92" authorId="0">
      <text>
        <r>
          <rPr>
            <b/>
            <sz val="9"/>
            <color indexed="81"/>
            <rFont val="Tahoma"/>
            <family val="2"/>
          </rPr>
          <t>Louise Hickey:</t>
        </r>
        <r>
          <rPr>
            <sz val="9"/>
            <color indexed="81"/>
            <rFont val="Tahoma"/>
            <family val="2"/>
          </rPr>
          <t xml:space="preserve">
NPS
</t>
        </r>
      </text>
    </comment>
    <comment ref="BK92" authorId="0">
      <text>
        <r>
          <rPr>
            <b/>
            <sz val="9"/>
            <color indexed="81"/>
            <rFont val="Tahoma"/>
            <family val="2"/>
          </rPr>
          <t>Louise Hickey:</t>
        </r>
        <r>
          <rPr>
            <sz val="9"/>
            <color indexed="81"/>
            <rFont val="Tahoma"/>
            <family val="2"/>
          </rPr>
          <t xml:space="preserve">
NPS
</t>
        </r>
      </text>
    </comment>
    <comment ref="A97" authorId="1">
      <text>
        <r>
          <rPr>
            <b/>
            <sz val="9"/>
            <color indexed="81"/>
            <rFont val="Tahoma"/>
            <family val="2"/>
          </rPr>
          <t>Danielle Raymond:</t>
        </r>
        <r>
          <rPr>
            <sz val="9"/>
            <color indexed="81"/>
            <rFont val="Tahoma"/>
            <family val="2"/>
          </rPr>
          <t xml:space="preserve">
Just the land</t>
        </r>
      </text>
    </comment>
    <comment ref="A99" authorId="0">
      <text>
        <r>
          <rPr>
            <b/>
            <sz val="9"/>
            <color indexed="81"/>
            <rFont val="Tahoma"/>
            <family val="2"/>
          </rPr>
          <t>Louise Hickey:</t>
        </r>
        <r>
          <rPr>
            <sz val="9"/>
            <color indexed="81"/>
            <rFont val="Tahoma"/>
            <family val="2"/>
          </rPr>
          <t xml:space="preserve">
VISY
10150
DXS/NPS
50/50  was part of 10013 in Dec13</t>
        </r>
      </text>
    </comment>
    <comment ref="A100" authorId="0">
      <text>
        <r>
          <rPr>
            <b/>
            <sz val="9"/>
            <color indexed="81"/>
            <rFont val="Tahoma"/>
            <family val="2"/>
          </rPr>
          <t>Louise Hickey:</t>
        </r>
        <r>
          <rPr>
            <sz val="9"/>
            <color indexed="81"/>
            <rFont val="Tahoma"/>
            <family val="2"/>
          </rPr>
          <t xml:space="preserve">
BEST BAR
10153
DXS/NPS
50/50 was part of 10013 in Dec13</t>
        </r>
      </text>
    </comment>
    <comment ref="A101" authorId="0">
      <text>
        <r>
          <rPr>
            <b/>
            <sz val="9"/>
            <color indexed="81"/>
            <rFont val="Tahoma"/>
            <family val="2"/>
          </rPr>
          <t>Louise Hickey:</t>
        </r>
        <r>
          <rPr>
            <sz val="9"/>
            <color indexed="81"/>
            <rFont val="Tahoma"/>
            <family val="2"/>
          </rPr>
          <t xml:space="preserve">
FASTLINE
10147
DXS/NPS
50/50</t>
        </r>
      </text>
    </comment>
    <comment ref="A102" authorId="0">
      <text>
        <r>
          <rPr>
            <b/>
            <sz val="9"/>
            <color indexed="81"/>
            <rFont val="Tahoma"/>
            <family val="2"/>
          </rPr>
          <t>Louise Hickey:</t>
        </r>
        <r>
          <rPr>
            <sz val="9"/>
            <color indexed="81"/>
            <rFont val="Tahoma"/>
            <family val="2"/>
          </rPr>
          <t xml:space="preserve">
WRIGHTSON
10151
DXS/NPS
50/50
was part of 10013 in Dec13</t>
        </r>
      </text>
    </comment>
    <comment ref="A103" authorId="0">
      <text>
        <r>
          <rPr>
            <b/>
            <sz val="9"/>
            <color indexed="81"/>
            <rFont val="Tahoma"/>
            <family val="2"/>
          </rPr>
          <t>Louise Hickey:</t>
        </r>
        <r>
          <rPr>
            <sz val="9"/>
            <color indexed="81"/>
            <rFont val="Tahoma"/>
            <family val="2"/>
          </rPr>
          <t xml:space="preserve">
FOSTER
10152
DXS/NPS
50/50 was part of 10013 in Dec13</t>
        </r>
      </text>
    </comment>
    <comment ref="A104" authorId="0">
      <text>
        <r>
          <rPr>
            <b/>
            <sz val="9"/>
            <color indexed="81"/>
            <rFont val="Tahoma"/>
            <family val="2"/>
          </rPr>
          <t>Louise Hickey:</t>
        </r>
        <r>
          <rPr>
            <sz val="9"/>
            <color indexed="81"/>
            <rFont val="Tahoma"/>
            <family val="2"/>
          </rPr>
          <t xml:space="preserve">
coles myers</t>
        </r>
      </text>
    </comment>
    <comment ref="A105" authorId="0">
      <text>
        <r>
          <rPr>
            <b/>
            <sz val="9"/>
            <color indexed="81"/>
            <rFont val="Tahoma"/>
            <family val="2"/>
          </rPr>
          <t>Louise Hickey:</t>
        </r>
        <r>
          <rPr>
            <sz val="9"/>
            <color indexed="81"/>
            <rFont val="Tahoma"/>
            <family val="2"/>
          </rPr>
          <t xml:space="preserve">
ACFS</t>
        </r>
      </text>
    </comment>
    <comment ref="A107" authorId="0">
      <text>
        <r>
          <rPr>
            <b/>
            <sz val="9"/>
            <color indexed="81"/>
            <rFont val="Tahoma"/>
            <family val="2"/>
          </rPr>
          <t>Louise Hickey:</t>
        </r>
        <r>
          <rPr>
            <sz val="9"/>
            <color indexed="81"/>
            <rFont val="Tahoma"/>
            <family val="2"/>
          </rPr>
          <t xml:space="preserve">
Toll 1</t>
        </r>
      </text>
    </comment>
    <comment ref="A108" authorId="0">
      <text>
        <r>
          <rPr>
            <b/>
            <sz val="9"/>
            <color indexed="81"/>
            <rFont val="Tahoma"/>
            <family val="2"/>
          </rPr>
          <t>Louise Hickey:</t>
        </r>
        <r>
          <rPr>
            <sz val="9"/>
            <color indexed="81"/>
            <rFont val="Tahoma"/>
            <family val="2"/>
          </rPr>
          <t xml:space="preserve">
Spec 4
BU10176 DXS 50%, BU10175 100% BU
Linpac Packaging Australia</t>
        </r>
      </text>
    </comment>
    <comment ref="A109" authorId="0">
      <text>
        <r>
          <rPr>
            <b/>
            <sz val="9"/>
            <color indexed="81"/>
            <rFont val="Tahoma"/>
            <family val="2"/>
          </rPr>
          <t>Louise Hickey:</t>
        </r>
        <r>
          <rPr>
            <sz val="9"/>
            <color indexed="81"/>
            <rFont val="Tahoma"/>
            <family val="2"/>
          </rPr>
          <t xml:space="preserve">
This was 101010203
Toll 2</t>
        </r>
      </text>
    </comment>
    <comment ref="A110" authorId="0">
      <text>
        <r>
          <rPr>
            <b/>
            <sz val="9"/>
            <color indexed="81"/>
            <rFont val="Tahoma"/>
            <family val="2"/>
          </rPr>
          <t>Louise Hickey:</t>
        </r>
        <r>
          <rPr>
            <sz val="9"/>
            <color indexed="81"/>
            <rFont val="Tahoma"/>
            <family val="2"/>
          </rPr>
          <t xml:space="preserve">
This was 101010203
Toll 2</t>
        </r>
      </text>
    </comment>
    <comment ref="A111" authorId="3">
      <text>
        <r>
          <rPr>
            <b/>
            <sz val="9"/>
            <color indexed="81"/>
            <rFont val="Tahoma"/>
            <family val="2"/>
          </rPr>
          <t>Beth Hughes:</t>
        </r>
        <r>
          <rPr>
            <sz val="9"/>
            <color indexed="81"/>
            <rFont val="Tahoma"/>
            <family val="2"/>
          </rPr>
          <t xml:space="preserve">
BU 10048 - 10060</t>
        </r>
      </text>
    </comment>
    <comment ref="BI112" authorId="0">
      <text>
        <r>
          <rPr>
            <b/>
            <sz val="9"/>
            <color indexed="81"/>
            <rFont val="Tahoma"/>
            <family val="2"/>
          </rPr>
          <t>Louise Hickey:</t>
        </r>
        <r>
          <rPr>
            <sz val="9"/>
            <color indexed="81"/>
            <rFont val="Tahoma"/>
            <family val="2"/>
          </rPr>
          <t xml:space="preserve">
STC</t>
        </r>
      </text>
    </comment>
    <comment ref="BI113" authorId="0">
      <text>
        <r>
          <rPr>
            <b/>
            <sz val="9"/>
            <color indexed="81"/>
            <rFont val="Tahoma"/>
            <family val="2"/>
          </rPr>
          <t>Louise Hickey:</t>
        </r>
        <r>
          <rPr>
            <sz val="9"/>
            <color indexed="81"/>
            <rFont val="Tahoma"/>
            <family val="2"/>
          </rPr>
          <t xml:space="preserve">
STC</t>
        </r>
      </text>
    </comment>
    <comment ref="BI114" authorId="0">
      <text>
        <r>
          <rPr>
            <b/>
            <sz val="9"/>
            <color indexed="81"/>
            <rFont val="Tahoma"/>
            <family val="2"/>
          </rPr>
          <t>Louise Hickey:</t>
        </r>
        <r>
          <rPr>
            <sz val="9"/>
            <color indexed="81"/>
            <rFont val="Tahoma"/>
            <family val="2"/>
          </rPr>
          <t xml:space="preserve">
STC</t>
        </r>
      </text>
    </comment>
    <comment ref="BI115" authorId="0">
      <text>
        <r>
          <rPr>
            <b/>
            <sz val="9"/>
            <color indexed="81"/>
            <rFont val="Tahoma"/>
            <family val="2"/>
          </rPr>
          <t>Louise Hickey:</t>
        </r>
        <r>
          <rPr>
            <sz val="9"/>
            <color indexed="81"/>
            <rFont val="Tahoma"/>
            <family val="2"/>
          </rPr>
          <t xml:space="preserve">
STC</t>
        </r>
      </text>
    </comment>
    <comment ref="BI116" authorId="0">
      <text>
        <r>
          <rPr>
            <b/>
            <sz val="9"/>
            <color indexed="81"/>
            <rFont val="Tahoma"/>
            <family val="2"/>
          </rPr>
          <t>Louise Hickey:</t>
        </r>
        <r>
          <rPr>
            <sz val="9"/>
            <color indexed="81"/>
            <rFont val="Tahoma"/>
            <family val="2"/>
          </rPr>
          <t xml:space="preserve">
STC</t>
        </r>
      </text>
    </comment>
    <comment ref="U117" authorId="0">
      <text>
        <r>
          <rPr>
            <b/>
            <sz val="9"/>
            <color indexed="81"/>
            <rFont val="Tahoma"/>
            <family val="2"/>
          </rPr>
          <t>Louise Hickey:</t>
        </r>
        <r>
          <rPr>
            <sz val="9"/>
            <color indexed="81"/>
            <rFont val="Tahoma"/>
            <family val="2"/>
          </rPr>
          <t xml:space="preserve">
per retail Dec-13
</t>
        </r>
      </text>
    </comment>
    <comment ref="U118" authorId="0">
      <text>
        <r>
          <rPr>
            <b/>
            <sz val="9"/>
            <color indexed="81"/>
            <rFont val="Tahoma"/>
            <family val="2"/>
          </rPr>
          <t>Louise Hickey:</t>
        </r>
        <r>
          <rPr>
            <sz val="9"/>
            <color indexed="81"/>
            <rFont val="Tahoma"/>
            <family val="2"/>
          </rPr>
          <t xml:space="preserve">
per retail Dec-13
</t>
        </r>
      </text>
    </comment>
    <comment ref="U119" authorId="0">
      <text>
        <r>
          <rPr>
            <b/>
            <sz val="9"/>
            <color indexed="81"/>
            <rFont val="Tahoma"/>
            <family val="2"/>
          </rPr>
          <t>Louise Hickey:</t>
        </r>
        <r>
          <rPr>
            <sz val="9"/>
            <color indexed="81"/>
            <rFont val="Tahoma"/>
            <family val="2"/>
          </rPr>
          <t xml:space="preserve">
per retail Dec-13
</t>
        </r>
      </text>
    </comment>
    <comment ref="U120" authorId="0">
      <text>
        <r>
          <rPr>
            <b/>
            <sz val="9"/>
            <color indexed="81"/>
            <rFont val="Tahoma"/>
            <family val="2"/>
          </rPr>
          <t>Louise Hickey:</t>
        </r>
        <r>
          <rPr>
            <sz val="9"/>
            <color indexed="81"/>
            <rFont val="Tahoma"/>
            <family val="2"/>
          </rPr>
          <t xml:space="preserve">
per retail Dec-13
</t>
        </r>
      </text>
    </comment>
    <comment ref="U121" authorId="0">
      <text>
        <r>
          <rPr>
            <b/>
            <sz val="9"/>
            <color indexed="81"/>
            <rFont val="Tahoma"/>
            <family val="2"/>
          </rPr>
          <t>Louise Hickey:</t>
        </r>
        <r>
          <rPr>
            <sz val="9"/>
            <color indexed="81"/>
            <rFont val="Tahoma"/>
            <family val="2"/>
          </rPr>
          <t xml:space="preserve">
per retail Dec-13
</t>
        </r>
      </text>
    </comment>
    <comment ref="AH122" authorId="0">
      <text>
        <r>
          <rPr>
            <b/>
            <sz val="9"/>
            <color indexed="81"/>
            <rFont val="Tahoma"/>
            <family val="2"/>
          </rPr>
          <t>Louise Hickey:</t>
        </r>
        <r>
          <rPr>
            <sz val="9"/>
            <color indexed="81"/>
            <rFont val="Tahoma"/>
            <family val="2"/>
          </rPr>
          <t xml:space="preserve">
there is one 30/06/2014 - but as per Dec-13 this was not reported doe DWPF </t>
        </r>
      </text>
    </comment>
    <comment ref="AH134" authorId="0">
      <text>
        <r>
          <rPr>
            <b/>
            <sz val="9"/>
            <color indexed="81"/>
            <rFont val="Tahoma"/>
            <family val="2"/>
          </rPr>
          <t>Louise Hickey:</t>
        </r>
        <r>
          <rPr>
            <sz val="9"/>
            <color indexed="81"/>
            <rFont val="Tahoma"/>
            <family val="2"/>
          </rPr>
          <t xml:space="preserve">
50/50 DWPF/STC
there was a val done 30/06/20014, however as per dec-13 this is not reported</t>
        </r>
      </text>
    </comment>
  </commentList>
</comments>
</file>

<file path=xl/comments2.xml><?xml version="1.0" encoding="utf-8"?>
<comments xmlns="http://schemas.openxmlformats.org/spreadsheetml/2006/main">
  <authors>
    <author>Renee OConnor</author>
    <author>Rowena Causley</author>
    <author>Louise Hickey</author>
    <author>Karen Washer</author>
  </authors>
  <commentList>
    <comment ref="Z1" authorId="0">
      <text>
        <r>
          <rPr>
            <b/>
            <sz val="9"/>
            <color indexed="81"/>
            <rFont val="Tahoma"/>
            <family val="2"/>
          </rPr>
          <t>Renee OConnor:</t>
        </r>
        <r>
          <rPr>
            <sz val="9"/>
            <color indexed="81"/>
            <rFont val="Tahoma"/>
            <family val="2"/>
          </rPr>
          <t xml:space="preserve">
remove these columns when redoing the map data, thanks
</t>
        </r>
      </text>
    </comment>
    <comment ref="A7" authorId="1">
      <text>
        <r>
          <rPr>
            <b/>
            <sz val="9"/>
            <color indexed="81"/>
            <rFont val="Tahoma"/>
            <family val="2"/>
          </rPr>
          <t>Rowena Causley:</t>
        </r>
        <r>
          <rPr>
            <sz val="9"/>
            <color indexed="81"/>
            <rFont val="Tahoma"/>
            <family val="2"/>
          </rPr>
          <t xml:space="preserve">
Total NLA</t>
        </r>
      </text>
    </comment>
    <comment ref="A8" authorId="1">
      <text>
        <r>
          <rPr>
            <b/>
            <sz val="9"/>
            <color indexed="81"/>
            <rFont val="Tahoma"/>
            <family val="2"/>
          </rPr>
          <t>Rowena Causley:</t>
        </r>
        <r>
          <rPr>
            <sz val="9"/>
            <color indexed="81"/>
            <rFont val="Tahoma"/>
            <family val="2"/>
          </rPr>
          <t xml:space="preserve">
Check reconciliation to Total Group FUM (for Group stats)</t>
        </r>
      </text>
    </comment>
    <comment ref="B11" authorId="2">
      <text>
        <r>
          <rPr>
            <b/>
            <sz val="9"/>
            <color indexed="81"/>
            <rFont val="Tahoma"/>
            <family val="2"/>
          </rPr>
          <t>Louise Hickey:</t>
        </r>
        <r>
          <rPr>
            <sz val="9"/>
            <color indexed="81"/>
            <rFont val="Tahoma"/>
            <family val="2"/>
          </rPr>
          <t xml:space="preserve">
Lakes North &amp; South counted as 2 as split IP and Iventory, manually reduced by 1</t>
        </r>
      </text>
    </comment>
    <comment ref="J11" authorId="3">
      <text>
        <r>
          <rPr>
            <sz val="8"/>
            <color indexed="81"/>
            <rFont val="Tahoma"/>
            <family val="2"/>
          </rPr>
          <t xml:space="preserve">The following 'properties' have been adjusted in the property count as both have 2 lines in synopsis due to the split between Inventory  and Develp Invt or IP
</t>
        </r>
        <r>
          <rPr>
            <b/>
            <sz val="8"/>
            <color indexed="81"/>
            <rFont val="Tahoma"/>
            <family val="2"/>
          </rPr>
          <t>JUN-15</t>
        </r>
        <r>
          <rPr>
            <sz val="8"/>
            <color indexed="81"/>
            <rFont val="Tahoma"/>
            <family val="2"/>
          </rPr>
          <t xml:space="preserve">
- Laverton Estate, Boundry Road BU 10101  land included as one property only (shown on 2 lines in Synopsis) 
- 25 Distribution Drive BU 1010104 included as one property only (shown on 2 lines in Synopsis)
</t>
        </r>
      </text>
    </comment>
  </commentList>
</comments>
</file>

<file path=xl/comments3.xml><?xml version="1.0" encoding="utf-8"?>
<comments xmlns="http://schemas.openxmlformats.org/spreadsheetml/2006/main">
  <authors>
    <author>Karen Washer</author>
  </authors>
  <commentList>
    <comment ref="C18" authorId="0">
      <text>
        <r>
          <rPr>
            <b/>
            <sz val="8"/>
            <color indexed="81"/>
            <rFont val="Tahoma"/>
            <family val="2"/>
          </rPr>
          <t>JUN-15</t>
        </r>
        <r>
          <rPr>
            <sz val="8"/>
            <color indexed="81"/>
            <rFont val="Tahoma"/>
            <family val="2"/>
          </rPr>
          <t xml:space="preserve">
The following propertie has been adjusted in the property count as has 2 lines in synopsis due to the split between Invt and IP
Lakes North &amp; South
</t>
        </r>
      </text>
    </comment>
    <comment ref="C19" authorId="0">
      <text>
        <r>
          <rPr>
            <sz val="8"/>
            <color indexed="81"/>
            <rFont val="Tahoma"/>
            <family val="2"/>
          </rPr>
          <t xml:space="preserve">The following 'properties' have been adjusted in the property count as both have 2 lines in synopsis due to the split between Invt and Develp Invt
</t>
        </r>
        <r>
          <rPr>
            <b/>
            <sz val="8"/>
            <color indexed="81"/>
            <rFont val="Tahoma"/>
            <family val="2"/>
          </rPr>
          <t>JUN-15</t>
        </r>
        <r>
          <rPr>
            <sz val="8"/>
            <color indexed="81"/>
            <rFont val="Tahoma"/>
            <family val="2"/>
          </rPr>
          <t xml:space="preserve">
- Laverton Estate, Boundry Road BU 10101  land included as one property only (shown on 2 lines in Synopsis) 
- 25 Distribution Drive BU 1010104 included as one property only (shown on 2 lines in Synopsis)
</t>
        </r>
      </text>
    </comment>
  </commentList>
</comments>
</file>

<file path=xl/sharedStrings.xml><?xml version="1.0" encoding="utf-8"?>
<sst xmlns="http://schemas.openxmlformats.org/spreadsheetml/2006/main" count="6827" uniqueCount="1857">
  <si>
    <t>JDE key</t>
  </si>
  <si>
    <t>Property address</t>
  </si>
  <si>
    <t>Sector</t>
  </si>
  <si>
    <t>State</t>
  </si>
  <si>
    <t>Country</t>
  </si>
  <si>
    <t>Description
Short description of building and location only.</t>
  </si>
  <si>
    <t>Additional description</t>
  </si>
  <si>
    <t>Sustainability content</t>
  </si>
  <si>
    <t>Metro area</t>
  </si>
  <si>
    <t>Building Type</t>
  </si>
  <si>
    <t>Title</t>
  </si>
  <si>
    <t>Ownership</t>
  </si>
  <si>
    <t>Co-Owner</t>
  </si>
  <si>
    <t>Zoning</t>
  </si>
  <si>
    <t>NABERS energy rating (with green power)</t>
  </si>
  <si>
    <t>NABERS energy rating (without green power)</t>
  </si>
  <si>
    <t>NABERS water rating</t>
  </si>
  <si>
    <t>Green Star rating</t>
  </si>
  <si>
    <t>Year Built</t>
  </si>
  <si>
    <t>Site Area</t>
  </si>
  <si>
    <t xml:space="preserve">Lettable Area </t>
  </si>
  <si>
    <t>Lettable Area adjusted for Ownership</t>
  </si>
  <si>
    <t>Typical Floor Area</t>
  </si>
  <si>
    <t>Site Coverage</t>
  </si>
  <si>
    <t>Number of Buildings</t>
  </si>
  <si>
    <t>Number of Units</t>
  </si>
  <si>
    <t>Average Unit Size</t>
  </si>
  <si>
    <t>Office Content</t>
  </si>
  <si>
    <t>Car parking spaces</t>
  </si>
  <si>
    <t xml:space="preserve">Acquisition </t>
  </si>
  <si>
    <t>Classification as Inv Prop, Equity Accounted, Develop Prop or Inventory</t>
  </si>
  <si>
    <t xml:space="preserve">Independent Valuation </t>
  </si>
  <si>
    <t>Independent Valuation</t>
  </si>
  <si>
    <t>Valuer Name</t>
  </si>
  <si>
    <t>Valuation Agency</t>
  </si>
  <si>
    <t>Cap rate</t>
  </si>
  <si>
    <t>Initial Yield</t>
  </si>
  <si>
    <t>Discount Rate</t>
  </si>
  <si>
    <t>average market rent</t>
  </si>
  <si>
    <t>average passing rent</t>
  </si>
  <si>
    <t>(under)/ over rented</t>
  </si>
  <si>
    <t>Major Tenants 1</t>
  </si>
  <si>
    <t>Area</t>
  </si>
  <si>
    <t>Lease expiry date</t>
  </si>
  <si>
    <t>Major Tenant 2</t>
  </si>
  <si>
    <t>Major Tenant 3</t>
  </si>
  <si>
    <t>Portfolio Leased by Area</t>
  </si>
  <si>
    <t>Weighted Average Lease Expiry</t>
  </si>
  <si>
    <t>Available</t>
  </si>
  <si>
    <t>Encumbered Status</t>
  </si>
  <si>
    <t>Listed/Unlisted</t>
  </si>
  <si>
    <t>DXS</t>
  </si>
  <si>
    <t>DWPF</t>
  </si>
  <si>
    <t>Mandates</t>
  </si>
  <si>
    <t>Office</t>
  </si>
  <si>
    <t>Industrial</t>
  </si>
  <si>
    <t>Retail</t>
  </si>
  <si>
    <t>Available 
for Lease</t>
  </si>
  <si>
    <t>Development</t>
  </si>
  <si>
    <t xml:space="preserve">Property contact </t>
  </si>
  <si>
    <t xml:space="preserve">Property contact email </t>
  </si>
  <si>
    <t>DEXUS Leasing contact</t>
  </si>
  <si>
    <t xml:space="preserve">DEXUS Leasing contact </t>
  </si>
  <si>
    <t xml:space="preserve">External Leasing agent </t>
  </si>
  <si>
    <t>VANITY NAME</t>
  </si>
  <si>
    <t xml:space="preserve">FEATURED </t>
  </si>
  <si>
    <t>This descirption is for the property synopsis book - max 300 characters including spaces.</t>
  </si>
  <si>
    <t>This space can be used to provide additional descripton of the building.</t>
  </si>
  <si>
    <t>The website provides an area where you can describe sustainability features for the properties</t>
  </si>
  <si>
    <t>%</t>
  </si>
  <si>
    <t>hectares</t>
  </si>
  <si>
    <t>Date</t>
  </si>
  <si>
    <t>A$m</t>
  </si>
  <si>
    <t>NZ$m</t>
  </si>
  <si>
    <t>sqm</t>
  </si>
  <si>
    <t>Years 
(by income)</t>
  </si>
  <si>
    <t>Yes/No</t>
  </si>
  <si>
    <t>1 = yes
0 = no</t>
  </si>
  <si>
    <t>first name</t>
  </si>
  <si>
    <t>surname</t>
  </si>
  <si>
    <t>mobile</t>
  </si>
  <si>
    <t>address</t>
  </si>
  <si>
    <t>email address</t>
  </si>
  <si>
    <t>company name</t>
  </si>
  <si>
    <t>(URL)</t>
  </si>
  <si>
    <t>Display name</t>
  </si>
  <si>
    <t>0.5 = 
ownership %</t>
  </si>
  <si>
    <t>Garema Court, 140-180 City Walk, Canberra</t>
  </si>
  <si>
    <t>ACT</t>
  </si>
  <si>
    <t>AUS</t>
  </si>
  <si>
    <t>Canberra CBD</t>
  </si>
  <si>
    <t>A Grade - office</t>
  </si>
  <si>
    <t>Leasehold</t>
  </si>
  <si>
    <t/>
  </si>
  <si>
    <t>Inv Prop</t>
  </si>
  <si>
    <t>Colliers International</t>
  </si>
  <si>
    <t>Commonwealth of Australia</t>
  </si>
  <si>
    <t>HJH Pty Limited (Sizzle Bento)</t>
  </si>
  <si>
    <t>Listed</t>
  </si>
  <si>
    <t>Brett</t>
  </si>
  <si>
    <t>Sims</t>
  </si>
  <si>
    <t>0412 208 001</t>
  </si>
  <si>
    <t>brett.sims@dexus.com</t>
  </si>
  <si>
    <t xml:space="preserve">Raine and Horne </t>
  </si>
  <si>
    <t>Frank</t>
  </si>
  <si>
    <t>Morella</t>
  </si>
  <si>
    <t>0411 522 888</t>
  </si>
  <si>
    <t xml:space="preserve">fmorella@rhcommercialcanberra.com.au </t>
  </si>
  <si>
    <t>www.dexus.com/140citywalk</t>
  </si>
  <si>
    <t>B Grade - office</t>
  </si>
  <si>
    <t>CBRE</t>
  </si>
  <si>
    <t>The Zenith, 821 Pacific Highway, Chatswood</t>
  </si>
  <si>
    <t>NSW</t>
  </si>
  <si>
    <t>Chatswood</t>
  </si>
  <si>
    <t>Freehold</t>
  </si>
  <si>
    <t>GPT Wholesale Office Fund</t>
  </si>
  <si>
    <t>Knight Frank</t>
  </si>
  <si>
    <t>ABI Group</t>
  </si>
  <si>
    <t>Don</t>
  </si>
  <si>
    <t>Cannone</t>
  </si>
  <si>
    <t>0439 032 024</t>
  </si>
  <si>
    <t>don.cannone@dexus.com</t>
  </si>
  <si>
    <t>Amanda</t>
  </si>
  <si>
    <t>Kenny</t>
  </si>
  <si>
    <t>amanda.kenny@dexus.com</t>
  </si>
  <si>
    <t>www.thezenith.com.au</t>
  </si>
  <si>
    <t>11 Talavera Road, Macquarie Park</t>
  </si>
  <si>
    <t>Macquarie Park</t>
  </si>
  <si>
    <t>Office Park</t>
  </si>
  <si>
    <t>B7 Business Park &amp; B3 Commercial Core</t>
  </si>
  <si>
    <t>3.5</t>
  </si>
  <si>
    <t>4.0</t>
  </si>
  <si>
    <t>George Weston Foods</t>
  </si>
  <si>
    <t>Ericsson Australia</t>
  </si>
  <si>
    <t>Tim</t>
  </si>
  <si>
    <t>Jackson</t>
  </si>
  <si>
    <t>0466 136 621</t>
  </si>
  <si>
    <t>timothy.jackson@dexus.com</t>
  </si>
  <si>
    <t>CBRE
GJS</t>
  </si>
  <si>
    <t>www.dexus.com/11talavera</t>
  </si>
  <si>
    <t>Business Park</t>
  </si>
  <si>
    <t>B7 Business Park</t>
  </si>
  <si>
    <t>Land</t>
  </si>
  <si>
    <t>DEXUS Wholesale Property Fund</t>
  </si>
  <si>
    <t>Develop Prop</t>
  </si>
  <si>
    <t>Victoria Cross, 60 Miller Street, North Sydney</t>
  </si>
  <si>
    <t>North Sydney</t>
  </si>
  <si>
    <t>Carnival</t>
  </si>
  <si>
    <t>Cover-More Insurance Services</t>
  </si>
  <si>
    <t>S &amp; K Car Park Management</t>
  </si>
  <si>
    <t>www.dexus.com/60miller</t>
  </si>
  <si>
    <t>Parramatta CBD</t>
  </si>
  <si>
    <t>Savills</t>
  </si>
  <si>
    <t>State of NSW</t>
  </si>
  <si>
    <t>Michelle</t>
  </si>
  <si>
    <t>Grady</t>
  </si>
  <si>
    <t>0434 184 556</t>
  </si>
  <si>
    <t>michelle.grady@dexus.com</t>
  </si>
  <si>
    <t>Colliers</t>
  </si>
  <si>
    <t>Sassine</t>
  </si>
  <si>
    <t>0408 487 854</t>
  </si>
  <si>
    <t>frank.sassine@colliers.com</t>
  </si>
  <si>
    <t>www.dexus.com/130george</t>
  </si>
  <si>
    <t>130 George Street, Parramatta</t>
  </si>
  <si>
    <t>105 Phillip Street, Parramatta 4</t>
  </si>
  <si>
    <t>www.dexus.com/105phillip</t>
  </si>
  <si>
    <t>105 Phillip Street, Parramatta</t>
  </si>
  <si>
    <t>1 Bligh Street, Sydney</t>
  </si>
  <si>
    <t>Sydney CBD</t>
  </si>
  <si>
    <t>Premium Grade - office</t>
  </si>
  <si>
    <t>DEXUS Wholesale Property Fund &amp; Cbus Property</t>
  </si>
  <si>
    <t>City Centre</t>
  </si>
  <si>
    <t>Equity Accounted</t>
  </si>
  <si>
    <t>Clayton Utz</t>
  </si>
  <si>
    <t>Andrew</t>
  </si>
  <si>
    <t>Prociuk</t>
  </si>
  <si>
    <t>0416 191 593</t>
  </si>
  <si>
    <t>andrew.prociuk@dexus.com</t>
  </si>
  <si>
    <t>JLL / Cadigal Office Leasing</t>
  </si>
  <si>
    <t>www.1bligh.com.au</t>
  </si>
  <si>
    <t>Sydney CBD Floor Space (1 Chifley Square, Sydney) 
NOT MAPPED</t>
  </si>
  <si>
    <t>Other</t>
  </si>
  <si>
    <t>45 Clarence Street, Sydney</t>
  </si>
  <si>
    <t>Lloyds International</t>
  </si>
  <si>
    <t>International SOS</t>
  </si>
  <si>
    <t>Wayne</t>
  </si>
  <si>
    <t>Hall</t>
  </si>
  <si>
    <t>0420 945 402</t>
  </si>
  <si>
    <t>wayne.hall@dexus.com</t>
  </si>
  <si>
    <t>www.dexus.com/45clarence</t>
  </si>
  <si>
    <t>201-217 Elizabeth Street, Sydney</t>
  </si>
  <si>
    <t>Perron Investments</t>
  </si>
  <si>
    <t>2.5</t>
  </si>
  <si>
    <t>0412 691 765</t>
  </si>
  <si>
    <t>cameron.williams@colliers.com</t>
  </si>
  <si>
    <t>www.dexus.com/201elizabeth</t>
  </si>
  <si>
    <t>General Property Trust &amp; Australian Prime Property Fund</t>
  </si>
  <si>
    <t>GPT 3.5 
GMT 3.5</t>
  </si>
  <si>
    <t>Cadigal Office Leasing</t>
  </si>
  <si>
    <t>www.dexus.com/gptgmt</t>
  </si>
  <si>
    <t>Governor Phillip &amp; Macquarie Tower, Sydney</t>
  </si>
  <si>
    <t>Australia Square Complex, 264-278 George Street, Sydney</t>
  </si>
  <si>
    <t>General Property Trust</t>
  </si>
  <si>
    <t>Savills/ Cadigal Office Leasing</t>
  </si>
  <si>
    <t>Grant 
Robert</t>
  </si>
  <si>
    <t>Jennings
Dickens</t>
  </si>
  <si>
    <t>0405 255 965
0412468758</t>
  </si>
  <si>
    <t>gjennings@savills.com.au rdickens@savills.com.au</t>
  </si>
  <si>
    <t>www.dexus.com/asq</t>
  </si>
  <si>
    <t>30 The Bond, 30-34 Hickson Road, Sydney</t>
  </si>
  <si>
    <t>4.5</t>
  </si>
  <si>
    <t>Lend Lease Management Services</t>
  </si>
  <si>
    <t>Li Qin Lai &amp; Yan Fang Yu</t>
  </si>
  <si>
    <t>Jamie</t>
  </si>
  <si>
    <t>Toko</t>
  </si>
  <si>
    <t>0434 184 512</t>
  </si>
  <si>
    <t>jamie.toko@dexus.com</t>
  </si>
  <si>
    <t xml:space="preserve">Jamie </t>
  </si>
  <si>
    <t>www.dexus.com/30bond</t>
  </si>
  <si>
    <t>309-321 Kent Street, Sydney</t>
  </si>
  <si>
    <t>AMP</t>
  </si>
  <si>
    <t>309 Kent 5.0 
321 Kent 5.0</t>
  </si>
  <si>
    <t>309 Kent 3.5 
321 Kent 3.5</t>
  </si>
  <si>
    <t xml:space="preserve">
Jamie
</t>
  </si>
  <si>
    <t xml:space="preserve">Toko
</t>
  </si>
  <si>
    <t xml:space="preserve">0434 184 512
</t>
  </si>
  <si>
    <t xml:space="preserve">jamie.toko@dexus.com
</t>
  </si>
  <si>
    <t>www.dexus.com/309kent  www.dexus.com/321kent</t>
  </si>
  <si>
    <t>383-395 Kent Street, Sydney</t>
  </si>
  <si>
    <t>Savills/Cadigal Office Leasing</t>
  </si>
  <si>
    <t>www.dexus.com/383kent</t>
  </si>
  <si>
    <t>One Margaret Street, Sydney</t>
  </si>
  <si>
    <t>www.dexus.com/1margaret</t>
  </si>
  <si>
    <t>44 Market Street, Sydney</t>
  </si>
  <si>
    <t>www.dexus.com/44market</t>
  </si>
  <si>
    <t xml:space="preserve">123 Albert Street, Brisbane </t>
  </si>
  <si>
    <t>QLD</t>
  </si>
  <si>
    <t>Brisbane CBD</t>
  </si>
  <si>
    <t>Rio Tinto</t>
  </si>
  <si>
    <t>Urbis</t>
  </si>
  <si>
    <t>Damien</t>
  </si>
  <si>
    <t>Conoulty</t>
  </si>
  <si>
    <t>0411 575 432</t>
  </si>
  <si>
    <t>damien.conoulty@dexus.com</t>
  </si>
  <si>
    <t>www.123albert.com.au</t>
  </si>
  <si>
    <t>Flinders Gate Complex, 172 Flinders Street and 189 Flinders Lane, Melbourne</t>
  </si>
  <si>
    <t>VIC</t>
  </si>
  <si>
    <t>Melbourne CBD</t>
  </si>
  <si>
    <t>Capital City Zone (CCZ1)</t>
  </si>
  <si>
    <t>www.dexus.com/flindersgate</t>
  </si>
  <si>
    <t>8 Nicholson Street, Melbourne</t>
  </si>
  <si>
    <t>Business 2 Zone 1 (B2Z)</t>
  </si>
  <si>
    <t>State of Victoria</t>
  </si>
  <si>
    <t>www.dexus.com/8nicolson</t>
  </si>
  <si>
    <t>Tom</t>
  </si>
  <si>
    <t>Fox</t>
  </si>
  <si>
    <t>tom.fox@dexus.com</t>
  </si>
  <si>
    <t>Mark</t>
  </si>
  <si>
    <t>www.dexus.com/southgate</t>
  </si>
  <si>
    <t>Southgate Complex, Southbank</t>
  </si>
  <si>
    <t>Woodside Plaza, 240 St Georges Terrace, Perth</t>
  </si>
  <si>
    <t>WA</t>
  </si>
  <si>
    <t>Perth CBD</t>
  </si>
  <si>
    <t>CB Richard Ellis</t>
  </si>
  <si>
    <t>www.dexus.com/woodside</t>
  </si>
  <si>
    <t>Auckland</t>
  </si>
  <si>
    <t>NZ</t>
  </si>
  <si>
    <t>Car Park</t>
  </si>
  <si>
    <t>Carpark</t>
  </si>
  <si>
    <t>www.dexus.com/383kentcarpark</t>
  </si>
  <si>
    <t>32-44 Flinders Street, Melbourne</t>
  </si>
  <si>
    <t>Capital City Zone 1</t>
  </si>
  <si>
    <t>www.dexus.com/32flinders</t>
  </si>
  <si>
    <t>Flinders Gate Complex, 172 Flinders Street, Melbourne</t>
  </si>
  <si>
    <t>34-60 Little Collins Street, Melbourne</t>
  </si>
  <si>
    <t>Capital City Zone</t>
  </si>
  <si>
    <t>www.dexus.com/34littlecollins</t>
  </si>
  <si>
    <t>52 Holbeche Road, Arndell Park</t>
  </si>
  <si>
    <t>Sydney, Outer West</t>
  </si>
  <si>
    <t>Distribution Centre</t>
  </si>
  <si>
    <t xml:space="preserve">4(a) General Industrial </t>
  </si>
  <si>
    <t>0466 134 170</t>
  </si>
  <si>
    <t>79-99 St Hilliers Road, Auburn</t>
  </si>
  <si>
    <t>Sydney, Inner West</t>
  </si>
  <si>
    <t>Adrian</t>
  </si>
  <si>
    <t>Grew</t>
  </si>
  <si>
    <t>0416 179 098</t>
  </si>
  <si>
    <t>adrian.grew@dexus.com</t>
  </si>
  <si>
    <t>Link Property Services</t>
  </si>
  <si>
    <t>Cadman</t>
  </si>
  <si>
    <t>3 Brookhollow Avenue, Baulkham Hills 6</t>
  </si>
  <si>
    <t>Data Centre</t>
  </si>
  <si>
    <t>Employment area 10(a)</t>
  </si>
  <si>
    <t>Jeff</t>
  </si>
  <si>
    <t>Gordon</t>
  </si>
  <si>
    <t>0423 550 583</t>
  </si>
  <si>
    <t>jeff.gordon@dexus.com</t>
  </si>
  <si>
    <t>3 Brookhollow Avenue, Baulkham Hills</t>
  </si>
  <si>
    <t>1 Garigal Road, Belrose</t>
  </si>
  <si>
    <t>Sydney, North</t>
  </si>
  <si>
    <t>Matthew</t>
  </si>
  <si>
    <t>Lee</t>
  </si>
  <si>
    <t>0404 838 325</t>
  </si>
  <si>
    <t>2 Alspec Place, Eastern Creek</t>
  </si>
  <si>
    <t>Employment</t>
  </si>
  <si>
    <t>IN1 General Industrial</t>
  </si>
  <si>
    <t>Inventory</t>
  </si>
  <si>
    <t xml:space="preserve">Michael </t>
  </si>
  <si>
    <t>145-151 Arthur Street, Flemington</t>
  </si>
  <si>
    <t xml:space="preserve">Tony </t>
  </si>
  <si>
    <t>Durante</t>
  </si>
  <si>
    <t>436-484 Victoria Road, Gladesville</t>
  </si>
  <si>
    <t>JLL</t>
  </si>
  <si>
    <t>Denys</t>
  </si>
  <si>
    <t>Bizinger</t>
  </si>
  <si>
    <t>0418 280 230</t>
  </si>
  <si>
    <t>1 Foundation Place, Greystanes</t>
  </si>
  <si>
    <t>Industrial Estate</t>
  </si>
  <si>
    <t>Hitachi Construction Machinery</t>
  </si>
  <si>
    <t>Phillips &amp; House</t>
  </si>
  <si>
    <t>Michael</t>
  </si>
  <si>
    <t>O'Neill</t>
  </si>
  <si>
    <t>Camerons</t>
  </si>
  <si>
    <t>Quarry Industrial Estate, 2 Basalt Road, Greystanes</t>
  </si>
  <si>
    <t>Quarry Industrial Estate, 5 Basalt Road, Greystanes</t>
  </si>
  <si>
    <t>UPS</t>
  </si>
  <si>
    <t>Quarry Industrial Estate, 8 Basalt Road, Greystanes</t>
  </si>
  <si>
    <t>Solaris Paper</t>
  </si>
  <si>
    <t>Quarry Industrial Estate, 5 Bellevue Circuit, Greystanes</t>
  </si>
  <si>
    <t>Symbion Health</t>
  </si>
  <si>
    <t>Quarry Industrial Estate, 6 Bellevue Circuit, Greystanes</t>
  </si>
  <si>
    <t>Fujitsu</t>
  </si>
  <si>
    <t>27-29 Liberty Road, Huntingwood</t>
  </si>
  <si>
    <t>4(d) Huntingwood Industrial Zone</t>
  </si>
  <si>
    <t>Kings Park Industrial Estate, Vardys Road, Marayong</t>
  </si>
  <si>
    <t>4(a) General Industrial</t>
  </si>
  <si>
    <t>Regency Media</t>
  </si>
  <si>
    <t xml:space="preserve">2-4 Military Road, Matraville </t>
  </si>
  <si>
    <t>Sydney, South</t>
  </si>
  <si>
    <t>154 O'Riordan Street, Mascot</t>
  </si>
  <si>
    <t>Glassons Australia</t>
  </si>
  <si>
    <t>Daiwa Food</t>
  </si>
  <si>
    <t>5-15 Rosebery Avenue, Rosebery</t>
  </si>
  <si>
    <t>25-55 Rothschild Avenue, Rosebery</t>
  </si>
  <si>
    <t>Holdover</t>
  </si>
  <si>
    <t xml:space="preserve">Centrewest Industrial Estate, Silverwater </t>
  </si>
  <si>
    <t>DEXUS Industrial Estate, Egerton Street, Silverwater</t>
  </si>
  <si>
    <t>Enersys Australia Pty Ltd</t>
  </si>
  <si>
    <t>Bingo</t>
  </si>
  <si>
    <t>GJS</t>
  </si>
  <si>
    <t>Fallance</t>
  </si>
  <si>
    <t>12 Frederick Street, St Leonards</t>
  </si>
  <si>
    <t>R Weatherdon &amp; Co</t>
  </si>
  <si>
    <t>Energy Australia</t>
  </si>
  <si>
    <t>30 Bellrick Street, Acacia Ridge</t>
  </si>
  <si>
    <t>Brisbane</t>
  </si>
  <si>
    <t>General Industry</t>
  </si>
  <si>
    <t>15-23 Whicker Road, Gillman</t>
  </si>
  <si>
    <t>SA</t>
  </si>
  <si>
    <t>Adelaide</t>
  </si>
  <si>
    <t>General Industry 2</t>
  </si>
  <si>
    <t>SET</t>
  </si>
  <si>
    <t>Geodis Wilson</t>
  </si>
  <si>
    <t>Scott</t>
  </si>
  <si>
    <t>Travers</t>
  </si>
  <si>
    <t>0438243100</t>
  </si>
  <si>
    <t>scott.travers@dexus.com</t>
  </si>
  <si>
    <t>Melbourne, West</t>
  </si>
  <si>
    <t>Special Use Zone 4</t>
  </si>
  <si>
    <t>114 Fairbank Road, Clayton</t>
  </si>
  <si>
    <t>Melbourne, South East</t>
  </si>
  <si>
    <t>Industrial 1</t>
  </si>
  <si>
    <t>Business 3</t>
  </si>
  <si>
    <t>Pound Road West, Dandenong</t>
  </si>
  <si>
    <t>Knoxfield Industrial Estate, Henderson Road, Knoxfield</t>
  </si>
  <si>
    <t>250 Forest Road South, Lara</t>
  </si>
  <si>
    <t>Melbourne, South West</t>
  </si>
  <si>
    <t>Industrial 2</t>
  </si>
  <si>
    <t>DEXUS Industrial Estate, Boundary Road, Laverton North</t>
  </si>
  <si>
    <t>This chilled distribution facility is in the DEXUS Industrial Estate at Laverton North. The facility is in close proximity to major transport infrastructure including the Western Ring Road, Princess Freeway, Westgate Freeway and the Deer Park Bypass.</t>
  </si>
  <si>
    <t>Fastline</t>
  </si>
  <si>
    <t>Toll</t>
  </si>
  <si>
    <t>ACFS</t>
  </si>
  <si>
    <t>Axxess Corporate Park, Corner Ferntree Gully &amp; Gilby Roads, Mount Waverley</t>
  </si>
  <si>
    <t>Business 3 Zone</t>
  </si>
  <si>
    <t>Australia Paper</t>
  </si>
  <si>
    <t>Crabtrees</t>
  </si>
  <si>
    <t xml:space="preserve">Gavin </t>
  </si>
  <si>
    <t>Dumas</t>
  </si>
  <si>
    <t>gavin@crabtrees.com.au</t>
  </si>
  <si>
    <t>USA</t>
  </si>
  <si>
    <t>Los Angeles</t>
  </si>
  <si>
    <t>San Diego</t>
  </si>
  <si>
    <t>Seattle</t>
  </si>
  <si>
    <t>Dallas</t>
  </si>
  <si>
    <t>San Antonio</t>
  </si>
  <si>
    <t>Europe</t>
  </si>
  <si>
    <t>Paris</t>
  </si>
  <si>
    <t>France</t>
  </si>
  <si>
    <t>Lyon</t>
  </si>
  <si>
    <t>Germany</t>
  </si>
  <si>
    <t>Berlin</t>
  </si>
  <si>
    <t>B4 Mixed Use</t>
  </si>
  <si>
    <t>Unlisted</t>
  </si>
  <si>
    <t>1 Innovation Road, Macquarie Park</t>
  </si>
  <si>
    <t>A modern five story office building with a central atrium, incorporating three levels of basement parking for 224 vehicles. It is situated in the Macquarie Park corridor, close to public transport, large retail shopping centre and Macquarie University.</t>
  </si>
  <si>
    <t>141 Walker Street, North Sydney</t>
  </si>
  <si>
    <t>Commercial</t>
  </si>
  <si>
    <t>83 Clarence Street, Sydney</t>
  </si>
  <si>
    <t>A 22 level office tower completed in 1985 and refurbished in 2006. Includes two levels of car parking and an extensive ground floor foyer. Located in a prominent area in the increasingly popular western corridor, close to all amenities and transport at Wynyard station.</t>
  </si>
  <si>
    <t>Gateway, 1 Macquarie Place, Sydney</t>
  </si>
  <si>
    <t>www.gatewaytower.com.au</t>
  </si>
  <si>
    <t>324 Queen Street, Brisbane</t>
  </si>
  <si>
    <t>Brookfield Multiplex</t>
  </si>
  <si>
    <t>ANZ</t>
  </si>
  <si>
    <t>360 Collins Street, Melbourne</t>
  </si>
  <si>
    <t xml:space="preserve">452 Flinders Street, Melbourne </t>
  </si>
  <si>
    <t xml:space="preserve">Sir Joseph Banks Corporate Park 28-40 Lord Street, Botany </t>
  </si>
  <si>
    <t>Brisbane, Trade Coast</t>
  </si>
  <si>
    <t xml:space="preserve">51 Eastern Creek Drive, Eastern Creek </t>
  </si>
  <si>
    <t>66 Glendenning Road, Glendenning</t>
  </si>
  <si>
    <t xml:space="preserve">The property comprises a warehouse building and detached office building situated within an emerging industrial location in close proximity to the M7 Motorway. </t>
  </si>
  <si>
    <t>Sydney</t>
  </si>
  <si>
    <t xml:space="preserve">10 Decker Place, Huntingwood </t>
  </si>
  <si>
    <t xml:space="preserve">20 Huntingwood Drive, Huntingwood </t>
  </si>
  <si>
    <t xml:space="preserve">26 Huntingwood Drive, Huntingwood </t>
  </si>
  <si>
    <t xml:space="preserve">93 Williamson Road, Ingleburn </t>
  </si>
  <si>
    <t>Sydney, South West</t>
  </si>
  <si>
    <t xml:space="preserve">46 Airds Avenue, Minto </t>
  </si>
  <si>
    <t>Regents Park Industrial Estate, 391 Park Road, Regents Park</t>
  </si>
  <si>
    <t>STC</t>
  </si>
  <si>
    <t xml:space="preserve">Cumberland Green, 2-8 South Street, Rydalmere </t>
  </si>
  <si>
    <t xml:space="preserve">2 Costello Place, Seven Hills </t>
  </si>
  <si>
    <t xml:space="preserve">Myer Distribution Centre, 121-139 Dohertys Road, Altona North  </t>
  </si>
  <si>
    <t>Special Use 4</t>
  </si>
  <si>
    <t xml:space="preserve">Aquatica Business Park, 344 Lorimer Street, Port Melbourne  </t>
  </si>
  <si>
    <t>Melbourne</t>
  </si>
  <si>
    <t xml:space="preserve">Melbourne International Airfreight Centre, 1 International Drive, Tullamarine  </t>
  </si>
  <si>
    <t>Brisbane, South West</t>
  </si>
  <si>
    <t xml:space="preserve">Citilink Industrial Estate, Corner Ingles &amp; Turner Streets, Port Melbourne </t>
  </si>
  <si>
    <t>Westfield Miranda, The Kingsway, Miranda</t>
  </si>
  <si>
    <t>Super Regional  shopping centre</t>
  </si>
  <si>
    <t>Westfield</t>
  </si>
  <si>
    <t>Westfield Hurstville, Hurstville</t>
  </si>
  <si>
    <t>Major Regional  shopping centre</t>
  </si>
  <si>
    <t>Westfield Mt Druitt, Mt Druitt</t>
  </si>
  <si>
    <t>Regional  shopping centre</t>
  </si>
  <si>
    <t>Tweed City Shopping Centre, Tweed Heads</t>
  </si>
  <si>
    <t>Tweed Heads</t>
  </si>
  <si>
    <t>Sub Regional  shopping centre</t>
  </si>
  <si>
    <t>Plumpton Marketplace, Plumpton</t>
  </si>
  <si>
    <t>Townsville</t>
  </si>
  <si>
    <t>Steele</t>
  </si>
  <si>
    <t>Westfield North Lakes, Mango Hill</t>
  </si>
  <si>
    <t>Brisbane, North</t>
  </si>
  <si>
    <t>Capalaba Central Shopping Centre, Capalaba</t>
  </si>
  <si>
    <t>Brisbane, South East</t>
  </si>
  <si>
    <t>Smithfield Centre, Cairns</t>
  </si>
  <si>
    <t>Cairns, Northern Beaches</t>
  </si>
  <si>
    <t>Westfield West Lakes, West Lakes</t>
  </si>
  <si>
    <t xml:space="preserve">Adelaide, North West </t>
  </si>
  <si>
    <t>Knox City Shopping Centre &amp; Knox City Ozone,  Wantirna South</t>
  </si>
  <si>
    <t>Westfield Plenty Valley, South Morang</t>
  </si>
  <si>
    <t>Melbourne, Outer North</t>
  </si>
  <si>
    <t>Notes:</t>
  </si>
  <si>
    <t>2. Asset sold during the period (whole or partial sale)</t>
  </si>
  <si>
    <t>3. New whole or partial acquisition in the period</t>
  </si>
  <si>
    <t>4. Vacant land</t>
  </si>
  <si>
    <t xml:space="preserve">5. Under construction. Net lettable area and percentage of ownership is on completion.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</si>
  <si>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</si>
  <si>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</si>
  <si>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</si>
  <si>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</si>
  <si>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40 Market Street, Melbourne</t>
  </si>
  <si>
    <t xml:space="preserve">Map Data </t>
  </si>
  <si>
    <t>USD FX Rates: Average &amp; Closing</t>
  </si>
  <si>
    <t>EUR FX Rates: Average &amp; Closing</t>
  </si>
  <si>
    <t>NZD FX Rates: Average &amp; Closing</t>
  </si>
  <si>
    <t>Available for Lease</t>
  </si>
  <si>
    <t>Lease profile 
total
check</t>
  </si>
  <si>
    <t>Major tenants 
total
check (1)</t>
  </si>
  <si>
    <t>Area (m2) / ownership calc 
check</t>
  </si>
  <si>
    <t>Book value AUD conversion calc check</t>
  </si>
  <si>
    <t xml:space="preserve"> Valuation AUD conversion calc check</t>
  </si>
  <si>
    <t>Unit Area</t>
  </si>
  <si>
    <t>NOI
AUD conversion calc check</t>
  </si>
  <si>
    <t>Rates</t>
  </si>
  <si>
    <t>Book Value to Valuation Check</t>
  </si>
  <si>
    <t>Sq ft to sq m</t>
  </si>
  <si>
    <t>Expiry Profile</t>
  </si>
  <si>
    <t>Area occupied</t>
  </si>
  <si>
    <t>Mkt</t>
  </si>
  <si>
    <t>passing</t>
  </si>
  <si>
    <t>VAR</t>
  </si>
  <si>
    <t>Over/ Under rented</t>
  </si>
  <si>
    <t>Tenants</t>
  </si>
  <si>
    <t>12 Creek Street, Brisbane</t>
  </si>
  <si>
    <t>Metro</t>
  </si>
  <si>
    <t>Canberra</t>
  </si>
  <si>
    <t>Perth</t>
  </si>
  <si>
    <t>Nth Qld</t>
  </si>
  <si>
    <t>Group</t>
  </si>
  <si>
    <t>Total</t>
  </si>
  <si>
    <t>FUM Report</t>
  </si>
  <si>
    <t>No. of properties</t>
  </si>
  <si>
    <t>FUM</t>
  </si>
  <si>
    <t>TOTAL</t>
  </si>
  <si>
    <t>Check</t>
  </si>
  <si>
    <t>Office NOI</t>
  </si>
  <si>
    <t>Operating EBIT</t>
  </si>
  <si>
    <t>Finance Costs</t>
  </si>
  <si>
    <t>Canada</t>
  </si>
  <si>
    <t>International</t>
  </si>
  <si>
    <t>$</t>
  </si>
  <si>
    <t>A$ mil</t>
  </si>
  <si>
    <t>Change</t>
  </si>
  <si>
    <t>Industrial NOI</t>
  </si>
  <si>
    <t>Fund from Operations (FFO)</t>
  </si>
  <si>
    <t>FFO per security</t>
  </si>
  <si>
    <t>Atlanta</t>
  </si>
  <si>
    <t>FUM REPORT (AUD)</t>
  </si>
  <si>
    <t>FX RATES</t>
  </si>
  <si>
    <t>Props</t>
  </si>
  <si>
    <t>Current period</t>
  </si>
  <si>
    <t>Baltimore</t>
  </si>
  <si>
    <t>USD cl rate</t>
  </si>
  <si>
    <t xml:space="preserve">International </t>
  </si>
  <si>
    <t>USD avg</t>
  </si>
  <si>
    <t>EUR cl rate</t>
  </si>
  <si>
    <t>EUR avg</t>
  </si>
  <si>
    <t>NZD cl</t>
  </si>
  <si>
    <t>NZD avg</t>
  </si>
  <si>
    <t>Cash &amp; Other</t>
  </si>
  <si>
    <t>Total FUM</t>
  </si>
  <si>
    <t>Charlotte</t>
  </si>
  <si>
    <t>Checks</t>
  </si>
  <si>
    <t>Cincinnati/NKY</t>
  </si>
  <si>
    <t xml:space="preserve"> </t>
  </si>
  <si>
    <t>Columbus</t>
  </si>
  <si>
    <t>Duisburg</t>
  </si>
  <si>
    <t>CONSOL OCCUPANCY AND WALE REPORT</t>
  </si>
  <si>
    <t>Düsseldorf</t>
  </si>
  <si>
    <t>Ellhofen</t>
  </si>
  <si>
    <t>Area Occupied</t>
  </si>
  <si>
    <t>Area Vacant</t>
  </si>
  <si>
    <t>Total Area</t>
  </si>
  <si>
    <t>Friedewald</t>
  </si>
  <si>
    <t>Harrisburg</t>
  </si>
  <si>
    <t>Hobart CBD</t>
  </si>
  <si>
    <t>North America</t>
  </si>
  <si>
    <t>Riverside</t>
  </si>
  <si>
    <t>Knetzgau</t>
  </si>
  <si>
    <t>Langenfeld</t>
  </si>
  <si>
    <t>Langenweddingen</t>
  </si>
  <si>
    <t>North America (Sq ft)</t>
  </si>
  <si>
    <t>Minneapolis</t>
  </si>
  <si>
    <t>Northern Virginia</t>
  </si>
  <si>
    <t>Orlando</t>
  </si>
  <si>
    <t>Phoenix</t>
  </si>
  <si>
    <t>Subiaco</t>
  </si>
  <si>
    <t>Toronto</t>
  </si>
  <si>
    <t>Unna</t>
  </si>
  <si>
    <t>Worms</t>
  </si>
  <si>
    <t xml:space="preserve">383-395 Kent Street, Sydney </t>
  </si>
  <si>
    <t>www.dexus.com/40market</t>
  </si>
  <si>
    <t>www.dexus.com/12creek</t>
  </si>
  <si>
    <t>Property website address</t>
  </si>
  <si>
    <t>www.quarrygreystanes.com</t>
  </si>
  <si>
    <t>www.dexus.com/123albert</t>
  </si>
  <si>
    <t>www.dexus.com/2-6basalt</t>
  </si>
  <si>
    <t>www.dexus.com/5basalt</t>
  </si>
  <si>
    <t>www.dexus.com/8basalt</t>
  </si>
  <si>
    <t>www.dexus.com/5bellevue</t>
  </si>
  <si>
    <t>www.dexus.com/6bellevue</t>
  </si>
  <si>
    <t>www.dexus.com/2-10distribution</t>
  </si>
  <si>
    <t>www.dexus.com/27distribution</t>
  </si>
  <si>
    <t>www.dexus.com/25distribution</t>
  </si>
  <si>
    <t>www.dexus.com/12-18distribution</t>
  </si>
  <si>
    <t>www.dexus.com/lavertonland</t>
  </si>
  <si>
    <t>www.dexus.com/reconciliation</t>
  </si>
  <si>
    <t>www.dexus.com/1foundation</t>
  </si>
  <si>
    <t>www.dexus.com/templar</t>
  </si>
  <si>
    <t>www.dexus.com/324queen</t>
  </si>
  <si>
    <t>www.dexus.com/360collins</t>
  </si>
  <si>
    <t>www.dexus.com/452flinders</t>
  </si>
  <si>
    <t>www.dexus.com/1bligh</t>
  </si>
  <si>
    <t>0418 612 730</t>
  </si>
  <si>
    <t xml:space="preserve">Helen </t>
  </si>
  <si>
    <t xml:space="preserve">Savage </t>
  </si>
  <si>
    <t>0400 100 303</t>
  </si>
  <si>
    <t xml:space="preserve">helen.savage@dexus.com </t>
  </si>
  <si>
    <t>Terri</t>
  </si>
  <si>
    <t>Putrino</t>
  </si>
  <si>
    <t>terri.putrino@dexus.com</t>
  </si>
  <si>
    <t>0431  599 172</t>
  </si>
  <si>
    <t>Abby</t>
  </si>
  <si>
    <t>Jones</t>
  </si>
  <si>
    <t>0466 130 728</t>
  </si>
  <si>
    <t>abby.jones@dexus.com</t>
  </si>
  <si>
    <t>David</t>
  </si>
  <si>
    <t>Reid</t>
  </si>
  <si>
    <t>Adam</t>
  </si>
  <si>
    <t>Paul</t>
  </si>
  <si>
    <t>Kempton</t>
  </si>
  <si>
    <t>0435 960 072</t>
  </si>
  <si>
    <t>paul.kempton@dexus.com</t>
  </si>
  <si>
    <t>0418 810 865</t>
  </si>
  <si>
    <t>Joshua
Grant</t>
  </si>
  <si>
    <t>Pails
Jennings</t>
  </si>
  <si>
    <t>0423 090 029
0405 255 965</t>
  </si>
  <si>
    <t xml:space="preserve">jpails@savills.com.au
grant.jennings@cadigal.com.au
</t>
  </si>
  <si>
    <t>General Industrial</t>
  </si>
  <si>
    <t>General Industrial &amp; Light Industry</t>
  </si>
  <si>
    <t>Andy</t>
  </si>
  <si>
    <t>Ngo</t>
  </si>
  <si>
    <t>andy.ngo@dexus.com</t>
  </si>
  <si>
    <t>DDF</t>
  </si>
  <si>
    <t>9.25%</t>
  </si>
  <si>
    <t>7.50%</t>
  </si>
  <si>
    <t>DIT</t>
  </si>
  <si>
    <t>DOT</t>
  </si>
  <si>
    <t>7.25%</t>
  </si>
  <si>
    <t>DXO</t>
  </si>
  <si>
    <t>NPS</t>
  </si>
  <si>
    <t>Westfield North Lakes is a regional shopping centre. The major retailers comprise Myer department store, Target and BIG W discount department stores and Coles, Woolworths and ALDI supermarkets. There are approximately 200 specialty stores.</t>
  </si>
  <si>
    <t>Westfield Plenty Valley is a major sub regional shopping centre. The major retailers comprise Target and Kmart discount department stores, Woolworths, Coles and ALDI supermarkets. There are approximately 170 specialty stores.</t>
  </si>
  <si>
    <t>0413 851 825</t>
  </si>
  <si>
    <t>Ben</t>
  </si>
  <si>
    <t>Ward</t>
  </si>
  <si>
    <t>0412 113 936</t>
  </si>
  <si>
    <t>ben.ward@au.knightfrank.com</t>
  </si>
  <si>
    <t>Quarry Industrial Estate, 3 Basalt Road, Greystanes</t>
  </si>
  <si>
    <t>ED Oates</t>
  </si>
  <si>
    <t>Brady</t>
  </si>
  <si>
    <t>% 
by NOI</t>
  </si>
  <si>
    <t>Powercor Australia Limited</t>
  </si>
  <si>
    <t xml:space="preserve">Regional Business and Industry </t>
  </si>
  <si>
    <t>Euro RSCG Australia Pty Ltd</t>
  </si>
  <si>
    <t>Papuan Oil Search Limited</t>
  </si>
  <si>
    <t>Corrs Chambers Westgarth</t>
  </si>
  <si>
    <t>Merrill Lynch Australia P/L</t>
  </si>
  <si>
    <t>Alphapharm Pty Ltd</t>
  </si>
  <si>
    <t>Qantas Airways Limited</t>
  </si>
  <si>
    <t>Travelex Limited</t>
  </si>
  <si>
    <t>Westpac Banking Corporation</t>
  </si>
  <si>
    <t>Bentleys (QLD) Pty Ltd</t>
  </si>
  <si>
    <t>BDO</t>
  </si>
  <si>
    <t>BMA</t>
  </si>
  <si>
    <t>Deloitte Services Pty Ltd</t>
  </si>
  <si>
    <t>Ausmedic Australia</t>
  </si>
  <si>
    <t>ACI Operations</t>
  </si>
  <si>
    <t>Incentive amortisation and rent straight lining</t>
  </si>
  <si>
    <t>FFO Reconciliation</t>
  </si>
  <si>
    <t>Grosvenor Place, 225 George Street, Sydney</t>
  </si>
  <si>
    <t>Norton Rose</t>
  </si>
  <si>
    <t>2 &amp; 4 Dawn Fraser Avenue, Sydney Olympic Park</t>
  </si>
  <si>
    <t>Sydney Olympic Park</t>
  </si>
  <si>
    <t>39 Martin Place, Sydney</t>
  </si>
  <si>
    <t>Freehold with Leasehold</t>
  </si>
  <si>
    <t xml:space="preserve">Richard </t>
  </si>
  <si>
    <t>www.dexus.com/grosvenorplace</t>
  </si>
  <si>
    <t>www.dexus.com/39martinplace</t>
  </si>
  <si>
    <t>www.dexus.com/dawnfraser</t>
  </si>
  <si>
    <t>131 Mica Street, Carole Park</t>
  </si>
  <si>
    <t>Reconciliation of Book Values from Statutory Accounts to Property Synopsis</t>
  </si>
  <si>
    <t>Inventories</t>
  </si>
  <si>
    <t>$'m</t>
  </si>
  <si>
    <t>Investment Property</t>
  </si>
  <si>
    <t>Total Property Value per Statutory Accounts</t>
  </si>
  <si>
    <t>Less: Inventory held for trading</t>
  </si>
  <si>
    <t>Total Property Value per Property Synopsis</t>
  </si>
  <si>
    <t>A 1,071 bay car park attached to two small office buildings located centrally in the Melbourne CBD diagonally opposite Flinders Street Railway Station and directly opposite Federation Square.  The car park has dual access to Flinders Street and Flinders Lane.</t>
  </si>
  <si>
    <t>This property provides excellent main road exposure and three street frontages. Rosebery Avenue runs parallel to Botany Road, a major thoroughfare providing direct access to the CBD. Conveniently located to Southern Cross Drive, the Eastern Distributor and the Sydney Kingsford Smith Airport.</t>
  </si>
  <si>
    <t>This property provides excellent main road exposure and three street frontages. Rothschild Avenue runs parallel to Botany Road, a major thoroughfare providing direct access to the CBD. Conveniently located to Southern Cross Drive, the Eastern Distributor and the Sydney Kingsford Smith Airport.</t>
  </si>
  <si>
    <t>This property is located on Silverwater Road adjacent to DEXUS's Industrial Estate (Egerton Street) and comprises a six building industrial estate with 12 individual units. Six of the units front onto Silverwater Road with warehouse and parking access to the rear and another four units front Vore Street at the rear.</t>
  </si>
  <si>
    <t>This industrial estate is located on Egerton and Fariola Street which are in close proximity to Silverwater Road. Silverwater is one of Sydney's premier inner west industrial precincts with excellent access to major arterial roads such as Victoria Road, the M4 Motorway and Parramatta Road.</t>
  </si>
  <si>
    <t>000 sqm</t>
  </si>
  <si>
    <t>A$/sqm</t>
  </si>
  <si>
    <t>NZ$/sqm</t>
  </si>
  <si>
    <t>By NOI</t>
  </si>
  <si>
    <t>Blackwoods</t>
  </si>
  <si>
    <t>www.dexus.com/480queen</t>
  </si>
  <si>
    <t>480 Queen Street, Brisbane</t>
  </si>
  <si>
    <t>www.dexus.com/kingssquare</t>
  </si>
  <si>
    <t xml:space="preserve">Wayne </t>
  </si>
  <si>
    <t xml:space="preserve">0420 945 402
</t>
  </si>
  <si>
    <t xml:space="preserve">Governor Phillip &amp; Macquarie Tower Complex, 1 Farrer Place, Sydney </t>
  </si>
  <si>
    <t xml:space="preserve">Quarry Industrial Estate, 1 Bellevue Circuit, Greystanes </t>
  </si>
  <si>
    <t>Quarry Industrial Estate, 2 Bellevue Circuit, Greystanes</t>
  </si>
  <si>
    <t>www.dexus.com/3basalt</t>
  </si>
  <si>
    <t>www.dexus.com/1bellevue</t>
  </si>
  <si>
    <t>www.dexus.com/2bellevue</t>
  </si>
  <si>
    <t>www.dexus.com/28distribution</t>
  </si>
  <si>
    <t>www.dexus.com/axxess</t>
  </si>
  <si>
    <t>123 Albert Street, Brisbane</t>
  </si>
  <si>
    <t>Southgate Complex, 3 Southgate Avenue, Southbank</t>
  </si>
  <si>
    <t>Under/Over Rented</t>
  </si>
  <si>
    <t>JLL
JLL</t>
  </si>
  <si>
    <t>Craig</t>
  </si>
  <si>
    <t>Dolman</t>
  </si>
  <si>
    <t>0411 815 521</t>
  </si>
  <si>
    <t>craig.dolman@cadigal.com.au</t>
  </si>
  <si>
    <t>Capital City Zone - Schedule 4</t>
  </si>
  <si>
    <t>Greg
Peter</t>
  </si>
  <si>
    <t>Pike
Blade</t>
  </si>
  <si>
    <t>0416 065 972
0417 675 641</t>
  </si>
  <si>
    <t>greg.pike@cbre.com.au
peter.blade@cbre.com.au</t>
  </si>
  <si>
    <t>B3 Commercial Core</t>
  </si>
  <si>
    <t>B5 Business Development</t>
  </si>
  <si>
    <t>Edward</t>
  </si>
  <si>
    <t>Knowles</t>
  </si>
  <si>
    <t>0400 680 526</t>
  </si>
  <si>
    <t>edward.knowles@colliers.com</t>
  </si>
  <si>
    <t>Kyllie</t>
  </si>
  <si>
    <t>Stewart</t>
  </si>
  <si>
    <t>0404 879 258</t>
  </si>
  <si>
    <t>Kyllie.Stewart@colliers.com</t>
  </si>
  <si>
    <t>ASQ Tower 3.5
ASQ Plaza 5.0</t>
  </si>
  <si>
    <t>http://www.australiasquare.com.au/</t>
  </si>
  <si>
    <t xml:space="preserve">Land </t>
  </si>
  <si>
    <t>Garing</t>
  </si>
  <si>
    <t>0411 502 737</t>
  </si>
  <si>
    <t>richard.garing@dexus.com</t>
  </si>
  <si>
    <t>Collins</t>
  </si>
  <si>
    <t>andy.collins@dexus.com</t>
  </si>
  <si>
    <t>John</t>
  </si>
  <si>
    <t>Malcolm</t>
  </si>
  <si>
    <t>0434 184 016</t>
  </si>
  <si>
    <t>john.malcolm@dexus.com</t>
  </si>
  <si>
    <t>0481 034 603</t>
  </si>
  <si>
    <t>www.dexus.com/20reconciliation</t>
  </si>
  <si>
    <t>www.dexus.com/lara</t>
  </si>
  <si>
    <t>www.dexus.com/knoxfield</t>
  </si>
  <si>
    <t>www.dexus.com/114fairbank</t>
  </si>
  <si>
    <t>www.dexus.com/target</t>
  </si>
  <si>
    <t>www.dexus.com/gillman</t>
  </si>
  <si>
    <t>www.dexus.com/131mica</t>
  </si>
  <si>
    <t>M3 Property / Savills</t>
  </si>
  <si>
    <t>Uncle Bills (Aust) Pty Ltd</t>
  </si>
  <si>
    <t>The Nielsen Company</t>
  </si>
  <si>
    <t>Bank of Western Aust</t>
  </si>
  <si>
    <t>Ashurst</t>
  </si>
  <si>
    <t>Telstra Corp Ltd</t>
  </si>
  <si>
    <t>Grant Thornton</t>
  </si>
  <si>
    <t>Secure Parking</t>
  </si>
  <si>
    <t>Athenaeum Club</t>
  </si>
  <si>
    <t>Waterloo Car Centre</t>
  </si>
  <si>
    <t>2 - OK (STC Retail)</t>
  </si>
  <si>
    <t>19 - OK (Land/Carparks)</t>
  </si>
  <si>
    <t>5 - OK (STC)
2 - Queries (Moore, Zenith)</t>
  </si>
  <si>
    <t>1 - OK (CBD Floor)</t>
  </si>
  <si>
    <t>Held for Sale Investments &amp; Discontinued Operations</t>
  </si>
  <si>
    <t>Net operating costs</t>
  </si>
  <si>
    <t>Other operating income</t>
  </si>
  <si>
    <t>DEXUS Industrial Estate, Egerton Street, Silverwater 2</t>
  </si>
  <si>
    <t>Add: Equity Accounted Investments</t>
  </si>
  <si>
    <t xml:space="preserve">4 Inglis Road, Ingleburn </t>
  </si>
  <si>
    <t>Acacia Gate, 29-41 Lysaght Street, Acacia Ridge</t>
  </si>
  <si>
    <t>The Huntingwood industrial precinct is approximately 35 kilometres west from the Sydney CBD and only 10 kilometres west from the Parramatta CBD. The property has excellent exposure to the Great Western Highway and also benefits from close proximity to the M4 and M7 motorways.</t>
  </si>
  <si>
    <t>The estate is located in Regents Park, an established Sydney inner west industrial precinct. This central location, approximately 20 kilometres southwest of the Sydney CBD, provides access to major roads such as the Hume Highway, Parramatta Road, the M4 and M5 motorways. The estate is well serviced by public transport with Regents Park Railway Station on its doorstep.</t>
  </si>
  <si>
    <t>The Seven Hills industrial precinct is approximately 34 kilometres from the Sydney CBD and only six kilometres from the Parramatta CBD. The property benefits from excellent access to the M2 and M7 motorways and also the M4 via Prospect Highway.</t>
  </si>
  <si>
    <t>Acacia Ridge is an established industrial precinct located in southwest Brisbane and within close proximity to Ipswich and Logan motorways. The premises also adjoins the QR National Intermodal Rail Terminal which is the largest port shuttle rail terminal in Queensland.</t>
  </si>
  <si>
    <t>The centre is located in the western suburbs of Sydney, approximately 45 kilometres west of the Sydney CBD. The centre is well serviced by public transport with bus and train stations in close proximity.</t>
  </si>
  <si>
    <t>The centre is located in a major population growth corridor approximately 25 kilometres north of the Brisbane CBD. The centre occupies a high profile site on the highway between Brisbane and the Sunshine Coast.</t>
  </si>
  <si>
    <t>DHL</t>
  </si>
  <si>
    <t>This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</si>
  <si>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This property is located on the northern side of Liberty Road in Huntingwood, a well-established industrial location home to a number of major corporates. Huntingwood is in close proximity to the western Sydney arterial road network being approximately two kms east of the M4/M7 interchange.</t>
  </si>
  <si>
    <t>Twentieth Superspace</t>
  </si>
  <si>
    <t>Martin Place Bar</t>
  </si>
  <si>
    <t>AIP</t>
  </si>
  <si>
    <t>Target Distribution Centre, 30-68 Taris Avenue, Altona North</t>
  </si>
  <si>
    <t>DEXUS Industrial Estate, 2-10 Distribution Drive, Laverton North</t>
  </si>
  <si>
    <t xml:space="preserve">DEXUS Industrial Estate, 12-18 Distribution Drive, Laverton North </t>
  </si>
  <si>
    <t>DEXUS Industrial Estate, 25 Distribution Drive, Laverton North</t>
  </si>
  <si>
    <t>DEXUS Industrial Estate, 27 Distribution Drive, Laverton North</t>
  </si>
  <si>
    <t>DEXUS Industrial Estate, 28 Distribtuion Drive, Laverton North</t>
  </si>
  <si>
    <t xml:space="preserve">57-75 Templar Road, Erskine Park </t>
  </si>
  <si>
    <t xml:space="preserve">Centrewest Industrial Estate, Silverwater Road, Silverwater </t>
  </si>
  <si>
    <t>Kings Square, Welington Street, Perth</t>
  </si>
  <si>
    <t>Flinders Gate Complex, Flinders Street, Melbourne</t>
  </si>
  <si>
    <t>Australia Square, 264 George Street, Sydney</t>
  </si>
  <si>
    <t>www.dexus.com/gateway</t>
  </si>
  <si>
    <t>www.dexus.com/sirjoseph</t>
  </si>
  <si>
    <t>www.dexus.com/51eastern</t>
  </si>
  <si>
    <t>www.dexus.com/10decker</t>
  </si>
  <si>
    <t>www.dexus.com/20huntingwood</t>
  </si>
  <si>
    <t>www.dexus.com/26huntingwood</t>
  </si>
  <si>
    <t>www.dexus.com/93williamson</t>
  </si>
  <si>
    <t>www.dexus.com/14airds</t>
  </si>
  <si>
    <t>www.dexus.com/regentspark</t>
  </si>
  <si>
    <t>www.dexus.com/cumberlandgreen</t>
  </si>
  <si>
    <t>www.dexus.com/2costello</t>
  </si>
  <si>
    <t>www.dexus.com/4inglis</t>
  </si>
  <si>
    <t>www.dexus.com/34manton</t>
  </si>
  <si>
    <t>www.dexus.com/acaciagate</t>
  </si>
  <si>
    <t>www.dexus.com/archerfield</t>
  </si>
  <si>
    <t>www.dexus.com/myerdistribution</t>
  </si>
  <si>
    <t>www.dexus.com/acquatica</t>
  </si>
  <si>
    <t>www.dexus.com/airfreightcentre</t>
  </si>
  <si>
    <t>www.dexus.com/miranda</t>
  </si>
  <si>
    <t>www.dexus.com/hurstville</t>
  </si>
  <si>
    <t>www.dexus.com/mtdruitt</t>
  </si>
  <si>
    <t>www.dexus.com/willows</t>
  </si>
  <si>
    <t xml:space="preserve">Willows Shopping Centre, Townsville </t>
  </si>
  <si>
    <t>www.dexus.com/northlakes</t>
  </si>
  <si>
    <t>www.dexus.com/westlakes</t>
  </si>
  <si>
    <t>www.dexus.com/plentyvalley</t>
  </si>
  <si>
    <t>www.dexus.com/poundroundwest</t>
  </si>
  <si>
    <t>www.dexus.com/30bellrick</t>
  </si>
  <si>
    <t>www.dexus.com/52holbeche</t>
  </si>
  <si>
    <t>www.dexus.com/sthilliers</t>
  </si>
  <si>
    <t>www.dexus.com/3brookhollow</t>
  </si>
  <si>
    <t>www.dexus.com/1garigal</t>
  </si>
  <si>
    <t>www.dexus.com/2alspec</t>
  </si>
  <si>
    <t>www.dexus.com/arthurst</t>
  </si>
  <si>
    <t>www.dexus.com/victoria</t>
  </si>
  <si>
    <t>www.dexus.com/liberty</t>
  </si>
  <si>
    <t>www.dexus.com/kingspark</t>
  </si>
  <si>
    <t>www.dexus.com/matraville</t>
  </si>
  <si>
    <t>www.dexus.com/oriordan</t>
  </si>
  <si>
    <t>www.dexus.com/5rosebery</t>
  </si>
  <si>
    <t>www.dexus.com/rothschild</t>
  </si>
  <si>
    <t>www.dexus.com/centrewest</t>
  </si>
  <si>
    <t>www.dexus.com/silverwater</t>
  </si>
  <si>
    <t>www.dexus.com/12frederick</t>
  </si>
  <si>
    <t>CZ1 Core Zone</t>
  </si>
  <si>
    <t>B8 Metropolitan Centre</t>
  </si>
  <si>
    <t>Sydney Core Scheme</t>
  </si>
  <si>
    <t>MPI - City Centre</t>
  </si>
  <si>
    <t>Central City Area</t>
  </si>
  <si>
    <t>B6 Enterprise Corridor</t>
  </si>
  <si>
    <t>IN2 Light Industrial</t>
  </si>
  <si>
    <t>6.0</t>
  </si>
  <si>
    <t>Garema Court is located on City Walk, Civic, in Canberra’s CBD, close to Canberra’s shopping precinct, bus interchange and major car parks. Significant refurbishment completed in 2012.</t>
  </si>
  <si>
    <t>A 539 bay car park built over 10 levels constructed in 1998 servicing residential and office patrons, as well as visitors to the MCG, Melbourne Park and Federation Square. The car park has dual access to Flinders Street and Flinders Lane.</t>
  </si>
  <si>
    <t>A 940 bay freestanding car park, with a café and rental car outlet on the ground floor. It is located in the eastern corridor of the Melbourne CBD providing convenient access to Melbourne’s premium office and entertainment precincts. It has dual access to Bourke and Little Collins Streets.</t>
  </si>
  <si>
    <t>Development site</t>
  </si>
  <si>
    <t>Axxess Corporate Park, Mount Waverley</t>
  </si>
  <si>
    <t>FY15</t>
  </si>
  <si>
    <t>FY16</t>
  </si>
  <si>
    <t>FY17</t>
  </si>
  <si>
    <t>441 Nudgee Road, Hendra</t>
  </si>
  <si>
    <t>Colliers
Knight Frank</t>
  </si>
  <si>
    <t>Cameron
Kymbal</t>
  </si>
  <si>
    <t>Williams
Dunne</t>
  </si>
  <si>
    <t>0412 691 765
0419 992 068</t>
  </si>
  <si>
    <t>cameron.williams@colliers.com
Kymbal.Dunne@au.knightfrank.com</t>
  </si>
  <si>
    <t>0400 199 533</t>
  </si>
  <si>
    <t>michael.steele@australiasquare.com.au</t>
  </si>
  <si>
    <t xml:space="preserve">As part of our commitment to Corporate Responsibility &amp; Sustainability DEXUS has developed a Strategic Improvement Plan with a detailed strategy to improve the sustainability performance of the building. 
The project is underway and includes: 
- Replacement of Variable Air Volume (VAV) units which will deliver improvements in temperature control and reduced energy consumption 
- Building Management Control System upgrades which will significantly improve the operation of the building reduce response times and deliver higher levels of tenant comfort 
- Installation of sub-metering and monitoring systems that allow DEXUS to benchmark Blue Tower and identify initiatives for ongoing improvements in the property’s NABERS Energy and Water ratings 
</t>
  </si>
  <si>
    <t>Jaime</t>
  </si>
  <si>
    <t>Burnell</t>
  </si>
  <si>
    <t>0412 801 098</t>
  </si>
  <si>
    <t xml:space="preserve">jaime.burnell@dexus.com </t>
  </si>
  <si>
    <t>McEwan</t>
  </si>
  <si>
    <t>0458 755 550</t>
  </si>
  <si>
    <t>brenton.mcewan@dexus.com</t>
  </si>
  <si>
    <t>Brenton</t>
  </si>
  <si>
    <t>Melissa</t>
  </si>
  <si>
    <t>Kidd</t>
  </si>
  <si>
    <t>0466139824</t>
  </si>
  <si>
    <t>melissa.kidd@dexus.com</t>
  </si>
  <si>
    <t>Nick</t>
  </si>
  <si>
    <t>Sinclair</t>
  </si>
  <si>
    <t>0421 722 010</t>
  </si>
  <si>
    <t>309 Kent 4.5 
321 Kent 5.0</t>
  </si>
  <si>
    <t>4</t>
  </si>
  <si>
    <t>5</t>
  </si>
  <si>
    <t>3</t>
  </si>
  <si>
    <t>Note 4</t>
  </si>
  <si>
    <t>DEXUS Property Group</t>
  </si>
  <si>
    <t>Property closing balances ($m)</t>
  </si>
  <si>
    <t>Sector / state</t>
  </si>
  <si>
    <t>Total 3rd Party</t>
  </si>
  <si>
    <t>checks</t>
  </si>
  <si>
    <t>Subtotal</t>
  </si>
  <si>
    <t>US</t>
  </si>
  <si>
    <t xml:space="preserve">Office       </t>
  </si>
  <si>
    <t xml:space="preserve">Retail        </t>
  </si>
  <si>
    <t>2.0</t>
  </si>
  <si>
    <t>452 Flinders Street, Melbourne is an A Grade CBD office tower with 22 levels, including a three level basement car park, ground floor retail, mezzanine level office, auditorium and 17 upper levels of accommodation. The building offers large floor plates and provides excellent views across the Yarra River from the mid to upper floors. A major refurbishment to the foyer and an upgrade to the lifts was recently completed.</t>
  </si>
  <si>
    <t>The property is located in the western core precinct of the Melbourne CBD and is surrounded by a mix of prime high rise office buildings, residential apartments and 5 star hotels. The building has good access to public transport, with major train and bus terminals in close proximity.</t>
  </si>
  <si>
    <t>51 Eastern Creek Drive, Eastern Creek is a modern, functional high clearance warehouse and office facility that has been subdivided into two tenancies. The warehouse was built to a high standard in 2008, incorporating a portal steel frame with a tilt panel and colourbond wall system, burnished concrete floors with colourbond and translucent roof sheeting.</t>
  </si>
  <si>
    <t>Eastern Creek is a highly sought after industrial destination located approximately 40 kilometres from the Sydney CBD. The property has excellent access to the major interchange of the M7 and M4 motorways within two kilometres of the site and the recently opened Erskine Park Link Road.</t>
  </si>
  <si>
    <t>10 Decker Place, Huntingwood is a purpose built heavy vehicle dealership facility incorporating a sales/showroom building, heavy vehicle service centre and adjoining warehouse plus vehicle display with significant yard areas.</t>
  </si>
  <si>
    <t>20 Huntingwood Drive, Huntingwood is a highly functional stand alone industrial facility featuring a single level office area with a high clearance warehouse. The facility benefits from multiple on grade access and a substantial hard stand area servicing the facility.</t>
  </si>
  <si>
    <t xml:space="preserve">The Huntingwood industrial precinct is approximately 35 kilometres west from the Sydney CBD and only 10 kilometres west from the Parramatta CBD. The property benefits from its close proximity to the Great Western Highway, M4 and M7 motorways.
</t>
  </si>
  <si>
    <t>26 Huntingwood Drive, Huntingwood comprises an office/warehouse building. The warehouse itself provides high internal clearance with multiple on grade and raised dock access points. The substantial hard stand and yard areas servicing the facility provide users with excellent flexibility for integration of operations.</t>
  </si>
  <si>
    <t>93 Williamson Road, Ingleburn is a highly functional distribution facility providing high clearance warehouse accommodation serviced by multiple docks and on grade roller shutters. The property has excellent vehicular access with full drive around capability and a generous hard stand area servicing the facility.</t>
  </si>
  <si>
    <t>46 Airds Road, Minto is a stand alone warehouse facility. The property includes a single level office and high clearance warehouse accessed by sunken docks and multiple on grade access. Both the office and warehouse components are installed with overhead fire sprinklers. Surplus development land is located at the rear of the facility.</t>
  </si>
  <si>
    <t>Cumberland Green, Rydalmere is a modern industrial estate developed over two stages and comprising a combination of nine smaller office/warehouse buildings and two large modern industrial buildings with additional surplus development land.</t>
  </si>
  <si>
    <t>Rydalmere is located within three kilometres of the Parramatta CBD and approximately 20 kilometres west of the Sydney CBD. South Street is accessed via Victoria Road, a major arterial Road linked to the Sydney CBD. Rydalmere Railway Station is within one kilometre of the property and public buses can be easily accessed on Victoria Road.</t>
  </si>
  <si>
    <t>2 Costello Place, Seven Hills is a modern industrial office/warehouse building comprising two units which are interconnected. The improvements are a combination of glass curtain walls, concrete and compressed cement sheeting for the office component with the warehouse being constructed primarily of pre-cast concrete panels providing excellent security.</t>
  </si>
  <si>
    <t>The property is well situated within the Brisbane Australian Trade Coast industrial precinct which benefits from trade activity from the Port of Brisbane and Brisbane Airport. The site is approximately five kilometres east of the Brisbane CBD, eight kilometres south of the Brisbane Airport and 14 kilometres west of the Port of Brisbane.</t>
  </si>
  <si>
    <t>1439 Lytton Street, Hemmant</t>
  </si>
  <si>
    <t>The property is located on the south-western corner of Lorimer Street within three kilometres of the Melbourne CBD. The property also enjoys the benefit of being within close proximity to the Port of Melbourne, the largest seaport terminal in Australia.</t>
  </si>
  <si>
    <t>Melbourne International Airfreight Centre, Tullamarine is an industrial estate incorporating a total of 41 office units and 36 warehouse units. The estate benefits from generous common areas and hard stand areas attracting a broad range of small to mid-scale users. There is ample on-site parking and B-double approved access.</t>
  </si>
  <si>
    <t>The centre is located in the Sutherland Shire, approximately 25 kilometres south of the Sydney CBD. The centre dominates its trade area and is well serviced by major roads and public transport.</t>
  </si>
  <si>
    <t>Queensland</t>
  </si>
  <si>
    <t>As at 31 December 2013</t>
  </si>
  <si>
    <t>DEXUS Industrial Estate, 27 Distribution Drive, Laverton North 10</t>
  </si>
  <si>
    <t>DEXUS Industrial Estate, 28 Distribution Drive, Laverton North 10</t>
  </si>
  <si>
    <t xml:space="preserve">The property consist of a single level office with an attached high bay steel portal framed warehouse constructed in 2007. The northern side of the building features eight on grade roller shutter doors and five recessed loading docks while the southern side of the building provides an enclosed canopy with 20 on grade roller shutter doors. </t>
  </si>
  <si>
    <t>DEXUS Industrial Estate, 1 Foundation Road, Laverton North</t>
  </si>
  <si>
    <t>DEXUS Industrial Estate, 11-17 Distribution Drive, Laverton North</t>
  </si>
  <si>
    <t>www.dexus/com/1foundation</t>
  </si>
  <si>
    <t>www.dexus.com/1-3distribution</t>
  </si>
  <si>
    <t>www.dexus.com/7-9distribution</t>
  </si>
  <si>
    <t>www.dexus.com/11-17distribution</t>
  </si>
  <si>
    <t xml:space="preserve">The property consists of a single level office with an attached high bay steel portal framed warehouse constructed in 2004. Ancillary improvements include seven on grade roller shutter doors, two large skillion framed canopy structures, concrete paved driveway and curtilage areas, a staff and visitor car park accommodating approximately 72 vehicles. </t>
  </si>
  <si>
    <t>The estate is located in one of Melbourne’s fastest growing industrial precincts, Laverton North within 18 kilometres of Melbourne CBD and provides convenient access to the Princess/Westgate Freeway, Western Ring Road and the Deer Park Bypass.</t>
  </si>
  <si>
    <t xml:space="preserve">The property consists of a single level office and warehouse facility constructed in 2006. The warehouse comprises three on grade roller shutter doors and a semi enclosed canopy over the loading areas. </t>
  </si>
  <si>
    <t>Finlay Crisp Centre, Canberra</t>
  </si>
  <si>
    <t>CPPIB</t>
  </si>
  <si>
    <t>www.dexus.com/finlaycrisp</t>
  </si>
  <si>
    <t>201 Miller Street, North Sydney</t>
  </si>
  <si>
    <t>www.dexus.com/201miller</t>
  </si>
  <si>
    <t>36 George Street, Burwood</t>
  </si>
  <si>
    <t>Burwood</t>
  </si>
  <si>
    <t>www.dexus.com/36george</t>
  </si>
  <si>
    <t>101 George Street, Parramatta</t>
  </si>
  <si>
    <t>4.0 Star (Office As-built v2)</t>
  </si>
  <si>
    <t>www.dexus.com/101george</t>
  </si>
  <si>
    <t>150 George Street, Parramatta</t>
  </si>
  <si>
    <t>www.dexus.com/150george</t>
  </si>
  <si>
    <t>5 Martin Place, Sydney</t>
  </si>
  <si>
    <t>www.dexus.com/5martin</t>
  </si>
  <si>
    <t>14 Lee Street, Sydney</t>
  </si>
  <si>
    <t>www.dexus.com/14lee</t>
  </si>
  <si>
    <t>56 Pitt Street, Sydney</t>
  </si>
  <si>
    <t>www.dexus.com/56pitt</t>
  </si>
  <si>
    <t>60 Castlereagh Street, Sydney</t>
  </si>
  <si>
    <t>www.dexus.com/60castlereagh</t>
  </si>
  <si>
    <t>175 Pitt Street, Sydney</t>
  </si>
  <si>
    <t>4.0 Star (Office Design v2)</t>
  </si>
  <si>
    <t>www.dexus.com/175pitt</t>
  </si>
  <si>
    <t>10 Eagle Street, Brisbane</t>
  </si>
  <si>
    <t>www.dexus.com/10eagle</t>
  </si>
  <si>
    <t>145 Ann Street, Brisbane</t>
  </si>
  <si>
    <t>6.0 Star (Office Design v2)</t>
  </si>
  <si>
    <t>www.dexus.com/145ann</t>
  </si>
  <si>
    <t>108 North Terrace, Adelaide</t>
  </si>
  <si>
    <t>www.dexus.com/108northterrace</t>
  </si>
  <si>
    <t>11 Waymouth Street, Adelaide</t>
  </si>
  <si>
    <t>www.dexus.com/11waymouth</t>
  </si>
  <si>
    <t>180-222 Lonsdale Street, Melbourne</t>
  </si>
  <si>
    <t>2003/2004</t>
  </si>
  <si>
    <t>www.dexus.com/180lonsdale</t>
  </si>
  <si>
    <t>385 Bourke Street, Melbourne</t>
  </si>
  <si>
    <t>www.dexus.com/385bourke</t>
  </si>
  <si>
    <t>58 Mounts Bay Road, Perth</t>
  </si>
  <si>
    <t>www.dexus.com/58mountsbay</t>
  </si>
  <si>
    <t>46 Colin Street, West Perth</t>
  </si>
  <si>
    <t>Office/Residential</t>
  </si>
  <si>
    <t>www.dexus.com/46colin</t>
  </si>
  <si>
    <t>Investa, ARIA, DEXUS Office Partner</t>
  </si>
  <si>
    <t>DEXUS Office Partner</t>
  </si>
  <si>
    <t>DEXUS Office Partner / Adam Grollo</t>
  </si>
  <si>
    <t>DEXUS Office Partner / Private</t>
  </si>
  <si>
    <t xml:space="preserve">Lisa </t>
  </si>
  <si>
    <t>Fleming</t>
  </si>
  <si>
    <t>0413 860 860</t>
  </si>
  <si>
    <t>lisa.fleming@dexus.com</t>
  </si>
  <si>
    <t>Sarah</t>
  </si>
  <si>
    <t>Herbert</t>
  </si>
  <si>
    <t>0419 756 884</t>
  </si>
  <si>
    <t>sarah.herbert@dexus.com</t>
  </si>
  <si>
    <t>Knight Frank and Colliers International</t>
  </si>
  <si>
    <t xml:space="preserve">Zoe </t>
  </si>
  <si>
    <t>Colless</t>
  </si>
  <si>
    <t>0412 582 226</t>
  </si>
  <si>
    <t>zoe.colless@dexus.com</t>
  </si>
  <si>
    <t xml:space="preserve">Don </t>
  </si>
  <si>
    <t>Geoff
Jason</t>
  </si>
  <si>
    <t>Hunt
Wright</t>
  </si>
  <si>
    <t>0439 963 623
0418 759 156</t>
  </si>
  <si>
    <t>geoff.hunt@cbre.com.au
jason@gjsproperty.com.au</t>
  </si>
  <si>
    <t>Stent</t>
  </si>
  <si>
    <t>0418 116 640</t>
  </si>
  <si>
    <t>adam.stent@dexus.com</t>
  </si>
  <si>
    <t xml:space="preserve">Amanda </t>
  </si>
  <si>
    <t xml:space="preserve">Cameron </t>
  </si>
  <si>
    <t xml:space="preserve">Williams </t>
  </si>
  <si>
    <t>Colliers / JLL</t>
  </si>
  <si>
    <t>Joseph 
 Mark</t>
  </si>
  <si>
    <t>Dean
Curtain</t>
  </si>
  <si>
    <t>0400 701 307</t>
  </si>
  <si>
    <t>Joseph.Dean@colliers.com
mark.curtain@ap.jll.com</t>
  </si>
  <si>
    <t>Sheffield Property</t>
  </si>
  <si>
    <t>Digby</t>
  </si>
  <si>
    <t>Sutherland</t>
  </si>
  <si>
    <t>0417 019 995</t>
  </si>
  <si>
    <t>digby.sutherland@sheffieldproperty.com.au</t>
  </si>
  <si>
    <t xml:space="preserve">Colliers </t>
  </si>
  <si>
    <t>Aaron</t>
  </si>
  <si>
    <t xml:space="preserve">Weir </t>
  </si>
  <si>
    <t>0412 229 948</t>
  </si>
  <si>
    <t>aaron.weir@colliers.com</t>
  </si>
  <si>
    <t xml:space="preserve">David </t>
  </si>
  <si>
    <t>Schmidt-Lindner</t>
  </si>
  <si>
    <t>dschmidtlindner@savills.com.au</t>
  </si>
  <si>
    <t xml:space="preserve">2 &amp; 4 Dawn Fraser Avenue, Sydney Olympic Park </t>
  </si>
  <si>
    <t>1999-2004</t>
  </si>
  <si>
    <t>Peta</t>
  </si>
  <si>
    <t>Carey</t>
  </si>
  <si>
    <t>0401 301 101</t>
  </si>
  <si>
    <t>peta.carey@dexus.com</t>
  </si>
  <si>
    <t xml:space="preserve">Chris </t>
  </si>
  <si>
    <t>Heck</t>
  </si>
  <si>
    <t>0403 869 015</t>
  </si>
  <si>
    <t>chris.heck@dexus.com</t>
  </si>
  <si>
    <t>Tony</t>
  </si>
  <si>
    <t>0412 101 100</t>
  </si>
  <si>
    <t>Tony.Durante@colliers.com</t>
  </si>
  <si>
    <t>GJS Property</t>
  </si>
  <si>
    <t>Angus</t>
  </si>
  <si>
    <t>Grier</t>
  </si>
  <si>
    <t>0412 666 444</t>
  </si>
  <si>
    <t>angus@gjsproperty.com.au</t>
  </si>
  <si>
    <t>Greg</t>
  </si>
  <si>
    <t>Pike</t>
  </si>
  <si>
    <t>0416 065 972</t>
  </si>
  <si>
    <t>greg.pike@cbre.com.au</t>
  </si>
  <si>
    <t>O'Neil</t>
  </si>
  <si>
    <t>61 431 500 939</t>
  </si>
  <si>
    <t>michael.oneill@cbre.com.au</t>
  </si>
  <si>
    <t>AM60, 42-60 Albert Street, Brisbane</t>
  </si>
  <si>
    <t>Colliers 
Wright Property</t>
  </si>
  <si>
    <t>Klinton
Michael</t>
  </si>
  <si>
    <t>Jones
Callow</t>
  </si>
  <si>
    <t>0417 211 497
0417 147 528</t>
  </si>
  <si>
    <t>klinton.jones@colliers.com
michael.callow@wrightproperty.com.au</t>
  </si>
  <si>
    <t>Hatch</t>
  </si>
  <si>
    <t>0421 169 898</t>
  </si>
  <si>
    <t xml:space="preserve">
ben.hatch@au.knightfrank.com</t>
  </si>
  <si>
    <t>Lachlan
Ben</t>
  </si>
  <si>
    <t>Hateley
Hatch</t>
  </si>
  <si>
    <t>0405 257 209
0421 169 898</t>
  </si>
  <si>
    <t>Lachlan.Hateley@au.knightfrank.com
ben.hatch@au.knightfrank.com</t>
  </si>
  <si>
    <t>Mark
Sam</t>
  </si>
  <si>
    <t>Curtain
Allam</t>
  </si>
  <si>
    <t xml:space="preserve">0400 701 307
0423 927 129 </t>
  </si>
  <si>
    <t xml:space="preserve">mark.curtain@ap.jll.com
sam.allam@ap.jll.com </t>
  </si>
  <si>
    <t>Ben
Andrew</t>
  </si>
  <si>
    <t>Ward
Beasley</t>
  </si>
  <si>
    <t>0412 113 936
0412 066 288</t>
  </si>
  <si>
    <t>ben.ward@au.knightfrank.com
andrew.beasley@colliers.com</t>
  </si>
  <si>
    <t>ASQ Tower 4.0
ASQ Plaza 5.5</t>
  </si>
  <si>
    <t>ASQ Tower 3.0
ASQ Plaza 4.0</t>
  </si>
  <si>
    <t>Spence</t>
  </si>
  <si>
    <t>0419 693 692</t>
  </si>
  <si>
    <t>michael.spence@dexus.com</t>
  </si>
  <si>
    <t>Landrigan</t>
  </si>
  <si>
    <t>0411 423 758</t>
  </si>
  <si>
    <t>Tony.Landrigan@colliers.com</t>
  </si>
  <si>
    <t>CI</t>
  </si>
  <si>
    <t>Grant 
Tim</t>
  </si>
  <si>
    <t>Jennings
O'Connor</t>
  </si>
  <si>
    <t>0405 255 965
0402 637 205</t>
  </si>
  <si>
    <t>grant.jennings@cadigal.com.au
tim.oconnor@ap.jll.com</t>
  </si>
  <si>
    <t>Philip</t>
  </si>
  <si>
    <t>Doyle</t>
  </si>
  <si>
    <t xml:space="preserve">0439 034 016 </t>
  </si>
  <si>
    <t>philip.doyle@cbre.com.au</t>
  </si>
  <si>
    <t>413 208 001</t>
  </si>
  <si>
    <t>Cook Wish Ellison
Savills</t>
  </si>
  <si>
    <t xml:space="preserve">Angus 
Rob </t>
  </si>
  <si>
    <t>Cook
Dickins</t>
  </si>
  <si>
    <t>0407 071 959
0412 468 758</t>
  </si>
  <si>
    <t>angus@cwesydney.com
RDickins@savills.com.au</t>
  </si>
  <si>
    <t>DTZ
DTZ</t>
  </si>
  <si>
    <t>John
Alex</t>
  </si>
  <si>
    <t>Hickey
Brownlee</t>
  </si>
  <si>
    <t>0411 154 233
0412 476 550</t>
  </si>
  <si>
    <t xml:space="preserve">john.hickey@dtz.com
Alex.Brownlee@dtz.com </t>
  </si>
  <si>
    <t>FY18+</t>
  </si>
  <si>
    <t>Oriental Tuckerbox</t>
  </si>
  <si>
    <t>CBA</t>
  </si>
  <si>
    <t>DRT</t>
  </si>
  <si>
    <t>DWPF1</t>
  </si>
  <si>
    <t>GDT1</t>
  </si>
  <si>
    <t>STC1</t>
  </si>
  <si>
    <t>DOTA</t>
  </si>
  <si>
    <t>DITA1</t>
  </si>
  <si>
    <t>DRO</t>
  </si>
  <si>
    <t>FFND</t>
  </si>
  <si>
    <t>COM</t>
  </si>
  <si>
    <t>IND</t>
  </si>
  <si>
    <t>RET</t>
  </si>
  <si>
    <t>As at 30 June 2014</t>
  </si>
  <si>
    <t>A Grade - Office</t>
  </si>
  <si>
    <t>Consortium Centre</t>
  </si>
  <si>
    <t>Spark Helmore</t>
  </si>
  <si>
    <t>32 corrections required</t>
  </si>
  <si>
    <t>Goran Srejic &amp; Charles St John</t>
  </si>
  <si>
    <t>Australia Customs and Border P</t>
  </si>
  <si>
    <t>NSW Govt</t>
  </si>
  <si>
    <t>KF</t>
  </si>
  <si>
    <t>Wilson Parking Australia</t>
  </si>
  <si>
    <t>Gallagher Bassett Services Pty</t>
  </si>
  <si>
    <t>Nestle Australia Ltd</t>
  </si>
  <si>
    <t>McAfee Australia Pty Ltd</t>
  </si>
  <si>
    <t>Aon Coporation</t>
  </si>
  <si>
    <t>Maurice Blackburn</t>
  </si>
  <si>
    <t>Origin Energy</t>
  </si>
  <si>
    <t>Promina/Asteron</t>
  </si>
  <si>
    <t>Intersystems</t>
  </si>
  <si>
    <t>PKF Services (NSW) P/L</t>
  </si>
  <si>
    <t>Cuscal</t>
  </si>
  <si>
    <t>Slater &amp; Gordon</t>
  </si>
  <si>
    <t>Tiffany</t>
  </si>
  <si>
    <t>Perennial Investment Partners</t>
  </si>
  <si>
    <t>Infigen Energy Services P/L</t>
  </si>
  <si>
    <t>Goodman</t>
  </si>
  <si>
    <t>Birdanco</t>
  </si>
  <si>
    <t>Kemp Strang</t>
  </si>
  <si>
    <t>Australian Human Rights Commis</t>
  </si>
  <si>
    <t>ACCC</t>
  </si>
  <si>
    <t>Government Property NSW</t>
  </si>
  <si>
    <t>Toga Pty Limited</t>
  </si>
  <si>
    <t>Encompass Credit Union Limited</t>
  </si>
  <si>
    <t>Urban Cafe</t>
  </si>
  <si>
    <t>Site 3 Development Co</t>
  </si>
  <si>
    <t>State of Queensland</t>
  </si>
  <si>
    <t>BDO Services</t>
  </si>
  <si>
    <t>Adani Mining</t>
  </si>
  <si>
    <t>GHD Services Pty Ltd</t>
  </si>
  <si>
    <t>Credit Union Australia Limited</t>
  </si>
  <si>
    <t>HP</t>
  </si>
  <si>
    <t>Aust Bureau of Statistics</t>
  </si>
  <si>
    <t>m3</t>
  </si>
  <si>
    <t>Vodafone Networks P/L</t>
  </si>
  <si>
    <t>The Herald and Weekly Times</t>
  </si>
  <si>
    <t>Telstra Corp (Sensis)</t>
  </si>
  <si>
    <t>Telstra Corporation Limited</t>
  </si>
  <si>
    <t>Australia Post</t>
  </si>
  <si>
    <t>Unisuper Management</t>
  </si>
  <si>
    <t>Herbert Geer Commercial</t>
  </si>
  <si>
    <t>Woodside Energy</t>
  </si>
  <si>
    <t>Clough Projects Ptd Ltd</t>
  </si>
  <si>
    <t>Euroz Securities Limited</t>
  </si>
  <si>
    <t>Insurance Australia Limited</t>
  </si>
  <si>
    <t>M3</t>
  </si>
  <si>
    <t>IBM Australia</t>
  </si>
  <si>
    <t>Device Technologies Australia</t>
  </si>
  <si>
    <t>ACR Supply Partners</t>
  </si>
  <si>
    <t>AWA</t>
  </si>
  <si>
    <t>Rail Infrastructure Corporatio</t>
  </si>
  <si>
    <t>Lesandu</t>
  </si>
  <si>
    <t>Downer Engineering</t>
  </si>
  <si>
    <t>Sirva</t>
  </si>
  <si>
    <t>Entertainment Dist</t>
  </si>
  <si>
    <t>Visy Pet</t>
  </si>
  <si>
    <t>Imation TDK</t>
  </si>
  <si>
    <t>Salmat Business</t>
  </si>
  <si>
    <t>Agility Logistics</t>
  </si>
  <si>
    <t>Gearhouse Broadcast</t>
  </si>
  <si>
    <t>Trimex</t>
  </si>
  <si>
    <t>IGT Australia</t>
  </si>
  <si>
    <t>Anixter Australia</t>
  </si>
  <si>
    <t>Chubb Fire Safety</t>
  </si>
  <si>
    <t>Sinnott Bros</t>
  </si>
  <si>
    <t>Adv Surgical Design</t>
  </si>
  <si>
    <t>Annex Holdings</t>
  </si>
  <si>
    <t>QLS (Vic)</t>
  </si>
  <si>
    <t>Fantech</t>
  </si>
  <si>
    <t>Orica Australia</t>
  </si>
  <si>
    <t>Toll Transport</t>
  </si>
  <si>
    <t>Lawrence &amp; Hanson Group</t>
  </si>
  <si>
    <t>AWH</t>
  </si>
  <si>
    <t>Visy Industrial Packaging</t>
  </si>
  <si>
    <t>Bestbar (Vic)</t>
  </si>
  <si>
    <t>Wrightson Seeds (Australia)</t>
  </si>
  <si>
    <t>Foster`s Australia</t>
  </si>
  <si>
    <t>Coles Myer</t>
  </si>
  <si>
    <t>Jemena</t>
  </si>
  <si>
    <t>Fonterra Brands</t>
  </si>
  <si>
    <t>8.00%</t>
  </si>
  <si>
    <t>7.00%</t>
  </si>
  <si>
    <t>7.75%</t>
  </si>
  <si>
    <t xml:space="preserve">36 George Street, Burwood </t>
  </si>
  <si>
    <t xml:space="preserve">Finlay Crisp Centre, Canberra </t>
  </si>
  <si>
    <t xml:space="preserve">201 Miller Street, North Sydney </t>
  </si>
  <si>
    <t xml:space="preserve">12 Creek Street, Brisbane </t>
  </si>
  <si>
    <t>5 Martin Place, Sydney 5</t>
  </si>
  <si>
    <t>480 Queen Street, Brisbane 5</t>
  </si>
  <si>
    <t>Kings Square, Wellington Street, Perth 5</t>
  </si>
  <si>
    <t>DEXUS Industrial Estate, Pound Road West, Dandenong South</t>
  </si>
  <si>
    <t>DEXUS Industrial Estate, 25 Distribution Drive, Laverton North (inventory)</t>
  </si>
  <si>
    <t>34 Manton Street, Morningside</t>
  </si>
  <si>
    <t>Beenleigh Marketplace, Beenleigh</t>
  </si>
  <si>
    <t>Capital partners</t>
  </si>
  <si>
    <t>DEXUS Industrial Estate, Boundary Road, Laverton North 2 (inventory)</t>
  </si>
  <si>
    <t>101 George Street is a nine level office building with ground floor retail situated on a prime corner location in Parramatta’s CBD with frontages to George and Charles Streets.</t>
  </si>
  <si>
    <t>11 Waymouth Street is a Premium Grade office building with state of the art services and building amenities. Completed in 2007, the tower comprises 20 levels of office accommodation, a ground level retail space, an outdoor dining area and upper plaza space.</t>
  </si>
  <si>
    <t>Completed in 2012, 145 Ann Street is a striking A Grade office tower in a prime Brisbane CBD location with close proximity to King George Square, Queen Street Mall and the courts. The building features premium end of trip facilities, onsite childcare centre and basement parking.</t>
  </si>
  <si>
    <t>The 27 level tower comprises large, open floor plates which encourage design flexibility and connectivity while the low sill heights and stepped perimeter ceiling maximise natural light.</t>
  </si>
  <si>
    <t>385 Bourke Street is a 41 level, A Grade office tower with two levels of ground floor retail providing over 45 retail services located in a prime CBD location. The building provides convenient access to all major retail, dining and transport options. 385 Bourke Street features a prominent corner location and a splayed building orientation allowing for enhanced natural light and view opportunities.</t>
  </si>
  <si>
    <t>46 Colin Street comprises five levels of office accommodation and basement car parking situated in West Perth and fronting Colin Street and Emerald Terrace.</t>
  </si>
  <si>
    <t>46 Colin Street is one of West Perth's leading office buildings with unusually large floor plates offering attractive and flexible office space with an abundance of car parking space. It is well located within close proximity to Hay Street for retail amenity and to public transportation.</t>
  </si>
  <si>
    <t>The modern tower is built on the site that originally housed the Sydney stock and wool exchange 150 years ago and proudly features the Lady of Commerce Statue at the front of the property.</t>
  </si>
  <si>
    <t xml:space="preserve">
58 Mounts Bay Road is a 16 level A Grade building in the Perth CBD with direct access to St Georges Terrace. The property features an impressive ground floor lobby and panoramic views over Perth. The property is located opposite Westralia Square in the Perth CBD, with frontages to Mounts Bay Road and Mercantile Lane.</t>
  </si>
  <si>
    <t>Woodside Plaza is one of Perth's highest specified premium grade office buildings providing premiug office space over 24 levels on large and efficient floor plates. The building is located within the prestigious western end of the CBD on St Georges Terrace.</t>
  </si>
  <si>
    <t>The building enjoys expansive views over Kings Park, the Swan River and the Indian Ocean to Rottnest Island and comprises over 46,000 square metres of office space with floor plates ranging from 2,360 square metres in the low rise to 1,656 square metres in the high rise. 
It also features a garden plaza and function area, end-of-trip facilities, a fully equipped health and fitness centre and a 120 seat auditorium and conference facility. 
The property is positioned close to public transport and provides convenient accessibility with close proximity to the Freeways and the Western Suburbs, and in addition within close proximity to the City's best shopping and dinning.</t>
  </si>
  <si>
    <t xml:space="preserve">The building benefited from an improvement in its efficient operations to recently achieve a 5.0 star NABERS Energy rating. In addition, the building achieved a 5.0 star NABERS Indoor Environment Rating which demonstrates market leading performance, of which there are only 8 other office building throughout Australia with the same top rating achieved.  </t>
  </si>
  <si>
    <t>Kings Square is being developed by Leighton Properties and practical completion is due mid 2015 for the three properties.</t>
  </si>
  <si>
    <t>Each property has been designed to achieve a 5.0 star NABERS Energy rating</t>
  </si>
  <si>
    <t>The property benefits from expansive river views on all but the first level and enjoys close proximity with direct access to public transport from walkway bridges over Mounts Bay Road, and also enjoys excellent retail amenity from its central CBD locality</t>
  </si>
  <si>
    <t>Finlay Crisp Centre comprises three adjacent office buildings with basement car parking. Customs House is a 12-level building, while Allara House and Nara Centre are six levels each. The property is located at the southern end of the Canberra CBD, with frontages to Nangari Street, London Circuit, Constitution Avenue and Allara Street.</t>
  </si>
  <si>
    <t>36 George Street is a five level office complex centrally located in Burwood, approximately 10 kilometres west of Sydney CBD. The low rise campus style buildings features expansive 3,000 square metre floor plates, landscaped gardens, impressive lobby and two levels of car parking.</t>
  </si>
  <si>
    <t>The Zenith is a twin-tower office complex, located in the Chatswood commercial precinct between the Pacific Highway and the North Shore railway line. The towers each have 21 levels of A Grade office accommodation, ground floor retail space, a 250 seat theatre and five levels of basement parking.</t>
  </si>
  <si>
    <t>Located in the Macquarie Park corridor approximately 10 kilometres north of the Sydney CBD, the office park consists of three modern office buildings with two street frontages. The complex is also serviced by a childcare centre, gym and sporting facilities.</t>
  </si>
  <si>
    <t xml:space="preserve">Victoria Cross is located in a promient corner position within the North Sydney CBD. The property comprises 12 levels of office accommodation, two levels of retail and three levels of basement parking for 180 vehicles. </t>
  </si>
  <si>
    <t>201 Miller Street is an iconic and distinctive commercial tower located in North Sydney. The 22 level office tower boasts impressive harbour and district views from all sides and features premium onsite services including concierge services.</t>
  </si>
  <si>
    <t>105 Phillip Street is a car park site (adjacent 130 George Street) with development consent for a 20,500 square metre office building with generous ground floor amenities.</t>
  </si>
  <si>
    <t>1 Bligh Street is a Premium grade, 6 Star Green Star rated high-rise building offering 27 levels of office accommodation. The building features a double-skin, glass facade with a naturally ventilated full height atrium. Amenities include premium concierge services, a cafe, childcare centre, shower facilities, bicycle racks and parking for 92 cars.</t>
  </si>
  <si>
    <t>Grosvenor Place is a landmark Premium grade office building located near Circular Quay in the Sydney CBD providing office accommodation over 44 levels, ground floor retail space and car parking for 566 cars. Designed by renowned architect Harry Seidler, the complex also includes The Morrison Hotel and the heritage listed Royal Naval House and Johnson's Building.</t>
  </si>
  <si>
    <t>Australia Square is one of Sydney’s prime office properties, designed by Australian architect Harry Seidler. The complex comprises a 48 level circular tower with a lower ground floor retail plaza and the 13 level plaza building adjoined by an external courtyard.</t>
  </si>
  <si>
    <t>A number of energy efficiency upgrades were implemented including a state-of-the-art climate-control air-conditioning system, providing improved air quality with more controlled use of outside air. Throughout the Lobby and Plaza, LED lights and energy efficient water coolers were also installed. Energy-efficient lighting and sensor controls have been installed in bathrooms, as have low water-use facilities. The lift system was upgraded to reduce travel time from the lobby to the upper floors and is providing a 30% reduction in energy use.</t>
  </si>
  <si>
    <t>Through an active repositioning strategy focusing on customer service, DEXUS and its co-owner utilised their asset management capabilities to restore Australia Square as a prestigious property address, reinforcing its status as one of Sydney’s iconic buildings.
In April 2013 DEXUS relocated its head office to Australia Square, creating an innovative and collaborative workspace. Australia Square offers 24-hour security and five star concierge services, retail services and a choice of 17 different dining options, including O'Bar and Dining located on Level 47 and Ryan's Bar in the external courtyard.
Demonstrating its longevity, Australia Square was recently named by the Urban Development Institute of Australia as one of the top five developments built in NSW over the past 50 years.</t>
  </si>
  <si>
    <t>The impressive façade makes 45 Clarence Street a Sydney landmark while efficient floor plates of 1,250 square metres offer tenants flexible design workspace solutions. The building delivers outstanding tenant services with bicycle racks, lockers and change facilities, concierge, onsite management team, foyer café and a five level basement car park.</t>
  </si>
  <si>
    <t xml:space="preserve">201-217 Elizabeth Street is a 42 level, A Grade office tower comprising 34 levels of office space, an impressive foyer featuring a lower ground floor retail offering and direct access to Museum Station. The office space is column-free and has floor to ceiling windows that provide abundant natural light and extensive views of Sydney Harbour and Hyde Park. </t>
  </si>
  <si>
    <t>The building’s island like positioning on the corner of Elizabeth, Park and Castlereagh Streets allows for expansive view opportunities and enhanced natural light in the lobby and on the floors.
201 Elizabeth features convenient onsite services including full time management team, 12 retail shops, shower, locker and bike rack facilities. A recently introduced concierge activates the lobby and has introduced a new service culture to the tenants.
The building’s location on Hyde Park allows for convenient access in and out of Sydney’s CBD as well as close proximity to major transport options.</t>
  </si>
  <si>
    <t>Governor Phillip &amp; Macquarie Tower complex is one of Sydney’s leading Premium grade office buildings. GPT provides 37 levels of premium office space and GMT provides 25 levels of premium office space. The complex also basement parking for 654 cars.</t>
  </si>
  <si>
    <t>30 The Bond is a nine level office tower located on the doorstep of Sydney's newest business precinct, Barangaroo. 30 The Bond offers some of the largest floor plates in Sydney, providing the best in workspace efficiency and flexibility maximising workplace integration and interaction.</t>
  </si>
  <si>
    <t>The expansive foyer offers a light filled space and a dedicated concierge service. One Margaret Street offers an unrivalled level of on-floor refurbishment with superior finishes throughout the building. The 1,163 square metre floor plates provide efficient space, the perfect platform to meet the fitout requirements of progressive businesses. 
A splayed building orientation ensures a light filled work environment with increased view opportunities over the cityscape, Barangaroo and Darling Harbour while vibrant shopping, coffee and dining destinations are all on the doorstep for staff to enjoy, creating a more engaging and productive work environment.</t>
  </si>
  <si>
    <t>44 Market Street is a modern 26 level, A Grade office tower located in Sydney's western core. The building provides tenants a range of accommodation options from small suites to whole contiguous floors.</t>
  </si>
  <si>
    <t>44 Market Street offers a large refurbished foyer with concierge, café and informal meeting areas. The upper levels offer 360 degree views while the lower levels feature four sides of natural light due to the building’s corner location on York, Clarence and Market Streets.
The building is located at the gateway to the entertainment precincts of King Street Wharf and Darling Harbour and is directly adjacent to Sydney’s major retail precincts, Westfield Sydney, the QVB and Pitt Street Mall.</t>
  </si>
  <si>
    <t xml:space="preserve">
Due for completion in 2015, 5 Martin Place will be a 19 level Premium Grade building comprising the redevelopment of existing heritage buildings and extended new development. The redevelopment will provide a unique premium offering with large central atrium, large floor plates and prime CBD location in the heart of Martin Place.</t>
  </si>
  <si>
    <t>39 Martin Place is a B Grade property prominently located adjacent to Martin Place railway station. It comprises 20 levels of office accommodation, six retail shops, two levels of basement parking and the adjoining Martin Place Shopping Circle.</t>
  </si>
  <si>
    <t>The adjoining Martin Place Shopping Circle provides a further 805 square metres of retail space as part of a convenient underground pedestrian link to the railway station. 
The property is located in a prominent position on the corner of Elizabeth Street and adjacent to Martin Place railway station, with the retail areas benefiting from a high volume of pedestrian traffic from the railway station access and underground links to Colonial and MLC centres.
The building has undergone a complete refurbishment including a lobby and façade upgrade as well as refurbishment to the lift lobby and bathrooms. The upgrade works also included the installation of new tenant amenities including showers, lockers and bike racks.</t>
  </si>
  <si>
    <t xml:space="preserve">60 Castlereagh Street is an A Grade office tower with 20 levels of office accommodation, basement parking and ground floor retail. Located in Sydney CBD’s financial and legal precinct, the building provides large, column free floor plates with views over Sydney from the upper floors. </t>
  </si>
  <si>
    <t>60 Castlereagh Street has a 4.5 star NABERS Energy rating achieved through chiller and building management control systems upgrades which have significantly reduced energy consumption. Building initiatives such as electricity and water monitoring, recycling programs and the installation of end of trip facilities encourage an active participation from the building occupants to reduce consumption and meet overall building targets for sustainability.</t>
  </si>
  <si>
    <t>175 Pitt Street is an A Grade office tower centrally located in Sydney’s CBD with frontages on Pitt and King Streets. The building comprises 22 levels of office space, basement car parking with ground and lower ground retail. A substantial building upgrade was completed in 2010 providing superior building services.</t>
  </si>
  <si>
    <t>The building provides a convenient location with close proximity to major retail, transport and dining precincts. The onsite retail incorporates a gym, banks and luxury brands. The recently completed end of trip facilities provide a premium experience for tenants with showers, secure bike parking, towel service and lockers, promoting an active workforce. The upper floors offer views along Pitt Street to the Harbour Bridge and Sydney Tower.</t>
  </si>
  <si>
    <t>14 Lee Street is located in Sydney’s southern precinct and features close proximity to Central Station. The commercial building provides eight levels of office accommodation, basement car parking and ground floor retail.</t>
  </si>
  <si>
    <t>12 Creek Street combines iconic design with a sense of space and quality to create an office environment that drives productivity and collaboration. Large framed windows and smart side-core design delivers tenants highly-efficient 1,010 square metre floor plates with superior indoor environmental services.
12 Creek Street refined its services platform providing tenants smooth efficient high-speed lifts, digitally monitored air-conditioning and increased energy efficiency. The buildings central location is only a step away from Brisbane’s cultural hub of restaurants, entertainment and transport links.</t>
  </si>
  <si>
    <t>Southgate’s office towers provide high quality office accommodation  with all levels offering large efficient and column free floor plates of 1,250 square metres with excellent natural light and views over the Yarra River, CBD and surrounds. The Complex  provides basement shower and change facilities as well as bike racks to encourage a healthy work life balance.
 Located in the heart of Melbourne’s art and leisure precinct, tenants are spoilt for choice with direct access to retail amenities including an abundant range of food, fashion and specialty retailers fronting the Yarra River. The Complex provides onsite parking and close proximity to all transport facilities including numerous bike paths and walking paths, creating a unique location to inspire creativity and corporate innovation.</t>
  </si>
  <si>
    <t>Southgate's office towers achieved a 4.5 star NABERS Energy ratings in line with the 4.5 star target.</t>
  </si>
  <si>
    <t>180 Lonsdale comprises 40,000 square metres of A Grade office with side core floor plates ranging form 1,787 to 1,890 square metres. The property has undergone extensive refurbishment to its upper office floors as well as the ground floor foyer and brand new state of the art end-of-trip facilities.  
222 Lonsdale has over 18,000 square metre A Grade office with a contemporary twin 'pod' construction with interlinking bridges and interfloor stairs. 222 Lonsdale is ideal for corporates requiring large floor plates of over 3,800 square metres right in the heart of the Melbourne CBD.
The QV retail precinct is located over five levels in both an enclosed and exposed laneway configuration offering over 45 specialty stores, 35 food outlets and major retailers including Big W DDS, Woolworths Supermarket and Liquor, Dan Murphy's, Office Works, Harvey Norman/Domayne, Fitness First.  Onsite there is also a childcare facility, gym and medical centre providing additional amenity to tower tenants and customers of the complex. The office towers boast premium tenants servcies with new end of trip facilities and exceptional view from all floors.</t>
  </si>
  <si>
    <t>Refurbished floors in 180 Lonsdale Street include new T5 single tube light fittings and motion controlled tenancy lighting. Sub metering for base building plant has recently been improved to enable greater capacity to manage the tower's energy consumption.  The entire QV retail precinct participates in active waste recycling.</t>
  </si>
  <si>
    <t xml:space="preserve">Quarry at Greystanes is located approximately six kilometres west of Parramatta and 30 kilometres west of Sydney CBD featuring convenient proximity to the Great Western Highway and the M5 and M7 Motorways. </t>
  </si>
  <si>
    <t>This purpose built office/warehouse facility located in the Quarry at Greystanes industrial estate. Completed in 2012, the facility consists of two levels of office, a production and dispatch areas and parking. The warehouse component has a high internal clearance, seven on grade roller doors and three recessed loading docks.</t>
  </si>
  <si>
    <t xml:space="preserve">Cantilevered awnings provide all-weather protection for the loading areas.  Quarry at Greystanes is located approximately six kilometres west of Parramatta and 30 kilometres west of Sydney CBD featuring convenient proximity to the Great Western Highway and the M5 and M7 Motorways. </t>
  </si>
  <si>
    <t>This modern office/warehouse facility completed in 2012 is currently divided into two separate units located at the premium industrial estate, Quarry at Greystanes. The building provides a combination of on grade and recessed loading with all-weather coverage via large cantilever awnings.</t>
  </si>
  <si>
    <t xml:space="preserve">The innovative design and sustainable initiatives have been recognised with 2-6 Basalt Road achieving a 4 Star Green Star rating. Quarry at Greystanes is located approximately six kilometres west of Parramatta and 30 kilometres west of Sydney CBD featuring convenient proximity to the Great Western Highway and the M5 and M7 Motorways. </t>
  </si>
  <si>
    <t>This modern office/warehouse facility divided into four units catering to users from 3,500 square metre was completed in 2012 and is located in the premium industrial estate, Quarry at Greystanes. The warehouse accommodation for each unit features a minimum internal clearance of 10 metres, onsite parking, a combination of recessed and on grade loading docks with all-weather protection and modern functional design.</t>
  </si>
  <si>
    <t>This purpose built temperature controlled warehouse/office facility was completed in 2013 and is located in the premium industrial estate, Quarry at Greystanes. The facility incorporates single level office and warehouse accommodation featuring high clearance, a combination of recessed and on grade access and innovative industrial design.</t>
  </si>
  <si>
    <t>This purpose built temperature controlled facility located in the premium industrial estate, Quarry at Greystanes was completed in 2012 and comprises a single level of office and warehouse accommodation. The building provides a combination of on grade and recessed loading with all-weather coverage via large cantilever awnings.</t>
  </si>
  <si>
    <t>This purpose built facility was completed in 2011 as part of the Quarry at Greystanes industrial estate. The building incorporates two levels of office accommodation and one level of warehouse. The dispatch area incorporates three on grade roller shutter doors and three loading docks featuring cantilever awnings for all-weather protection.</t>
  </si>
  <si>
    <t>This purpose built data centre facility comprising three levels of warehouse and data storage and two levels of office accommodation. This high quality building was one of the first developments in the premium Quarry at Greystanes industrial estate.</t>
  </si>
  <si>
    <t>Completed in 2010, 8 Basalt Road was the first development at Quarry at Greystanes, a premium industrial estate in Sydney’s west. The facility incorporates a single level of office and warehouse accommodation, parking, six recessed loading docks and seven on grade roller shutter doors covered by a large external awning.</t>
  </si>
  <si>
    <t xml:space="preserve">Quarry at Greystanes is a development site located to the south of the Greystanes business hub. Quarry at Greystanes is located approximately six kilometres west of Parramatta and 30 kilometres west of Sydney CBD featuring convenient proximity to the Great Western Highway and the M5 and M7 Motorways. </t>
  </si>
  <si>
    <t>Quarrywest comprises 25.64 hectares of industrial development land located on Reconciliation Road in a core industrial market in Western Sydney and with access to key infrastructure. Quarrywest provides 115,000 square metres of prime space to the market and continues the development momentum, positioning this unique precinct to become one of Australia’s largest premier estates.</t>
  </si>
  <si>
    <t xml:space="preserve">The land is situated opposite Quarry at Greystanes, an industrial estate which is jointly owned by DEXUS and another capital partner. Quarrywest is located approximately six kilometres west of Parramatta and 30 kilometres west of Sydney CBD featuring convenient proximity to the Great Western Highway and the M5 and M7 Motorways. </t>
  </si>
  <si>
    <t>Quarry Industrial Estate, Reconciliation Road, Greystanes 2</t>
  </si>
  <si>
    <t>Constructed in 2012, the property provides a mezzanine office with an attached high bay steel portal framed warehouse. The warehouse has four on grade roller shutter doors and three recessed loading docks on both the eastern and western sides of the building. This buildings has the ability to be split into two tenancies.</t>
  </si>
  <si>
    <t>The estate is located in one of Melbourne’s fasted growing industrial precincts, Laverton North within 18 kilometres of Melbourne CBD and provides convenient access to the Princess/Westgate Freeway, Western Ring Road and the Deer Park Bypass.</t>
  </si>
  <si>
    <t>Drive Industrial Estate, 255 Archerfield Road, Richlands</t>
  </si>
  <si>
    <t xml:space="preserve">The subject property comprises a modern industrial complex comprising thirteen industrial units together with 408 car spaces including a multi-deck car park. </t>
  </si>
  <si>
    <t>A modern A Grade office tower, comprising 23 upper office levels, ground floor retail and lobby and basement parking for 207 cars. The building was refurbished in 2007 to include new finishes to the lobby and improvements to ground floor retail.</t>
  </si>
  <si>
    <t xml:space="preserve">Axxess provides a combination of freestanding office buildings and traditional industrial office/warehouse units fronting onto Forster and Gilby Roads. The estate provides smaller units up to 1,000 square metres plus modern office/warehouses up to 6,000square metres. </t>
  </si>
  <si>
    <t>Located on the southern corner of Distribution Drive and Palmers Road, this modern, freestanding office/warehouse facility was completed in 2012. The facility consists of a single level of high quality office and warehouse accommodation. The warehouse component provides five recessed loading docks and five roller shutter doors covered with a large sprinklered awning.</t>
  </si>
  <si>
    <t>The property is located on the southern side of Distribution Drive with access off Palmers Road. The estate is located in one of Melbourne’s fastest growing industrial precincts, Laverton North within 18kms of Melbourne CBD and provides convenient access to the Princess/Westgate Freeway, Western Ring Road and the Deer Park Bypass.</t>
  </si>
  <si>
    <t>The property is located on the southern side of Distribution Drive with a second street frontage to Foundation Drive in the DEXUS Industrial Estate. The estate is located in one of Melbourne’s fastest growing industrial precincts, Laverton North within 18 kilometres of Melbourne CBD and provides convenient access to the Princess/Westgate Freeway, Western Ring Road and the Deer Park Bypass.</t>
  </si>
  <si>
    <t xml:space="preserve">Located on the corner of Foundation Road and Distribution Drive, this modern, freestanding office/warehouse facility was completed in 2011. The building provides two levels of office accommodation and a single level warehouse featuring high internal clearance, a combination of recessed and on grade loading docks and large awning providing all-weather protection. </t>
  </si>
  <si>
    <t xml:space="preserve">The property consists of a two storey office and attached warehouse constructed in 2008. The warehouse is accessed via five on grade roller shutter doors. The property is located on the southern side of Distribution Drive within the DEXUS Industrial Estate. </t>
  </si>
  <si>
    <t>The property is located on the eastern corner of Foundation and Boundary Roads within the DEXUS Industrial Estate. The estate is located in one of Melbourne’s fastest growing industrial precincts, Laverton North within 18 kilometres of Melbourne CBD and provides convenient access to the Princess/Westgate Freeway, Western Ring Road and the Deer Park Bypass.</t>
  </si>
  <si>
    <t xml:space="preserve">This land is located in Laverton North, approximately 17 kilometres to the west of Melbourne’s CBD and Ports. The site is in close proximity to the Western Ring Road which is accessed via the interchange at Boundary Road and the interchange at Fitzgerald Road.  </t>
  </si>
  <si>
    <t xml:space="preserve">This property consists of two office/warehouses in the established industrial precinct of Knoxfield approximately 25 kilometres south east of Melbourne. The estate is well located with the recently extended Eastlink 3 kilometres to the west. </t>
  </si>
  <si>
    <t xml:space="preserve">This property is located in the south east of Melbourne, approximately 36 kilometres from the CBD. The property has excellent access to the South Gippsland Freeway (Monash Freeway), South Gippsland Highway and the Eastlink. </t>
  </si>
  <si>
    <t xml:space="preserve">This property is situated within an established industrial precinct in the north-western suburb of Gillman, approximately 12 kilometres from the Adelaide CBD. Transport to the CBD is via the major transport corridors of the Grand Junction Road and Port Road.  </t>
  </si>
  <si>
    <t>This property is located in Mascot, an established industrial precinct approximately 9kms from the Sydney CBD and close to key transport hubs. The Sydney Kingsford Smith Airport is located 2 kilometres south and Port Botany is located approximately 5 kilometres to the south east.</t>
  </si>
  <si>
    <t>This is a modern industrial estate comprising two freestanding, high clearance industrial office/warehouse buildings. The buildings extend to a total area of 30,200 square metres on a site of 5.4 hectares and is situated in close proximity to the expanding Port Botany seaport terminals.</t>
  </si>
  <si>
    <t>This purpose built office/warehouse facility completed in 2013 is located on the corner of Reconciliation Road and Bellevue Circuit in the premium industrial estate, Quarry at Greystanes. The facility provides high clearance warehousing, light filled corporate offices, on grade loading docks and large cantilevered awnings for all-weather protection in the loading areas.</t>
  </si>
  <si>
    <t xml:space="preserve">This property is situated in the Greystanes business hub within close proximity to major arterial routes, M4/M7 motorways. Greystanes business hub is 6 kilometres west of Parramatta and 26 kilometres west of the Sydney CBD. </t>
  </si>
  <si>
    <t>This property is located in a prominent position on the intersection of Victoria Road and Tennyson Road, Gladesville, approximately 10 kilometres north west of the Sydney CBD and 11 kilometres east of the Parramatta CBD.</t>
  </si>
  <si>
    <t>This property comprises a modern warehouse and distribution facility located approximately 1 kilometre south of the M7/M4 interchange. Eastern Creek is recognised as the premier industrial logistics precinct in the Sydney metropolitan area.</t>
  </si>
  <si>
    <t>St Hilliers Estate is situated on the south eastern side of Parramatta Rd and St Hilliers Rd at Auburn, approximately 20 kilometres west of the Sydney CBD and 4 kilometres south-east of the Parramatta CBD. The estate is accessed by convenient entry and exit points to the M4 motorway.</t>
  </si>
  <si>
    <t>11 Waymouth Street was the first 5 Star Green Star rated building in South Australia and has achieved a 5.0 star NABERS Energy rating through design features such as natural ventilation and double glazed windows as well as efficient building services such as a passive chilled beam system and sensor controlled lighting.</t>
  </si>
  <si>
    <t>145 Ann Street has achieved a 6 Star Green Star – Office Design V2 rating and is targeting a 5.0 star NABERS Energy rating. Initiatives such as cogeneration, central lighting activation and mandatory recycling programs have ensured the building delivers on its sustainability credentials. The building was the first project in Australia to be publically supported by the Heart Foundation, as is commended for its Healthy by Design features including the end of trip facilities, a healthy choice café and people friendly stairwells connecting all floors from the ground floor.</t>
  </si>
  <si>
    <t>10 Eagle Street is an A Grade office tower in the heart of Brisbane’s Golden Triangle. Bounded by Eagle, Charlotte and Market Streets, the island like position of the 32 level tower allows for expansive views from every level. Premium services include concierge, newly completed end of trip facilities and onsite building management.</t>
  </si>
  <si>
    <t>Designed to epitomise the leading edge of workplace design, 123 Albert Street used the highest quality materials and advanced technology in the design and construction phase to deliver the most efficient working environment for long term cost effectiveness.
123 Albert Street offers some of the largest floor plates available in the Brisbane CBD. Light spills into the ground plane from Albert and Charlotte Streets. The design of the podium sets a new standard in the creation of an elegant yet functional business environment. 
123 Albert Street is adjacent to Brisbane’s financial hub, law courts and government sector and provides easy access to major public transport hubs and Brisbane's arterial road systems.</t>
  </si>
  <si>
    <t>A substantial refurbishment program has resulted in the building achieving a 5.0 star NABERS Energy rating. Sustainable initiatives such as monthly water and electricity monitoring, recycling programs and the installation of sensor controlled lighting in common areas has resulted in active tenant participation in meeting targets set by building management.</t>
  </si>
  <si>
    <t>The building provides a convenient location with close proximity to Martin Place, Wynyard, Pitt Street Mall and the court precinct allowing for easy access to all major transport, retail and business requirements. With dual access from Castlereagh and Elizabeth Streets, the building’s large lobby creates a sophisticated statement while on-floor the large floor plates provide an ideal platform for creating dynamic workspaces. The building offers hotel style end of trip facilities including lockers, bicycle racks and shower facilities encouraging a healthy and active work force.</t>
  </si>
  <si>
    <t>56 Pitt Street has achieved a 5.0 star NABERS Energy rating. Significant reductions in electricity and water consumption has resulted from the replacement or upgrade of key building mechanical systems including boilers, chillers and building management system controls.
The management team has introduced programs that encourage tenant participation to reduce the overall consumption of the building and include waste management processes and partnering with City Switch to benchmark energy usage.</t>
  </si>
  <si>
    <t xml:space="preserve">The redevelopment is currently targeting a 5.0 star NABERS Energy rating, a NABERS Water rating of 3.5 stars and a 5 Star Green Star design rating through sustainable initiatives such as multi-service chilled beams, high efficiency façade, movement activated lighting controls and regenerative power system. </t>
  </si>
  <si>
    <t>Featuring quality office space and superior finishes, 383 Kent Street offers large refurbished floor plates with a central core and floor to ceiling windows enhancing the natural light. The 1,577 square metre floor plates offer flexibility in configuring space to suit business needs and provide expansive views extending across Darling Harbour and the city.
The recently refurbished double height foyer provides flexible work areas, café and concierge ideal for making a first impression when welcoming visitors. Tenants and guests have convenient access to ample onsite parking for 818 cars.
Travelling to work has never been more convenient with easy access to CBD cycleways and public transport hubs including Wynyard and Town Hall bus and rail services, all only minutes away.
383 Kent Street offers great work/life balance. Modern onsite amenities including shower facilities, lockers and bike racks, encourage tenants to take advantage of surrounding health and fitness opportunities. While Cockle Bay Wharf, King Street Wharf, QVB and Darling Harbour offer a wide variety of retail, cafés and dining options all within easy walking distance.</t>
  </si>
  <si>
    <t>The 309-321 Kent Street complex provides two high quality A Grade office towers in Sydney's western core providing 36 levels of office accommodation, a ground level retail plaza and five levels of basement car parking.</t>
  </si>
  <si>
    <t>309 Kent Street is a 17 level tower providing impressive views of Sydney’s Darling Harbour over a number of floors and excellent natural light.
321 Kent Street has a distinctive glass façade and large forecourt that welcomes tenants into the impressive lobby. The 21 level tower features large column free floor plates offering unrestricted views of Darling Harbour and excellent natural light.
Both towers have access to a range of onsite amenity including concierge services, conference facility, childcare, three onsite cafés and a 325 bay car park.
Within close proximity to the lively Darling Harbour precinct and the traditional CBD core, the location of 309-321 Kent Street offers an enviable position for employees to enjoy all the lifestyle benefits that Sydney has to offer. This location provides a choice of public transport options with Wynyard, Town Hall and Martin Place stations all within a short walk and King Street Wharf offering the ultimate Sydney commute; the ferry.</t>
  </si>
  <si>
    <t xml:space="preserve">Located in the heart of Sydney’s historic Rocks precinct, 30 The Bond stands out as a leading architectural statement, setting the standard for environmental design in Australia. With the development of the Barangaroo precinct, 30 The Bond will benefit from the next generation of Sydney’s economic, retail and dining growth.
The lobby features internal stairs, glass lifts, suspended meeting rooms and large break out spaces and a full height atrium encouraging interaction between tenants and the outdoor environment. </t>
  </si>
  <si>
    <t>30 The Bond was recognised as the first building in Australia to achieve a 5 Star Green Star rating and 5.0 star NABERS Energy rating through the use of innovative sustainable initiatives such as natural ventilation, passive chilled beam cooling, façade shading, winter gardens and use of natural and recycled products.
In June 2014, 30 The Bond achieved NABERS Energy and Water rating upgrades to 5.5 stars and 4.0 stars respectively, delivering a 10 year track record of leadership in sustainability. 
Since the building's opening in 2005, DEXUS has continued to implement operational improvements and efficiencies, ensuring 30 The Bond remains one of Sydney's most appealing office environments.</t>
  </si>
  <si>
    <t>The Grosvenor Place complex sits on an entire CBD block overlooking Circular Quay. Grosvenor Place has earned a reputation as one of Sydney's most functional premium grade office towers. 
Its distinctive design features large, highly efficient 1,900 square metre floor plates sitting above a three storey lobby. Floor-to-ceiling windows frame views that capture the beauty of Sydney in a 360 degree panorama. On-site amenities include an undercover casual dining forecourt, The Morrison Hotel, Giovanni's restaurant and a florist. The addition of class-leading shower and change room facilities is planned during 2014.</t>
  </si>
  <si>
    <t>In a prime location selected for Sydney’s First Government House more than 200 years ago, 1 Farrer Place offers a positive and productive workplace for businessess, from formal and informal spaces to meet and reflect, to dramatic views from both office towers. The complex includes GPT, GMT, five historic terraces, two public open spaces, and the Museum of Sydney.
The office towers provide highly efficient, column-free rectangular floorplates providing maximum freedom and flexibility. GPT's granite, glass and stainless steel façade is crowned by a six-storey grid of stainless steel blades. The lobby, provides floor-to-ceiling expanses of glass looking over Farrer Place, polished granite floors and sandstone walls, creating a light and airy feel which is complemented by major artworks and comfortable seating. GMT appears as a tower of stepped blocks of granite on a sandstone base. With its 14-metre height, GMT's lobby adjoins GPT's lobby.
The complex offers secure parking over eight basement levels for up to 654 cars, end-of-trip and fitness facilities including a 253 space bike facilities, showers/lockers, a premium concierge, formal and informal meeting areas, 24-hour, 7-day onsite security control room. The complex is a few minutes’ walk from Circular Quay, Wynyard and Martin Place transport services. By car, there is easy access to all major arterial roads, including the Harbour Bridge approach and the Eastern Distributor.</t>
  </si>
  <si>
    <t>45 Clarence Street achieved a 4.5 star NABERS Energy rating and a 3.5 star NABERS Water rating following an upgrade  of mechanical services in 2011, including new high efficiency chillers, boilers, sub-meters, BMCS controls and full re-commissioning of the building. All floors are provided as fully refurbished including:
- New on-floor lift lobbies, with bespoke strip lighting and colour back glass wall treatment
- New Armstrong ceiling grid and ceiling tiles, configured to minimise waste and damage during tenant fitout and churn
- Innovative air delivery system through swirl diffusers for increased comfort levels and energy efficiency
- New cushion back, environmentally friendly carpet tiles
- Installation of energy efficient single tube T5 lighting with electronic control gear ready for tenant CBUS lighting control system
- Refurbished water efficient bathrooms with new on-floor
- DDA compliant bathroom/shower facilities</t>
  </si>
  <si>
    <t xml:space="preserve">Located In the heart of Sydney’s premium financial district, 1 Bligh Street combines leading edge design, technology and sustainability and is one of only seven Premium grade buildings in the core Sydney CBD. 1 Bligh Street provides easy access to public transport from nearby Circular Quay, Wynyard and Martin Place locations. 
This flagship development was completed on 7 July 2011 and was officially opened on 30 August 2011 by the Australian Prime Minister, The Hon. Julia Gillard. The low rise, levels 1-15 provide a typical floor area of 1,600 square metres while levels 17-28 offer 1,630 square metres with a garden rooftop terrace on level 28. </t>
  </si>
  <si>
    <t>201 Miller Street has achieved a 5.0 star NABERS Energy rating through a major building upgrade in 2007. These substantial works included building management control system and chiller upgrades. Over the past three years, investment into lift modernisations and new chillers and boilers has maintained the sustainability credentials and improved tenant comfort.</t>
  </si>
  <si>
    <t xml:space="preserve">A five storey adjoining development was completed in 2009 offering floor plate sizes ranging from 1,174-2,000 square metres and significant refurbishment to the original office building including new foyer and lifts was completed in 2012. </t>
  </si>
  <si>
    <t>Completed in 2006, the building has a 5.0 star NABERS Energy rating and a 4 Star Green Star rating.</t>
  </si>
  <si>
    <r>
      <t xml:space="preserve">1 Bligh Street was designed targeting a 5.0 star NABERS Energy rating which was achieved </t>
    </r>
    <r>
      <rPr>
        <sz val="9"/>
        <color theme="1"/>
        <rFont val="Trebuchet MS"/>
        <family val="2"/>
      </rPr>
      <t>in June 2014</t>
    </r>
    <r>
      <rPr>
        <sz val="9"/>
        <rFont val="Trebuchet MS"/>
        <family val="2"/>
      </rPr>
      <t xml:space="preserve"> and was awarded a 6 Star Green Star Office Design v2 Certified rating. The building was awarded the highest Green Star rating score in Sydney/NSW, which includes the maximum allowable five points for innovation in categories such as environmental design initiative and exceeding Green Star benchmarks.</t>
    </r>
  </si>
  <si>
    <t>14 Lee Street has achieved a 5.0 star NABERS Energy rating and a 4.5 star NABERS Water rating.</t>
  </si>
  <si>
    <t>123 Albert Street's design features promote flexibility, staff enjoyment and have achieved a 6 Star Green Star – Office Design v2 Certified Rating and a 5.5 star NABERS Energy ratings.
The tower is wrapped in high performance polarised compound glass with strategically placed solar reflectors on every level. Heat absorption and glare are deflected while chamfered ceilings and glazing directs additional natural light well into the floor plate and maximises the views for those inside.
123 Albert Street incorporates materials including low Volatile Organic Products in everything from exterior finishes to paints, sealants and even carpets. Chilled beam cooling technology provides optimal efficiencies, monitoring energy consumption in line with Green Star and NABERS benchmarks.</t>
  </si>
  <si>
    <t>Note:</t>
  </si>
  <si>
    <t>Quarry Industrial Estate, 1 Basalt Road, Greystanes</t>
  </si>
  <si>
    <t xml:space="preserve">Quarry Industrial Estate, 4 Turnbull Close, Greystanes </t>
  </si>
  <si>
    <t>Quarry Industrial Estate, Reconciliation Road, Greystanes</t>
  </si>
  <si>
    <t>Quarrywest, Reconciliation Road, Greystanes</t>
  </si>
  <si>
    <t>DEXUS Industrial Estate, 1-3 Distribution Drive, Laverton North</t>
  </si>
  <si>
    <t>DEXUS Industrial Estate, 7-9 Distribution Drive, Laverton North</t>
  </si>
  <si>
    <t>www.dexus.com/hendra</t>
  </si>
  <si>
    <t>www.dexus.com/hemmant</t>
  </si>
  <si>
    <t>www.dexus.com/am60</t>
  </si>
  <si>
    <t>www.dexus.com/quarrywest</t>
  </si>
  <si>
    <t>www.dexus.com/1basalt</t>
  </si>
  <si>
    <t>1,050-1,300</t>
  </si>
  <si>
    <t>1,100-2,400</t>
  </si>
  <si>
    <t>1,100-1,300</t>
  </si>
  <si>
    <t>2,656-1,965</t>
  </si>
  <si>
    <t>1,513-1,604</t>
  </si>
  <si>
    <t>1,010-1,088</t>
  </si>
  <si>
    <t>1,731-2,849</t>
  </si>
  <si>
    <t>1,450/1,700</t>
  </si>
  <si>
    <t>1,800-3,900</t>
  </si>
  <si>
    <t>totals</t>
  </si>
  <si>
    <t>Espresso Bar 101</t>
  </si>
  <si>
    <t>942-967</t>
  </si>
  <si>
    <t>www.dexus.com/beenleigh</t>
  </si>
  <si>
    <t>Centrally located in the Sydney CBD, 383 Kent Street is a 12 level A Grade office tower constructed above a large car park. The building provides contemporary office space with large efficient floor plates, views over Darling Harbour and dual frontage to Kent and Sussex Streets.</t>
  </si>
  <si>
    <t>45 Clarence Street is a 28 level, 32,100 square metre A Grade office tower located in the heart of the evolving western core of Sydney’s CBD. The property provides tenants with outstanding onsite services and spectacular views from the upper levels.</t>
  </si>
  <si>
    <t>56 Pitt Street is a B Grade office building with 26 levels of office, ground floor retail and basement car parking. Bound by Pitt, Bridge and Gresham Streets, the building provides unique views over Sydney CBD to the harbour and a light filled office space.</t>
  </si>
  <si>
    <t>DEXUS Office Partner, Cbus Property</t>
  </si>
  <si>
    <t xml:space="preserve">A 32 level A Grade office tower located within Brisbane Golden Triangle. The building provides ground floor retail accommodation and foyer, 33 upper levels of office and include two plant and storage levels with four basement levels providing parking for 308 vehicles.  </t>
  </si>
  <si>
    <t>123 Albert Street is Brisbane's first Premium Grade tower to achieve a 6 Star Green Star rating. Completed in 2011, the tower comprises 26 levels of office space, eight levels of car parking, quality tenant amenities and an expansive ground floor lobby with five retail shops.</t>
  </si>
  <si>
    <t xml:space="preserve">480 Queen Street will be a 31-level Premium Grade office building providing 55,561 square metre of accommodation. The property is located in Brisbane's Golden Triangle and is targeting 6 Star Green Star and 5.0 star NABERS Energy ratings. Practical completion is forecast for February 2016. </t>
  </si>
  <si>
    <t xml:space="preserve">
108 North Terrace is located on the north side of the Adelaide CBD offering office accommodation over 11 levels. The building provides excellent views with high levels of natural light in a prominent location.</t>
  </si>
  <si>
    <t>Kings Square will comprise three A Grade office buildings providing 51,664 square metres of combined office and retail space. It is well located in an emerging precinct of commercial, residential, retail and public space, and is in close proximity to Perth's transport hub.</t>
  </si>
  <si>
    <t>An 823 bay car park, including private tenant parking decks, sits below the 14 level office tower located along the Western Core of the Sydney CBD, with dual street frontage with Kent and Sussex Streets.</t>
  </si>
  <si>
    <t>The property is located at the intersection of Holbeche Road and Murtha Street in Arndell Park, an established industrial suburb located along the M4 corridor within western Sydney. Arndell Park is approximately 10kms west of Parramatta and 35 kilometres from the Sydney CBD.</t>
  </si>
  <si>
    <t>This property is situated on the south western corner of the intersection of Garigal Road and Forest Way at Belrose within Austlink Business Park. Austlink Business Park is located approximately 24 kilometres north west of the Sydney CBD.</t>
  </si>
  <si>
    <t>57-75 Templar Road, Erskine Park is a new 28,571 square metre facility located in one of Sydney’s most recognised industrial precincts of western Sydney. Erskine Park is ideally positioned, 45 kilometres west of the Sydney CBD and approximately 15 kilometres west of the Parramatta CBD.</t>
  </si>
  <si>
    <t>Flemington is approximately 16 kilometres west of the Sydney CBD and 8 kilometres east of Parramatta's CBD. The property forms part of an established inner west industrial precinct and has good exposure and access to Arthur Street and major traffic arteries in western Sydney.</t>
  </si>
  <si>
    <t xml:space="preserve">1 Basalt Road is a premium multi-unit facility in Sydney's premier industrial precinct, Quarry at Greystanes. Offering sustainable design and innovative features, this development provides up to four units that can be customised to suit a variety of uses from 4,500 square metres. Each unit has a minimum of two loading docks, three roller shutter doors and a warehouse dock office. </t>
  </si>
  <si>
    <t>A large multi unit industrial estate comprising nine office/warehouse buildings and a café. The buildings range from 2,500-27,300 square metres. The property is located near Marayong Railway Station and in close proximity to the M7 and M2 motorways and is linked to the M4 Motorway via main arterial roads.</t>
  </si>
  <si>
    <t>This estate includes 13 office/warehouse units providing approximately 19,400 square metres. Frederick Street is located in the St Leonards/Artarmon industrial precinct 6 kilometres north of the Sydney CBD. The units offer modern quality accommodation ranging between 900-2,050 square metres.</t>
  </si>
  <si>
    <t>This industrial estate is located on the southern side of Bellrick Street in Acacia Ridge which offers good access to major arterial roads and has direct rail access to QR National's Intermodal rail terminal. The estate  is located 13 kilometres south of the Brisbane CBD.</t>
  </si>
  <si>
    <t xml:space="preserve">A modern industrial warehouse facility situated 2 kilometres south west of the Brisbane CBD. Carole Park benefits from close proximity to the Formation Street interchange with the Logan Motorway.  </t>
  </si>
  <si>
    <t xml:space="preserve">This state of the art distribution warehouse was purpose built for Target. The property is located in Altona North, in close proximity to the Western Ring Road and West Gate Freeway with the Melbourne CBD approximately 12 kilometres to the east. </t>
  </si>
  <si>
    <t>This property is located in Clayton's industrial precinct, an established well-regarded industrial location approximately 20 kilometres south east of the Melbourne CBD. It is serviced by major road networks including the Monash Freeway and Dandenong Road to the east of the property.</t>
  </si>
  <si>
    <t xml:space="preserve">This property is located at Lara, between the ports of Melbourne and Geelong approximately 57 kilometres south west of Melbourne and 10 kilometres north of Geelong. The property comprises four warehouse buildings and a railway spur along the southern boundary.  </t>
  </si>
  <si>
    <t>This high quality freestanding facility was completed in June 2013 and is located within the DEXUS Industrial Estate. The modern office/warehouse facility features four recessed loading docks, four roller shutter doors, ESFR sprinklers, 10 metre high internal clearance and mezzanine corporate offices.</t>
  </si>
  <si>
    <t>One Margaret Street is an 18 level A Grade office tower located in the western core of the Sydney CBD overlooking Darling Harbour. The building provides tenants with impressive building services, onsite amenity and three levels of car parking for 111 vehicles.</t>
  </si>
  <si>
    <t>The property comprises a B Grade office building with nine upper levels of office accommodation, constructed over a five split level basement car park and ground floor retail.</t>
  </si>
  <si>
    <t>The Flinders Gate Complex comprises two small boutique office buildings located close to Flinders Street Station and opposite Federation Square.</t>
  </si>
  <si>
    <t>8 Nicholson Street is a freestanding 18 level office tower with three levels of basement parking. Located on the eastern edge of the Melbourne CBD close to Parliament Station, the property is situated in a State/Federal Government precinct.</t>
  </si>
  <si>
    <t>The Southgate Complex is a landmark office and retail property located on the Yarra River in the Southbank arts and leisure precinct of Melbourne. The complex offers two high quality office towers, HWT Tower and IBM Centre, a three level retail plaza and two levels of basement car parking.</t>
  </si>
  <si>
    <t>DEXUS Industrial Partner</t>
  </si>
  <si>
    <t>Allara 5.0 / Customs 4.5 / Nara 4.5</t>
  </si>
  <si>
    <t>Allara 5.0 / Customers 4.5 / Nara 4.5</t>
  </si>
  <si>
    <t>Allara 4.0 / Customs 3.5 / Nara 3.5</t>
  </si>
  <si>
    <t>172 Flinders 3.5 /189 Flinders 4.0</t>
  </si>
  <si>
    <t>172 Flinders 3.0 / 189 Flinders 3.5</t>
  </si>
  <si>
    <t>172 Flinders 3.5 /
189 Flinders 2.0</t>
  </si>
  <si>
    <t>IBM 4.5 / HWT 4.5</t>
  </si>
  <si>
    <t>IBM 4.0 / HWT 4.0</t>
  </si>
  <si>
    <t>IBM 2.5 / HWT 4.0</t>
  </si>
  <si>
    <t>180-4.5 / 222-4.0</t>
  </si>
  <si>
    <t>222-4.5</t>
  </si>
  <si>
    <t>DEXUS Industrial Estate, 30 Distribution Drive, Laverton North (inventory) 2</t>
  </si>
  <si>
    <t>DEXUS Industrial Estate, 30 Distribution Drive, Laverton North 2</t>
  </si>
  <si>
    <t>Sale completed July 2014</t>
  </si>
  <si>
    <t>Lumley Centre, 88 Shortland Street, Auckland 2</t>
  </si>
  <si>
    <t>201 Kent Street, Sydney 2</t>
  </si>
  <si>
    <t>50 Carrington Street, Sydney 2</t>
  </si>
  <si>
    <t>Website reference number</t>
  </si>
  <si>
    <t>CPA001</t>
  </si>
  <si>
    <t>CPA003</t>
  </si>
  <si>
    <t>CPA002</t>
  </si>
  <si>
    <t>CPA004</t>
  </si>
  <si>
    <t>CPA005</t>
  </si>
  <si>
    <t>CPA006</t>
  </si>
  <si>
    <t>CPA008</t>
  </si>
  <si>
    <t>CPA009</t>
  </si>
  <si>
    <t>CPA010</t>
  </si>
  <si>
    <t>CPA011</t>
  </si>
  <si>
    <t>CPA007</t>
  </si>
  <si>
    <t>CPA012</t>
  </si>
  <si>
    <t>CPA013</t>
  </si>
  <si>
    <t>CPA014</t>
  </si>
  <si>
    <t>CPA015</t>
  </si>
  <si>
    <t>CPA016</t>
  </si>
  <si>
    <t>CPA017</t>
  </si>
  <si>
    <t>CPA018</t>
  </si>
  <si>
    <t>CPA019</t>
  </si>
  <si>
    <t>Sale completed November 2014</t>
  </si>
  <si>
    <t>Sale completed September 2014</t>
  </si>
  <si>
    <t>40 Market Street, Melbourne 12</t>
  </si>
  <si>
    <t>Quarrywest, Reconciliation Road, Greystanes 4</t>
  </si>
  <si>
    <t>154 O'Riordan Street, Mascot 12</t>
  </si>
  <si>
    <t>5-15 Rosebery Avenue, Rosebery 12</t>
  </si>
  <si>
    <t>25-55 Rothschild Avenue, Rosebery 12</t>
  </si>
  <si>
    <t xml:space="preserve">DEXUS Industrial Estate, Boundary Road, Laverton North 2 </t>
  </si>
  <si>
    <t>150 George Street comprises an office building over 22 levels with above-ground car parking. It is located within the Parramatta CBD, with frontages to George and Charles Streets.</t>
  </si>
  <si>
    <t>1. All data is based on 30 Dec 2014 values including any future committed acquisitions or disposals and is represented in Australian dollars</t>
  </si>
  <si>
    <t>Quarry Industrial Estate, 2-6 Basalt Road, Greystanes</t>
  </si>
  <si>
    <t>Quarry Industrial Estate, 1 Bellevue Circuit, Greystanes</t>
  </si>
  <si>
    <t>Quarry Industrial Estate, 4 Turnbull Close, Greystanes</t>
  </si>
  <si>
    <t>DEXUS Industrial Estate, 12-18 Distribution Drive, Laverton North</t>
  </si>
  <si>
    <t xml:space="preserve">DEXUS Industrial Estate, 11-17 Distribution Drive, Laverton North </t>
  </si>
  <si>
    <t xml:space="preserve">DEXUS Industrial Estate, 7-9 Distribution Drive, Laverton North </t>
  </si>
  <si>
    <t xml:space="preserve">DEXUS Industrial Estate, 2-10 Distribution Drive, Laverton North </t>
  </si>
  <si>
    <t>50 &amp; 70 Radius Drive Larapinta 3, 4</t>
  </si>
  <si>
    <t>10. Property acquired after 31 December 2014</t>
  </si>
  <si>
    <t>11. Under contract for sale, expected to settle after 31 December 2014</t>
  </si>
  <si>
    <t>Riverina Region</t>
  </si>
  <si>
    <t>AIFRS NOI
6 mths  to 
31 Dec 14</t>
  </si>
  <si>
    <t>Book Value 
31 Dec 14</t>
  </si>
  <si>
    <t>Book Value 
31 Dec 2014</t>
  </si>
  <si>
    <t>REPLACE WITH Dec 14 when its available</t>
  </si>
  <si>
    <t xml:space="preserve">Colliers                  </t>
  </si>
  <si>
    <t xml:space="preserve">Cameran </t>
  </si>
  <si>
    <t>Williams</t>
  </si>
  <si>
    <t>cameran.williams@colliers.com</t>
  </si>
  <si>
    <t>GPT 4.0 / GMT 4.5</t>
  </si>
  <si>
    <t>GPT 3.0 / 
GMT 3.5</t>
  </si>
  <si>
    <t>Websdale</t>
  </si>
  <si>
    <t>0412 368 069</t>
  </si>
  <si>
    <t>david.websdale@dexus.com</t>
  </si>
  <si>
    <t xml:space="preserve">
Mark
Shaun</t>
  </si>
  <si>
    <t xml:space="preserve">
Tindale
Keating</t>
  </si>
  <si>
    <t xml:space="preserve">
0402 011 333
0415 423 286</t>
  </si>
  <si>
    <t xml:space="preserve">
mark.tindale@cadigal.com.au
shaun.keating@cadigal.com.au</t>
  </si>
  <si>
    <t>The building currently holds a 5 star NABERS Energy rating through building upgrades and sustainable building initiatives such as new power chillers, solar boosted hot water system and sensor lighting installed throughout common areas.</t>
  </si>
  <si>
    <t>Lynch</t>
  </si>
  <si>
    <t>0415 909 871 </t>
  </si>
  <si>
    <t>paul.lynch@ap.jll.com</t>
  </si>
  <si>
    <t>A 14 level office tower that has dual frontage and access to George and Phillip Streets. The adjoining site, 105 Phillip Street, provides an opportunity  to develop an office tower at the rear of the combined site with a central courtyard/atrium.</t>
  </si>
  <si>
    <t>2 &amp; 4 Dawn Fraser Avenue comprises two adjoining seven storey  A Grade office towers. Dawn Fraser is located off Australia Avenue and the properties are directly opposite the Sydney Olympic Park railway station. This property provides a strong annuity income from a blue-chip tenant.</t>
  </si>
  <si>
    <t>Built in 2008, the property provides a total lettable area of 34,157 square metres, including office accommodation of over 32,000 square metres. The property features ground floor foyers, lifts lobbies, retail accommodation, seven upper levels of office space and parking for 593 cars over six split level basement floors.</t>
  </si>
  <si>
    <t>As at 31 December 2014</t>
  </si>
  <si>
    <t>The centre is located in Western Sydney, approximately 47km from the CBD.  It is well located at the junction of 2 arterial roads.  The demographic tends to comprise of blue collar workers and medium income families.</t>
  </si>
  <si>
    <t>Business General 3a</t>
  </si>
  <si>
    <t>Major Centre - Sub Area MC1</t>
  </si>
  <si>
    <t>Commercial 1</t>
  </si>
  <si>
    <t>Target Australia PL</t>
  </si>
  <si>
    <t>5.5</t>
  </si>
  <si>
    <t xml:space="preserve">Tweed City Shopping Centre is a sub-regional centre located in northern NSW. The centre is anchored by Coles, Woolworths, Kmart, Big W and Hoyts Cinemas, has 6 mini majors and over 150 specialty retailers.  The centre has 2,200 car spaces of which 750 are under cover. The centre is currently ranked 9th in the "Little Guns" report for Total MAT. </t>
  </si>
  <si>
    <t>The centre has an approved DA for an Entertainment Leisure Precinct &amp; mini major development, together with a DA to expand the centre by circa 20,000sqm to a regional shopping centre.  It is considered a major retail node in the Tweed Shire. The residents of the primary central sector are generally older, with lower household sizes and below average incomes.</t>
  </si>
  <si>
    <t>Plumpton Marketplace is a sub-regional centre located in Sydney's outer west. The centre's sales performance ranks it 4th in the "Mini Guns" report for Total MAT.  The centre is anchored by Woolworths and Big W and has 60 specialty shops and McDonalds, KFC and Woolworths Petrol pad sites. The centre has 978 car parks.</t>
  </si>
  <si>
    <t>Capalaba Central Shopping Centre is a single level sub-regional shopping centre located in the south eastern suburbs of Brisbane. The centre is anchored by Coles, Woolworths, Big W, Harvey Norman and Birch Carroll &amp; Coyle cinemas and has 4 mini majors and circa 100 specialty retailers.</t>
  </si>
  <si>
    <t>The centre is approximately 20 kilometres south east of the Brisbane CBD.  It trades in a highly competitive market, in particular Capalaba Park located directly opposite the centre.</t>
  </si>
  <si>
    <t>Smithfield is a sub-regional centre located in the northern suburbs of Cairns. The centre is anchored by Woolworths, Coles, Kmart and Dan Murphy's and has 1 mini major and approximately 110 specialties.</t>
  </si>
  <si>
    <t xml:space="preserve">The centre has excellent vehicular access and exposure as well as being close to James Cook University.  It is the only DDS north of Cairns CBD.  The centre's performance is strong in comparison to benchmarks.  The centre has aprpoved DAs for an Entertainment &amp; Leisure Precinct and an additional DDS, expanded supermarket and additional specialty and car parking.  </t>
  </si>
  <si>
    <t>Knox City is a two level, fully enclosed super regional shopping centre anchored by Myer, Target, Kmart, Harris Scarfe, two Coles supermarkets, Harvey Norman and Toys R Us and has 16 mini majors and over 280 specialty stores. Knox Ozone comprises an outdoor leisure, dining and entertainment precinct and is anchored by Village Cinema.  The main centre also incorporates a 7 level office tower comprising 12 commercial office tenancies.</t>
  </si>
  <si>
    <t>The centre is located 26 kilometres east of the Melbourne CBD.  The trade area is considered to have a high level of competition including Eastlands, The Glen, Chadstone and Fountain Gate.  The available road network and public transport effect centre access and impact of centres convenience and relative attractiveness.</t>
  </si>
  <si>
    <t>Regents Park Industrial Estate is a substantial estate incorporating 20 detached warehouse and office buildings, an on-site management premises, café and recreational facilities including a tennis court and recreational reserve. The estate has a diverse range of flexible accommodation options ranging from a small warehouse of 700 square metres to large distribution warehouses of 28,000 square metres. The estate features internal roads, delivery and dispatch areas, and on-site car parking.</t>
  </si>
  <si>
    <t>The property is located in Ingleburn, an established industrial precinct in the Sydney south western corridor, approximately 35 kilometres southwest of the Sydney CBD and 10 kilometres to the north of Campbelltown. Situated on the north-western alignment of Williamson Road, the facility benefits from easy access to the M5 motorway.</t>
  </si>
  <si>
    <t>The property is located approximately 38 kilometres southwest of the Sydney CBD, within two kilometres of the M5 motorway and directly opposite the Macarthur Intermodal Shipping Terminal (MIST).</t>
  </si>
  <si>
    <t>Myer Distribution Centre, Altona North is a highly functional distribution centre purpose built for Myer. The distribution centre benefits from 45 on grade access docks with a substantial hard stand area servicing the facility. The warehouse itself is fully sprinklered and is constructed of a steel portal frame, colourbond wall sheeting and sealed concrete floor. There is additional surplus development land providing expansion options for Myer. The site also benefits from an adjoining development site of approximately 1.9 hectares fronting Dohertys Road.</t>
  </si>
  <si>
    <t>The property is situated 12 kilometres west of the Melbourne CBD in close proximity to the Princes Freeway and Western Ring Road. Altona is recognised as one of the premier industrial destinations for large scale warehouse and distribution operations in Melbourne.</t>
  </si>
  <si>
    <t>Aquatica Business Park, Port Melbourne is a modern nine unit industrial estate providing separately combined office and warehouse facilities to six tenants.</t>
  </si>
  <si>
    <t xml:space="preserve">The property is located at the end of International Drive with access to the Tullamarine Freeway 200 metres from the site. The property is approximately 18 kilometres northwest of the Melbourne CBD and only two kilometres south of Melbourne International Airport. </t>
  </si>
  <si>
    <t>Acacia Gate, Acacia Ridge is a 10 unit industrial estate comprising four separate office/warehouse buildings. All buildings have high clearance warehouse sections which are subdivided into 10 individual units. The gross lettable area includes approximately 2,230 square metres of office space.</t>
  </si>
  <si>
    <t>Drive Industrial Estate, Richlands</t>
  </si>
  <si>
    <t>Drive Industrial Estate, Richlands is an amalgamated 13.35 hectare site being used to develop a large scale 76,000 square metre prime quality multi-unit industrial estate.  Stage 1 reached practical completion 86% leased during the December 2014 quarter. Stage 2 has commenced construction with completion expected in FY16. When complete, the development will consist of five subdivisible buildings accommodating 3,000 to 35,000 square metre users looking for innovative, flexible and purpose built facilities.</t>
  </si>
  <si>
    <t>Richlands is a core industrial market with excellent connectivity to key transport infrastructure, primary industries and employment hubs, located approximately 18 kilometres southwest of the Brisbane CBD. The site benefits from excellent access to main transport nodes including the Ipswich, Logan and Centenary motorways, all within two kilometres from the site.</t>
  </si>
  <si>
    <t>Sir Joseph Banks Corporate Park, Botany is a modern business park comprising three buildings providing office and warehouse accommodation that has been divided into five major tenancy areas. Constructed in five stages from 1996 to 2004, the property provides a gross lettable area of 31,658 square metres. The accommodation has been built to a high standard and comprises a mix of approximately 50% office and 50% warehouse plus a cafe. The office areas are of a very high quality specification and the warehouses are highly functional with an average clearance of approximately eight metres.</t>
  </si>
  <si>
    <t>The property is located in the South Sydney industrial precinct, a highly sought after industrial location due to its proximity to Port Botany and Sydney Airport, together with the M5 motorway and major arterial roads. Botany is located approximately eight kilometres south of the Sydney CBD.</t>
  </si>
  <si>
    <t>34 Manton Street, Morningside is a modern industrial facility 100% leased to Bunzl Australia until February 2022. The gross lettable area includes a warehouse area of approximately 11,200 square metres and two separate office areas totalling 1,270 square metres. The total site area is 3.18 hectares and has Development Approval for further development up to 4,200 square metres of gross lettable area.</t>
  </si>
  <si>
    <t>4 Inglis Road, Ingleburn is a quality distribution facility with a high clearance warehouse including a temperature controlled section. The warehouse component offers a minimum internal access of 16 metres, with access via multiple on grade roller shutter doors and recessed docks with levellers which offer weather protection via a large awning.</t>
  </si>
  <si>
    <t>The property is located in Ingleburn, an established industrial precinct in the south western corridor of Sydney, approximately 35 kilometres southwest of the Sydney CBD and 10 kilometres to the north of Campbelltown. Situated on the eastern side of Inglis Road, at its intersection with Stennett Road, the facility benefits from easy access to the M5 motorway.</t>
  </si>
  <si>
    <t>441 Nudgee Road, Hendra is a 3.43 hectare industrial unit estate comprising 17 tenancies across five stand-alone buildings that provide a mixture of showroom, office and warehouse accommodation.</t>
  </si>
  <si>
    <t>The property is located in the highly-desirable Brisbane Trade Coast precinct which benefits from strong demand from logistics operators, retailers and wholesalers who require facilities in close proximity to the airport, sea port terminals and the CBD. The area has recently benefited from the completion of the Port of Brisbane Motorway upgrade along with the ongoing expansion of the sea port terminals. The area will further benefit over the long-term from significant infrastructure investment including the Brisbane Airport upgrade and the future port expansion at Fisherman Islands.</t>
  </si>
  <si>
    <t>1439 Lytton Street, Hemmant is an industrial complex comprising four warehouse/office buildings of varying sizes. The estate is anchored by Electrolux with a lease expiring in June 2024.</t>
  </si>
  <si>
    <t>The property is located in the highly-desirable Trade Coast precinct in Brisbane which benefits from strong demand from logistics operators, retailers and wholesalers who require facilities in close proximity to the airport, sea port terminals and the CBD. The area has recently benefited from the completion of the Port of Brisbane Motorway upgrade (known as Port Connect) along with the ongoing expansion of the sea port terminals. The area will further benefit over the long-term from significant infrastructure investment including the Brisbane Airport upgrade and the future port expansion at Fisherman Islands.</t>
  </si>
  <si>
    <t>360 Collins Street, Melbourne is an A Grade, 36 level office tower with open plan and column free work spaces. The tower comprises a modern foyer, cafe, concierge desk and onsite security. The ground floor foyer incorporates a glass façade with an impressive marble entrance. The building has landscaped grounds and features an open plaza. The building has the added convenience of three levels of secure basement parking for 131 cars.</t>
  </si>
  <si>
    <t>Located on Collins Street in an area that is home to large banks and insurance companies, the property is in the commercial heart of the Melbourne CBD, a short distance from the landmark Flinders Street Station which offers excellent transport links to surrounding suburbs.</t>
  </si>
  <si>
    <t>324 Queen Street, Brisbane was constructed in the mid 1970s and substantially refurbished in 2001. The property comprises 26 levels, incorporating two levels of basement car parking, ground floor retail including the ANZ Bank Chamber, and three podium floors.</t>
  </si>
  <si>
    <t>The property is located on the northern corner of Queen and Creek Streets, in the prime commercial Brisbane CBD precinct known as the Golden Triangle. The property is located approximately 100 metres north of the GPO and is in close proximity to major transport services including trains and ferries.</t>
  </si>
  <si>
    <t>Gateway at 1 Macquarie Place, Sydney is a premium grade tower with 48 levels including 39 levels of office space, three podium levels, two levels of retail and four levels of secure basement parking. The work spaces offer flexible and efficient floor plates and from the mid to high rise, tenants enjoy panoramic views across Sydney Harbour to Manly. Gateway is home to many leading local and global organisations and professional services firms.</t>
  </si>
  <si>
    <t>Gateway stands at the entrance to the core financial district of Sydney. Surrounded by prestigious companies and successful multinationals, 5 star hotels and many cultural attractions, Gateway is an ideal corporate address. Transport options including ferry, bus and Circular Quay Station are within close proximity to the building.</t>
  </si>
  <si>
    <t>AM60, 60 Albert Street, Brisbane</t>
  </si>
  <si>
    <t xml:space="preserve">AM60 is a modern, A-grade commercial office building comprising 21,263 square metres of lettable area over 21 levels, with basement parking for 120 vehicles.   Large, efficient floor plates with excellent natural light, views over the botanical gardens and the Brisbane River and a 5 star NABERS Energy rating ensure high tenant appeal.  </t>
  </si>
  <si>
    <t>Located within the emerging Midtown precinct of the Brisbane CBD, AM60 is set to benefit from nearby major development projects including the office tower at 1 William Street  and the proposed underground bus and rail network via a new George Street train station.  </t>
  </si>
  <si>
    <t>-</t>
  </si>
  <si>
    <t xml:space="preserve">Willows and adjacent properties, Townsville </t>
  </si>
  <si>
    <t>The Townsville portfolio incorporates three adjacent retail properties providing a strategic opportunity to master plan, brand and promote a broader retail precinct. Willows is the dominant sub-regional centre anchored by Target and Big W discount department stores, Coles and Woolworths supermarkets and approximately 126 specialty stores. Cannon Park is a lifestyle and entertainment centre anchored by Reading Cinemas and Kingpin Bowling.  Sunland Plaza is a convenience centre that currently offers external dining retailers.</t>
  </si>
  <si>
    <t>The centre is strategically located within Thuringowa Central in Townsville, a major population growth corridor. Surrounded by the main access points and the recently opened Ring Road, the centres have good exposure and links to the broader reaches of Townsville.</t>
  </si>
  <si>
    <t>Westfield Miranda, Miranda</t>
  </si>
  <si>
    <t xml:space="preserve">Westfield Miranda is a super regional shopping centre currently undergoing a major redevelopment to transform the centre into the most significant retail destination south of the Sydney CBD.  Three of the four stages of the redevelopment officially opened in the December 2014 quarter. The centre now features fully refurbished David Jones and Myer department stores and offers over 300 fashion retailers, an artisan fresh food market, larger food court and expanded entertainment area. Terms have also been agreed with a number of international mini major retailers to open between now and mid-2015. </t>
  </si>
  <si>
    <t>n/a</t>
  </si>
  <si>
    <t>The property is located in South Morang approximately 20 kilometres northeast of the Melbourne CBD. The centre is in a major population growth corridor and part of an emerging mixed use precinct.</t>
  </si>
  <si>
    <t xml:space="preserve">Westfield West Lakes is a regional shopping centre. The major retailers comprise David Jones department store, Kmart and Harris Scarfe discount department stores, Woolworths and Coles supermarkets and Reading Cinemas complex. There are approximately 200 specialty stores. An expansion of Westfield West Lakes opened in October 2013 and included a new Target discount department store, 40 new specialties, over 300 car parks and the introduction of controlled car parking.
</t>
  </si>
  <si>
    <t>The centre is located in West Lakes, approximately 14 kilometres northwest of the Adelaide CBD in a trade area experiencing steady population growth.</t>
  </si>
  <si>
    <t>Westfield Hurstville is a  regional shopping centre. The major retailers comprise Kmart and Target discount department stores, Coles, Food for Less and ALDI supermarkets and an EVENT Cinemas complex. There are approximately 250 specialty retailers.</t>
  </si>
  <si>
    <t>The centre is located in the Hurstville business area, approximately 18 kilometres southwest of the Sydney CBD. The centre is well serviced by public transport with Hurstville Railway Station nearby, which is the eighth busiest station on the CityRail network with up to 20,000 passengers passing through each day and a major bus interchange adjacent.</t>
  </si>
  <si>
    <t>Westfield Mt Druitt is a regional shopping centre. The major retailers comprise Kmart and Target discount department stores, Coles and Woolworths supermarkets and Hoyts cinema complex. There are approximately 230 specialty stores.</t>
  </si>
  <si>
    <t>Beenleigh Marketplace</t>
  </si>
  <si>
    <t>Beenleigh Marketplace is a fully-enclosed sub regional shopping centre. The major retailers comprise a Big W discount department store, a Woolworths supermarket and Woolworths Plus Petrol. There are approximately 75 specialty stores.</t>
  </si>
  <si>
    <t>The centre is located 35 kilometres south of the Brisbane CBD in the Beenleigh Town Centre conveniently situated adjacent to a major rail and transport interchange. The site also has good access to the M1 Pacific Motorway which links Brisbane and the Gold Coast.</t>
  </si>
  <si>
    <t>Sturt Mall, Wagga Wagga</t>
  </si>
  <si>
    <t>Sturt Mall is a single level, enclosed sub-regional shopping centre anchored by a Coles supermarket, Kmart, Dick Smith mini-major, 41 specialties and kiosks and four external tenancies. The centre has a strong retail spending growth outlook and over 80% non-discretionary turnover.</t>
  </si>
  <si>
    <t>Sturt Mall is located in the heart of Wagga Wagga, the largest and fastest growing inland city in New South Wales. The centre occupies a prominent position with three street frontages including a face to the high street.</t>
  </si>
  <si>
    <t>Deepwater Plaza, Woy Woy</t>
  </si>
  <si>
    <t>Deepwater Plaza comprises a fully enclosed sub-regional shopping centre which was constructed in 1983, refurbished in 1994 and extended in 2006. The centre is anchored by a Kmart discount department store, Coles and Ritchies Supa IGA supermarkets, and Best &amp; Less and The Reject Shop mini-majors. The centre holds a dominant trading position within its catchment area and has a strong retail spending growth outlook.</t>
  </si>
  <si>
    <t>The centre is located 79 kilometres north of Sydney and 12 kilometres south of the Gosford City Centre in the heart of Woy Woy Town Centre. It occupies a prominent position opposite one of the busiest railway stations in regional NSW.</t>
  </si>
  <si>
    <t>Shepparton Marketplace, Shepparton</t>
  </si>
  <si>
    <t xml:space="preserve">Shepparton Marketplace was acquired by the Fund in December 2014 for $70.6 million (excluding acquisition costs) on a capitalisation rate of 7.0%. Shepparton Marketplace is the dominant sub-regional centre located in the largest Northern regional city in Victoria.  The centre is anchored by a strong trading Woolworths supermarket and Big W discount department store, and includes one mini major, over 30 specialties and a Woolworths Petrol Plus service station. </t>
  </si>
  <si>
    <t>The Centre is located on the southern side of the Midland Highway (Benalla Road), approximately 2kms to the east of Shepparton, some 200kms north of Melbourne.</t>
  </si>
  <si>
    <t>Australian Customs Service</t>
  </si>
  <si>
    <t>Chief Ministers Department</t>
  </si>
  <si>
    <t>8.25%</t>
  </si>
  <si>
    <t>Subway Realty Pty Ltd</t>
  </si>
  <si>
    <t>6.00%</t>
  </si>
  <si>
    <t>Deloitte</t>
  </si>
  <si>
    <t>Ashurst +4mth HLD</t>
  </si>
  <si>
    <t>6.75%</t>
  </si>
  <si>
    <t>National E-Health Transition A</t>
  </si>
  <si>
    <t>6.63%</t>
  </si>
  <si>
    <t>6.62%</t>
  </si>
  <si>
    <t>BNP Paribas</t>
  </si>
  <si>
    <t>Grant Thornton (QLD) Pty Limit</t>
  </si>
  <si>
    <t>Optus</t>
  </si>
  <si>
    <t>Minister Govt Enterprises</t>
  </si>
  <si>
    <t>Minister for Admin Services &amp;</t>
  </si>
  <si>
    <t>North West Shelf Ship Svc Co</t>
  </si>
  <si>
    <t>8.50%</t>
  </si>
  <si>
    <t>9.00%</t>
  </si>
  <si>
    <t>7.35%</t>
  </si>
  <si>
    <t>9.50%</t>
  </si>
  <si>
    <t>8.75%</t>
  </si>
  <si>
    <t>6.65%</t>
  </si>
  <si>
    <t>PHILLIPS FOX</t>
  </si>
  <si>
    <t>6.25%</t>
  </si>
  <si>
    <t>King Wood &amp; Mallesons</t>
  </si>
  <si>
    <t>Minter Ellisons</t>
  </si>
  <si>
    <t>6.69%</t>
  </si>
  <si>
    <t>HWL EBSWORTH</t>
  </si>
  <si>
    <t>Wilson Parking</t>
  </si>
  <si>
    <t>6.85%</t>
  </si>
  <si>
    <t>Wesfarmers Gen Insurance</t>
  </si>
  <si>
    <t>6.50%</t>
  </si>
  <si>
    <t>8.58%</t>
  </si>
  <si>
    <t>ST GEORGE BANK LIMITED</t>
  </si>
  <si>
    <t>My Mac (Australia)</t>
  </si>
  <si>
    <t>Billard Leece Partnership</t>
  </si>
  <si>
    <t>Flinders Australia</t>
  </si>
  <si>
    <t>7.38%</t>
  </si>
  <si>
    <t xml:space="preserve">IBM AUSTRALIA </t>
  </si>
  <si>
    <t>Super Developments reduced CPK</t>
  </si>
  <si>
    <t>9.16%</t>
  </si>
  <si>
    <t>DHL (Holdover)</t>
  </si>
  <si>
    <t>10.00%</t>
  </si>
  <si>
    <t>9.75%</t>
  </si>
  <si>
    <t>DHL Logistics (Holdover)</t>
  </si>
  <si>
    <t>Icehouse Logistics</t>
  </si>
  <si>
    <t>8.50%/ 0.00%</t>
  </si>
  <si>
    <t>Yusen Logistics (Australia)</t>
  </si>
  <si>
    <t>ROCHE</t>
  </si>
  <si>
    <t>0.00%</t>
  </si>
  <si>
    <t>Commonwealth Aust AQIS (Option</t>
  </si>
  <si>
    <t>Christian City Chch (Holdover)</t>
  </si>
  <si>
    <t>11.00%</t>
  </si>
  <si>
    <t>11.50%</t>
  </si>
  <si>
    <t>Annex Holdings (Fitout Rent)</t>
  </si>
  <si>
    <t>10.25%</t>
  </si>
  <si>
    <t>8.43%</t>
  </si>
  <si>
    <t>9.68%</t>
  </si>
  <si>
    <t xml:space="preserve">%
</t>
  </si>
  <si>
    <t>DXS - Office</t>
  </si>
  <si>
    <t>DXS - Industrial</t>
  </si>
  <si>
    <t xml:space="preserve">Brisbane, South </t>
  </si>
  <si>
    <t xml:space="preserve">   79A Egerton Street</t>
  </si>
  <si>
    <t>5 - 15 Rosebery Avenue &amp; 25 - 55 Rothschild Avenue, Rosebery, NSW</t>
  </si>
  <si>
    <t>Laverton- Stage 3</t>
  </si>
  <si>
    <t>Laverton- Stage 2 -B</t>
  </si>
  <si>
    <t>Boundary Road, Laverton, VIC – Stage 2A ACFS</t>
  </si>
  <si>
    <t>57-75 Templar Rd, Erskine Park, NSW</t>
  </si>
  <si>
    <t xml:space="preserve">Industrial </t>
  </si>
  <si>
    <t>40 Market Street</t>
  </si>
  <si>
    <t>HWT Car Park</t>
  </si>
  <si>
    <t>105 Phillip Street NSW</t>
  </si>
  <si>
    <t>1,450-1,700</t>
  </si>
  <si>
    <t>108 North Terrace is located on the north side of the Adelaide CBD offering office accommodation over 11 levels. The building provides excellent views with high levels of natural light in a prominent location.</t>
  </si>
  <si>
    <t>Bank of Western Australia</t>
  </si>
  <si>
    <t>309 Kent Street is a 17 level tower providing impressive views of Sydney’s Darling Harbour over a number of floors and excellent natural light. 321 Kent Street has a distinctive glass façade and large forecourt that welcomes tenants into the impressive lobby. The 21 level tower features large column free floor plates offering unrestricted views of Darling Harbour and excellent natural light. Both towers have access to a range of onsite amenity including concierge services, conference facility, childcare, three onsite cafés and a 325 bay car park.
Within close proximity to the lively Darling Harbour precinct and the traditional CBD core, the location of 309-321 Kent Street offers an enviable position for employees to enjoy all the lifestyle benefits that Sydney has to offer. This location provides a choice of public transport options with Wynyard, Town Hall and Martin Place stations all within a short walk and King Street Wharf offering the ultimate Sydney commute; the ferry.</t>
  </si>
  <si>
    <t>Featuring quality office space and superior finishes, 383 Kent Street offers large refurbished floor plates with a central core and floor to ceiling windows enhancing the natural light. The 1,577 square metre floor plates offer flexibility in configuring space to suit business needs and provide expansive views extending across Darling Harbour and the city. The recently refurbished double height foyer provides flexible work areas, café and concierge ideal for making a first impression when welcoming visitors. Tenants and guests have convenient access to ample onsite parking for 818 cars.
Travelling to work has never been more convenient with easy access to CBD cycleways and public transport hubs including Wynyard and Town Hall bus and rail services, all only minutes away.
383 Kent Street offers great work/life balance. Modern onsite amenities including shower facilities, lockers and bike racks, encourage tenants to take advantage of surrounding health and fitness opportunities. While Cockle Bay Wharf, King Street Wharf, QVB and Darling Harbour offer a wide variety of retail, cafés and dining options all within easy walking distance.</t>
  </si>
  <si>
    <t xml:space="preserve">The innovative design and sustainable initiatives have been recognised with 2-6 Basalt Road achieving a 4 Star Green Star rating. </t>
  </si>
  <si>
    <t>8 Basalt Road was the first development at Quarry at Greystanes, a premium industrial estate in Sydney’s west. The facility incorporates a single level of office and warehouse accommodation, parking, six recessed loading docks and seven on-grade roller shutter doors covered by a large external awning.</t>
  </si>
  <si>
    <t>6 Bellevue Circuit is a purpose built data centre facility comprising three levels of warehouse and data storage and two levels of office accommodation. This high quality building was one of the first developments in the premium Quarry at Greystanes industrial estate.</t>
  </si>
  <si>
    <t>Kings Park is a large multi unit industrial estate comprising nine office/warehouse buildings and a café. The buildings range from 2,500-27,300 square metres. The property is located near Marayong Railway Station and in close proximity to the M7 and M2 motorways and is linked to the M4 Motorway via main arterial roads.</t>
  </si>
  <si>
    <t>This estate includes 13 office/warehouse units providing approximately 19,400 square metres. Frederick Street is located in the St Leonards/Artarmon industrial precinct 6kms north of the Sydney CBD. The units offer modern quality accommodation ranging between 900-2,050 square metres.</t>
  </si>
  <si>
    <t xml:space="preserve">50 &amp; 70 Radius Drive, Larapinta, is a strategically located industrial development located midway along the most important east-west connector in south east Queensland, the Logan Motorway. The new development, along Radius Drive, will provide 22,950 square metres of high quality office and warehouse accommodation. </t>
  </si>
  <si>
    <t xml:space="preserve">1 Foundation Road consists of a single level office with an attached high bay steel portal framed warehouse. Ancillary improvements include seven on-grade roller shutter doors, two large skillion framed canopy structures, concrete paved driveway and curtilage areas, a staff and visitor car park accommodating approximately 72 vehicles. </t>
  </si>
  <si>
    <t xml:space="preserve">1-3 Distribution Drive consists of a two storey office and attached warehouse constructed in 2008. The warehouse is accessed via five on grade roller shutter doors. The property is located on the southern side of Distribution Drive within the DEXUS Industrial Estate. </t>
  </si>
  <si>
    <t xml:space="preserve">2-10 Distribution Drive is a modern, freestanding office/warehouse facility providing two levels of office accommodation and a single level warehouse, featuring high internal clearance, a combination of recessed and on-grade loading docks and large awning providing all-weather protection. </t>
  </si>
  <si>
    <t xml:space="preserve">11-17 Distribution Drive offers a single level office with an attached high bay steel portal framed warehouse. The northern side of the building features eight on-grade roller shutter doors and five recessed loading docks while the southern side of the building provides an enclosed canopy with 20 on-grade roller shutter doors. </t>
  </si>
  <si>
    <t>This purpose built chilled distribution facility is in the DEXUS Industrial Estate at Laverton North. The facility is in close proximity to major transport infrastructure including the Western Ring Road, Princess Freeway, Westgate Freeway and the Deer Park Bypass.</t>
  </si>
  <si>
    <t>25 Distribution Drive provides a mezzanine office with an attached high bay steel portal framed warehouse. The warehouse has four on-grade roller shutter doors and three recessed loading docks on both the eastern and western sides of the building. This buildings has the ability to be split into two tenancies.</t>
  </si>
  <si>
    <t>28 Distribution Drive is a high quality freestanding facility located within the DEXUS Industrial Estate. The modern office/warehouse facility features four recessed loading docks, four roller shutter doors, ESFR sprinklers, 10 metre high internal clearance and mezzanine corporate offices.</t>
  </si>
  <si>
    <t xml:space="preserve">Axxess provides a combination of freestanding office buildings and traditional industrial office/warehouse units fronting onto Forster and Gilby Roads. The estate provides smaller units up to 1,000 square metres plus modern office/warehouses up to 6,000 square metres. </t>
  </si>
  <si>
    <t>Note 3</t>
  </si>
  <si>
    <t>5.0 Star (Office As Built v1)</t>
  </si>
  <si>
    <t>4.0 Star (Industrial Design v1)</t>
  </si>
  <si>
    <t>Properties held for sale not included in the synopsis:</t>
  </si>
  <si>
    <t>Less: Held for sale &amp; Discontinued Operations</t>
  </si>
  <si>
    <t>5.0 Star (Office Design v2) /
5.0 Star (Office As Built v2)</t>
  </si>
  <si>
    <t xml:space="preserve">DEXUS Industrial Estate, 27 Distribution Drive, Laverton North </t>
  </si>
  <si>
    <t xml:space="preserve">DEXUS Industrial Estate, 28 Distribution Drive, Laverton North </t>
  </si>
  <si>
    <t xml:space="preserve">    C3 Church site at  108-120 Silverwater Road</t>
  </si>
  <si>
    <t>1916/2015</t>
  </si>
  <si>
    <t xml:space="preserve">180 Lonsdale comprises 40,000 square metres of A Grade office with side core floor plates ranging form 1,787 to 1,890 square metres. 222 Lonsdale is an A Grade office building offering over 18,000 square metres of space with a contemporary twin 'pod' construction, interlinking bridges and interfloor stairs. 
180 Lonsdale has undergone extensive refurbishment to its upper office floors as well as the ground floor foyer and brand new state of the art end-of-trip facilities. 222 Lonsdale is ideal for corporates requiring large floor plates of over 3,800 square metres right in the heart of the Melbourne CBD.
The QV retail precinct is located over five levels in both an enclosed and exposed laneway configuration offering over 45 specialty stores, 35 food outlets and major retailers including Big W DDS, Woolworths Supermarket and Liquor, Dan Murphy's, Office Works, Harvey Norman/Domayne, Fitness First.  Onsite there is also a childcare facility, gym and medical centre providing additional amenity to tower tenants and customers of the complex. The office towers boast premium tenants servcies with new end of trip facilities and exceptional view from all floors.
</t>
  </si>
  <si>
    <t>DEXUS Office Partner / Victoria Square</t>
  </si>
  <si>
    <t>180-222 Lonsdale Street comprises a large complex consisting of two A Grade office towers, QV - a large retail precinct, public car park and childcare facility. The complex is a Melbourne CBD retail destination and the towers provide high quality office space with exceptional views and premium tenant services.</t>
  </si>
  <si>
    <t xml:space="preserve">A modern industrial warehouse facility situated approximately 23 kilometres south west of the Brisbane CBD. Carole Park benefits from close proximity to the Formation Street interchange with the Logan Motorway.  </t>
  </si>
  <si>
    <t xml:space="preserve">    C3 Church site at 108-120 Silverwater Road</t>
  </si>
  <si>
    <t>DEXUS Office Partner / Cape Bouvard Investments Pty Ltd</t>
  </si>
  <si>
    <t>Reece</t>
  </si>
  <si>
    <t>Third party total value</t>
  </si>
  <si>
    <t>2. Asset sold during the period (whole or partial sale).</t>
  </si>
  <si>
    <t>3. New whole or partial acquisition in the period.</t>
  </si>
  <si>
    <t>4. Vacant land.</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</si>
  <si>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</si>
  <si>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</si>
  <si>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</si>
  <si>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</si>
  <si>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141 Anton Road, Hemmant 4</t>
  </si>
  <si>
    <t>Grosvenor Place is a landmark Premium grade office building located near Circular Quay in the Sydney CBD providing office accommodation over 44 levels, ground floor retail space and car parking for 516 cars. Designed by renowned architect Harry Seidler, the complex also includes The Morrison Hotel and the heritage listed Royal Naval House and Johnson's Building.</t>
  </si>
  <si>
    <t>14-18 Lee Street, Sydney</t>
  </si>
  <si>
    <t>14-18  Lee Street is located in Sydney’s southern precinct and features close proximity to Central Station. The commercial building provides eight levels of office accommodation, basement car parking and ground floor retail.</t>
  </si>
  <si>
    <t>The adjoining Martin Place Shopping Circle forms part of a convenient underground pedestrian link to the railway station. 
The property is located in a prominent position on the corner of Elizabeth Street and Castlereagh St adjacent to Martin Place railway station, with the retail areas benefiting from a high volume of pedestrian traffic from the railway station access and underground links to Colonial and MLC centres.
The building has undergone a complete refurbishment including a lobby and façade upgrade as well as refurbishment to the lift lobby and bathrooms. The upgrade works also included the installation of new tenant amenities including showers, lockers and bike racks.</t>
  </si>
  <si>
    <t>A substantial refurbishment program has resulted in the building achieving a 5.5 star NABERS Energy rating. Sustainable initiatives such as monthly water and electricity monitoring, recycling programs and the installation of sensor controlled lighting in common areas has resulted in active tenant participation in meeting targets set by building management.</t>
  </si>
  <si>
    <t>1,200-1,300</t>
  </si>
  <si>
    <t>141 Anton Road is a strategically located development site that will provide high quality office/warehouse accommodation opportunities from 11,000 to 60,000 square metres. The property is located within the established industrial precinct of Hemmant, approximately 12 kilometres east of Brisbane’s CBD.</t>
  </si>
  <si>
    <t>book rec</t>
  </si>
  <si>
    <t>Chifley</t>
  </si>
  <si>
    <t>Telstra</t>
  </si>
  <si>
    <t>BRP 4</t>
  </si>
  <si>
    <t>50 &amp; 70 Radius Drive Larapinta  5</t>
  </si>
  <si>
    <t>Gallagher Bassett Services</t>
  </si>
  <si>
    <t>Nestle Australia</t>
  </si>
  <si>
    <t>McAfee Australia</t>
  </si>
  <si>
    <t>AON</t>
  </si>
  <si>
    <t>Hays Specialist Recruitment</t>
  </si>
  <si>
    <t>Piccolo</t>
  </si>
  <si>
    <t>Travelex GBP Australia</t>
  </si>
  <si>
    <t>Challenger</t>
  </si>
  <si>
    <t>Toga</t>
  </si>
  <si>
    <t>Encompass Credit Union</t>
  </si>
  <si>
    <t>Tiffany &amp; Company</t>
  </si>
  <si>
    <t>St George</t>
  </si>
  <si>
    <t>Slater and Gordon</t>
  </si>
  <si>
    <t>Qube Holdings</t>
  </si>
  <si>
    <t>Infigen Energy Services</t>
  </si>
  <si>
    <t>HarperCollins</t>
  </si>
  <si>
    <t>CIVAS</t>
  </si>
  <si>
    <t>AEMO</t>
  </si>
  <si>
    <t>GHD Services</t>
  </si>
  <si>
    <t>Grant Thornton (QLD)</t>
  </si>
  <si>
    <t>Telstra Corporation</t>
  </si>
  <si>
    <t>Insurance Australia</t>
  </si>
  <si>
    <t>Clough Projects</t>
  </si>
  <si>
    <t>Cape Bouvard Developments</t>
  </si>
  <si>
    <t>Nutrimetics Australia</t>
  </si>
  <si>
    <t>Pelikan Artline</t>
  </si>
  <si>
    <t>Omron</t>
  </si>
  <si>
    <t>I-PRO SYSTEMS</t>
  </si>
  <si>
    <t>BCC</t>
  </si>
  <si>
    <t>Plastral</t>
  </si>
  <si>
    <t>Bevchain</t>
  </si>
  <si>
    <t>Linpac Packaging Australia</t>
  </si>
  <si>
    <t>Fonterra</t>
  </si>
  <si>
    <t>Australian Paper</t>
  </si>
  <si>
    <t>Supply Network</t>
  </si>
  <si>
    <t>154 O'Riordan Street, Mascot 2</t>
  </si>
  <si>
    <t>5-15 Rosebery Avenue, Rosebery 2</t>
  </si>
  <si>
    <t>25-55 Rothschild Avenue, Rosebery 2</t>
  </si>
  <si>
    <t>Book Value  
31 Dec 2015
Note 8</t>
  </si>
  <si>
    <t>Cap rate
Note 9</t>
  </si>
  <si>
    <t>Weighted Average Lease Expiry 
Note 7</t>
  </si>
  <si>
    <t>36 George Street, Burwood 2</t>
  </si>
  <si>
    <t>Dabserv Pty Ltd</t>
  </si>
  <si>
    <t>1 Bligh Street achieved a 5.0 star NABERS Energy rating in June 2015 and was awarded a 6 Star Green Star Office Design v2 Certified rating. The building was awarded the highest Green Star rating score in Sydney/NSW, which includes the maximum allowable five points for innovation in categories such as environmental design initiative and exceeding Green Star benchmarks.</t>
  </si>
  <si>
    <t xml:space="preserve">5 Martin Place, Sydney </t>
  </si>
  <si>
    <t>The heritage component has been extensively modernised while retaining its distinctive features, including the sandstone facades and interconnecting marble clad stairs. The original internal 'light well' is reinstated throughout to form the central atrium rising from level 1 to 11. The upper floors feature a full-height glass facade creating a light filled modern workplace with views over Martin Place and Sydney CBD.
 Two major precommittments to Ashurst and Challenger have resutled in the building being 67% pre-leased.</t>
  </si>
  <si>
    <t xml:space="preserve">480 Queen Street is a 32-level Premium Grade office building providing 55,561 square metre of accommodation. The property is located in Brisbane's Golden Triangle and is targeting 6 Star Green Star and 5.0 star NABERS Energy ratings. Practical completion is forecast for February 2016. </t>
  </si>
  <si>
    <t xml:space="preserve">The Complex has 5.0 star NABERS Energy rating and a 4.0 star NABERS Water rating. </t>
  </si>
  <si>
    <t>Premium Grade</t>
  </si>
  <si>
    <t>S&amp;K</t>
  </si>
  <si>
    <t>46 Colin Street is one of West Perth's leading office buildings with unusually large floor plates offering attractive and flexible office space with an abundance of car parking bays. It is well located within close proximity to Hay Street for retail amenity and to public transportation.</t>
  </si>
  <si>
    <t>The property benefits from its design with large, efficient and column free floor plates and from the expansive river views on all but the first level and enjoys close proximity with direct access to public transport from walkway bridges over Mounts Bay Road, and also enjoys excellent retail amenity from its central CBD locality.</t>
  </si>
  <si>
    <t>Alluvion maintains a 5 star NABERS Energy Rating.</t>
  </si>
  <si>
    <t>The building enjoys expansive views over Kings Park, the Swan River and the Indian Ocean to Rottnest Island and comprises over 46,000 square metres of office space with floor plates ranging from 2,360 square metres in the low rise to 1,656 square metres in the high rise. 
It also features a garden plaza and function area, end-of-trip facilities, a fully equipped 24/7 Gymnasium and a 120 seat auditorium and conference facility. 
The property is positioned close to public transport and provides convenient accessibility with close proximity to the Freeways and the Western Suburbs, and in addition within close proximity to the City's best shopping and dinning.</t>
  </si>
  <si>
    <t>The building benefits from a 5.0 star NABERS Energy rating inclusive of GreenPower (4.5 stars without GreenPower) and a NABERS Indoor Environment Rating of 5.0 stars.</t>
  </si>
  <si>
    <t xml:space="preserve">Kings Square, Wellington Street, Perth </t>
  </si>
  <si>
    <t>Kings Square was developed by Leighton Properties with all buildings achieving practical completion in 2015. Office and Retail tenants are scheduled to complete fit-outs in Q1 2016, with the remaining vacant areas secured under a 5 year Developer rent guaratnee.</t>
  </si>
  <si>
    <t>Shell</t>
  </si>
  <si>
    <t>John Holland</t>
  </si>
  <si>
    <t>Kapinkoff Nominees Pty Ltd</t>
  </si>
  <si>
    <t>Lakes Business Park North, 2-13 Lord Street, Botany</t>
  </si>
  <si>
    <t>Lakes Business Park is a premier corporate park providing over 43,000 square metres of efficient, high quality office and warehouse accommodation across seven free standing buildings. The property comprises two adjoining sites – the Northern site is being actively managed and the Southern site was acquired as part of inventory for future trading opportunity.</t>
  </si>
  <si>
    <t>Situated in landscaped grounds on the banks of Mill Ponds, Lakes Business Park takes full advantage of the adjacent waterway and surrounding parklands and features an onsite management team, conference centre and café. The property provides easy access to Sydney’s major road network and public transport options. Lakes Business Park is Located in South Sydney, the property is positioned within close proximity to Sydney Airport, Port Botany and Sydney CBD.</t>
  </si>
  <si>
    <t>Lakes Business Park South, 2-13 Lord Street, Botany</t>
  </si>
  <si>
    <t>Quarry Industrial Estate, 4 Bellevue Circuit, Greystanes</t>
  </si>
  <si>
    <t>Quarry Industrial Estate, 1 Turnbull Close, Greystanes</t>
  </si>
  <si>
    <t>Quarry Industrial Estate, 2 Turnbull Close, Greystanes</t>
  </si>
  <si>
    <t>Quarry Industrial Estate, 1 Litton Close, Greystanes</t>
  </si>
  <si>
    <t xml:space="preserve">112 Cullen Avenue, Eagle Farm </t>
  </si>
  <si>
    <t>DEXUS Industrial Estate, Boundary Road, Laverton North 4</t>
  </si>
  <si>
    <t>Sundry property 1 &amp; 2 $2.3m not added in</t>
  </si>
  <si>
    <t>nadhlam house to be added</t>
  </si>
  <si>
    <t>1990-2002</t>
  </si>
  <si>
    <t>Nomura Australia</t>
  </si>
  <si>
    <t>Wilsons Carparking</t>
  </si>
  <si>
    <t>Dropbox</t>
  </si>
  <si>
    <t>Sterihealth</t>
  </si>
  <si>
    <t>TransAction Solution</t>
  </si>
  <si>
    <t>Freedom Fuels</t>
  </si>
  <si>
    <t>Timberlink</t>
  </si>
  <si>
    <t>Target Australia</t>
  </si>
  <si>
    <t>UniTrans</t>
  </si>
  <si>
    <t>Natures Dairy Australia</t>
  </si>
  <si>
    <t>St Johns Ambulance</t>
  </si>
  <si>
    <t>Transport for NSW</t>
  </si>
  <si>
    <t>DHS</t>
  </si>
  <si>
    <t>PKF Services (NSW)</t>
  </si>
  <si>
    <t>Budage P/L</t>
  </si>
  <si>
    <t>Australian Bureau of Statistic</t>
  </si>
  <si>
    <t>Eagle Street Services</t>
  </si>
  <si>
    <t>Minter Ellison</t>
  </si>
  <si>
    <t>Minister For Finance Victoria</t>
  </si>
  <si>
    <t>Tyres 4 U</t>
  </si>
  <si>
    <t>Fedex</t>
  </si>
  <si>
    <t>Goldman Sachs Partners Aust</t>
  </si>
  <si>
    <t>Queensland Treasury Corp</t>
  </si>
  <si>
    <t>Credit Union Australia</t>
  </si>
  <si>
    <t>Hopgood Ganim Lawyers</t>
  </si>
  <si>
    <t>Deloitte Services</t>
  </si>
  <si>
    <t>Flick Anticimex</t>
  </si>
  <si>
    <t>Armstrong World Industries</t>
  </si>
  <si>
    <t>HMGMQE2 Police</t>
  </si>
  <si>
    <t>Realestate.com.au</t>
  </si>
  <si>
    <t>Hayes Knight</t>
  </si>
  <si>
    <t>SFDC Australia</t>
  </si>
  <si>
    <t>Corrs Support Service</t>
  </si>
  <si>
    <t>Wilson &amp; Bradley</t>
  </si>
  <si>
    <t>Vocus</t>
  </si>
  <si>
    <t>NINEMSN</t>
  </si>
  <si>
    <t>Governor Phillip &amp; Macquarie Tower complex is one of Sydney’s leading Premium Grade office buildings. GPT provides 37 levels of premium office space and GMT provides 25 levels of premium office space. The complex also basement parking for 654 cars.</t>
  </si>
  <si>
    <t>1 Bligh Street is a Premium Grade, 6 Star Green Star rated high-rise building offering 27 levels of office accommodation. The building features a double-skin, glass facade with a naturally ventilated full height atrium. Amenities include premium concierge services, a licenced cafe, childcare centre, shower facilities, bicycle racks and parking for 94 cars.</t>
  </si>
  <si>
    <t>5 Martin Place was completed in 2015 with the anchor tenant, Ashurst occupying late July 2015. The building is a 19 level Premium Grade building comprising the redevelopment of existing heritage buildings and extended new development. The redevelopment provides a unique premium offering with large central atrium, triple height foyer, large floor plates and occupies a highly prominent corner location in the heart of Martin Place.</t>
  </si>
  <si>
    <t xml:space="preserve">12 Creek Street is a 32 level A Grade office tower located within Brisbane Golden Triangle. The building provides ground floor retail accommodation and foyer, 33 upper levels of office and include two plant and storage levels with four basement levels providing parking for 293 vehicles.  </t>
  </si>
  <si>
    <t>240 St. Georges Terrace, Perth</t>
  </si>
  <si>
    <t>Australia Customs and Border Police</t>
  </si>
  <si>
    <t xml:space="preserve">Department of Reg Aust </t>
  </si>
  <si>
    <t>HWL Ebsworth</t>
  </si>
  <si>
    <t xml:space="preserve">National E-Health </t>
  </si>
  <si>
    <t>Australian Human Rights Commission</t>
  </si>
  <si>
    <t>Minister for Admin Services</t>
  </si>
  <si>
    <t>Rail Infrastructure Corporation</t>
  </si>
  <si>
    <t>Bio Rad Lab</t>
  </si>
  <si>
    <t>North West Shelf Ship Svc Co.</t>
  </si>
  <si>
    <t>SOI</t>
  </si>
  <si>
    <t>Invesco Asset Management Australia</t>
  </si>
  <si>
    <t>Commonwealth Parliamentary Office</t>
  </si>
  <si>
    <t>Mazda</t>
  </si>
  <si>
    <t>Allara 4.5 / Customs 4.5 / Nara 4.5</t>
  </si>
  <si>
    <t>Allara 4.5 / Customs 4.0 / Nara 3.5</t>
  </si>
  <si>
    <t>GPT 2.5 / 
GMT 3.5</t>
  </si>
  <si>
    <t>Exempt</t>
  </si>
  <si>
    <t>180 Lonsdale 5.0 / 222 Lonsdale 4.5</t>
  </si>
  <si>
    <t>172 Flinders 3.0 / 189 Flinders 3.0</t>
  </si>
  <si>
    <t>IBM 4.5 / HWT 5.0</t>
  </si>
  <si>
    <t>IBM 4.0 / HWT 4.5</t>
  </si>
  <si>
    <t>IBM 3.5 / HWT 4.0</t>
  </si>
  <si>
    <t>2 Lord 2.5</t>
  </si>
  <si>
    <t>315 Ferntree 3.0 / 321 Ferntree 1.5</t>
  </si>
  <si>
    <t>315 Ferntree 5.5 / 321 Ferntree 4.5</t>
  </si>
  <si>
    <t>180 Lonsdale 4.5 / 222 Lonsdale 4.0 / QV 2.5</t>
  </si>
  <si>
    <t>Grantas</t>
  </si>
  <si>
    <t>Fresh Solutions Café</t>
  </si>
  <si>
    <t>Garema Court is located on City Walk, Civic, in Canberra’s CBD, close to Canberra’s shopping precinct, bus interchange and major car parks. A significant refurbishment was completed in 2012.</t>
  </si>
  <si>
    <t>309 Kent 5.0 /  
321 Kent 5.0</t>
  </si>
  <si>
    <t>309 Kent 5.0 / 
321 Kent 5.0</t>
  </si>
  <si>
    <t>309 Kent 4.0 / 
321 Kent 3.5</t>
  </si>
  <si>
    <t>ASQ Tower 4.5 / 
ASQ Plaza 5.5</t>
  </si>
  <si>
    <t>ASQ Tower 4.0 / 
ASQ Plaza 5.5</t>
  </si>
  <si>
    <t>ASQ Tower 3.5 / 
ASQ Plaza 4.0</t>
  </si>
  <si>
    <t>GPT 4.0 /  
GMT 4.0</t>
  </si>
  <si>
    <t>8 Nicholson Street is a freestanding 18 level A Grade office tower with three levels of basement parking. Located on the eastern edge of the Melbourne CBD close to Parliament Station, the property is situated in a State/Federal Government precinct.</t>
  </si>
  <si>
    <t>The Southgate Complex is a landmark office and retail property located on the Yarra River in the Southbank arts and leisure precinct of Melbourne. The complex offers two high quality A Grade office towers, HWT Tower and IBM Centre, a three level retail plaza and two levels of basement car parking.</t>
  </si>
  <si>
    <t>240 St. Georges Terrace is a modern and highly specified Premium Grade office building providing large and efficient floor plates over 24 levels. The building is strategically located with significant presence on the intersection of St. Georges Terrace and Milligan Street within the prestigious western end of the CBD.</t>
  </si>
  <si>
    <t>58 Mounts Bay Road, Perth, is a modern 20 level A Grade office building located in the central forefront of the Perth CBD with access to Mounts Bay Road and St Georges Terrace, and linkages to the Esplanade Train and Bus Stations. The property features an impressive triple height marble clad ground floor lobby and panoramic river views.</t>
  </si>
  <si>
    <t xml:space="preserve">46 Colin Street is a modern A Grade office building with large and efficient floor plates and comprises five levels of office accommodation and basement car parking. 46 Colin Street is situated in West Perth and fronting Colin Street and Emerald Terrace. </t>
  </si>
  <si>
    <t>52 Holbeche Road is located at the intersection of Holbeche Road and Murtha Street in Arndell Park, an established industrial suburb located along the M4 corridor within western Sydney. Arndell Park is approximately 10kms west of Parramatta and 35 kilometres from the Sydney CBD.</t>
  </si>
  <si>
    <t>Roche</t>
  </si>
  <si>
    <t>Quarrywest comprises 25.6 hectares of industrial development land located on Reconciliation Road in a core industrial market in western Sydney and with access to key infrastructure. Quarrywest provides up to 130,000 square metres of prime space to the market and continues the development momentum, positioning this unique precinct to become one of Australia’s largest premier estates.</t>
  </si>
  <si>
    <t>112 Cullen Avenue, Eagle Farm comprises a well located industrial unit estate with six tenancies constructed in 1988 with a substantial refurbishment undertaken in 2011. Eagle Farm is located six kilometres from the Brisbane CBD and forms part of the Australia Trade Coast Region.</t>
  </si>
  <si>
    <t xml:space="preserve">This property consists of two office/warehouses in the established industrial precinct of Knoxfield approximately 25 kilometres south east of Melbourne. The estate is well located with the recently extended Eastlink three kilometres to the west. </t>
  </si>
  <si>
    <t>27 Distribution Drive is a modern, freestanding office/warehouse facility consisting of a single level of high quality office and warehouse accommodation. The warehouse component provides five recessed loading docks and five roller shutter doors covered with a large awning.</t>
  </si>
  <si>
    <t>Kings Square comprises three new A Grade office buildings providing approximately 52,688 square metres of brand new office and retail space. It is strategically located adjacent to Perth’s main bus and train stations and positioned between the Perth Arena, within the exciting new transformational State Government Perth CityLink project.</t>
  </si>
  <si>
    <t>1. All data is based on 31 December 2015 values including any future committed acquisitions or disposals and is represented in Australian dollars.</t>
  </si>
  <si>
    <t>Acquisition  date</t>
  </si>
  <si>
    <t>Major Tenant 1</t>
  </si>
  <si>
    <r>
      <t>Area (m</t>
    </r>
    <r>
      <rPr>
        <vertAlign val="superscript"/>
        <sz val="10"/>
        <rFont val="Trebuchet MS"/>
        <family val="2"/>
      </rPr>
      <t>2</t>
    </r>
    <r>
      <rPr>
        <sz val="10"/>
        <rFont val="Trebuchet MS"/>
        <family val="2"/>
      </rPr>
      <t xml:space="preserve"> &amp; % portfolio):</t>
    </r>
  </si>
  <si>
    <t>m2</t>
  </si>
  <si>
    <t>Value (A$'m &amp; % portfolio):</t>
  </si>
  <si>
    <t>m</t>
  </si>
  <si>
    <t>properties</t>
  </si>
  <si>
    <t>property</t>
  </si>
  <si>
    <t xml:space="preserve">31 December 2015 Property synopsis </t>
  </si>
  <si>
    <t>31 Dec 2015</t>
  </si>
  <si>
    <t>Number of Properties</t>
  </si>
  <si>
    <t>Car Park Spaces</t>
  </si>
  <si>
    <t>Book Value</t>
  </si>
  <si>
    <t xml:space="preserve">'000 m2 </t>
  </si>
  <si>
    <t>Car park</t>
  </si>
  <si>
    <t>31 December 2015 Synopsis summary</t>
  </si>
  <si>
    <t>Office total</t>
  </si>
  <si>
    <t>Industrial total</t>
  </si>
  <si>
    <t>Land now built out</t>
  </si>
  <si>
    <t>St Hilliers Estate is situated on the south eastern side of Parramatta Rd and St Hilliers Rd at Auburn, approximately 20 kilometres west of the Sydney CBD and four kilometres south-east of the Parramatta CBD. The estate is accessed by convenient entry and exit points to the M4 motorway.</t>
  </si>
  <si>
    <t xml:space="preserve">6.0 Star (Office Design v2) / 6.0 Star (Office As Built v2)
</t>
  </si>
  <si>
    <t xml:space="preserve">5.0 Star (Office Design v3)
</t>
  </si>
  <si>
    <t xml:space="preserve">6.0 Star (Office Design v3)
</t>
  </si>
  <si>
    <t>172 Flinders 3.5 /
189 Flinders 3.0</t>
  </si>
  <si>
    <t xml:space="preserve">KS1 5.0 Star (Office Design v3) /
KS2 5.0 Star (Office Design v3) / KS3 5.0 Star (Office Design v3)
</t>
  </si>
  <si>
    <t xml:space="preserve">Victoria Cross is located in a promient corner position within the North Sydney CBD. The property comprises 12 levels of office accommodation, two levels of retail and three levels of basement parking for 160 vehicles. </t>
  </si>
  <si>
    <t>`</t>
  </si>
  <si>
    <t xml:space="preserve">1 Basalt Road is a premium multi-unit facility located in Sydney's premier industrial precinct, Quarry at Greystanes. Offering sustainable design and innovative features, this development provides up to four units that can be customised to suit a variety of uses from 4,500 square metres. Each unit has a minimum of two loading docks, three roller shutter doors and a warehouse dock office. </t>
  </si>
  <si>
    <t>1 Bellevue Circuit is a purpose built warehouse/office facility located in Sydney's premier industrial precinct, Quarry at Greystanes. The facility provides high clearance warehousing, light filled corporate offices, on-grade loading docks and large cantilevered awnings for all-weather protection in the loading areas.</t>
  </si>
  <si>
    <t>5 Bellevue Circuit is a purpose built facility located in Sydney's premier industrial precinct, Quarry at Greystanes. The building incorporates two levels of office accommodation and a single level warehouse facility. The dispatch area incorporates three on-grade roller shutter doors and three loading docks featuring cantilever awnings for all-weather protection.</t>
  </si>
  <si>
    <t>2-6 Basalt Road is a modern warehouse/office facility currently divided into two separate units located in Sydney's premier industrial precinct, Quarry at Greystanes. The building provides a combination of on-grade and recessed loading with all-weather coverage via large cantilever awnings.</t>
  </si>
  <si>
    <t>4 Turnbull Close is a purpose built temperature controlled warehouse/office facility located in Sydney's premier industrial precinct, Quarry at Greystanes. The facility incorporates single level office and warehouse accommodation featuring high clearance, a combination of recessed and on-grade access and innovative industrial design.</t>
  </si>
  <si>
    <t>5 Basalt Road is a purpose built temperature controlled facility located in Sydney's premier industrial precinct, Quarry at Greystanes and comprises a single level of office and warehouse accommodation. The building provides a combination of on-grade and recessed loading with all-weather coverage via large cantilever awnings.</t>
  </si>
  <si>
    <t xml:space="preserve">This functional distribution warehouse was purpose built for Target. The property is located in Altona North, in close proximity to the Western Ring Road and West Gate Freeway with the Melbourne CBD approximately 12 kilometres to the east. </t>
  </si>
  <si>
    <t>2 Bellevue Circuit is a purpose built warehouse/office facility located in Sydney's premier industrial precinct, Quarry at Greystanes providing two levels of office, production and dispatch areas and parking. The warehouse component has a high internal clearance, seven on-grade roller doors and three recessed loading docks.</t>
  </si>
  <si>
    <t>4 Bellevue Circuit is a purpose built office/warehouse facility located in Sydney's premier industrial precinct, Quarry at Greystanes providing two levels of office, a cafe and production and dispatch areas and parking. The warehouse component has a high internal clearance, seven on-grade roller doors and three recessed loading docks.</t>
  </si>
  <si>
    <t>1 Turnbull Close is a warehouse/office facility located in Sydney's premier industrial precinct, Quarry at Greystanes. The facility incorporates single level office and warehouse accommodation featuring high clearance, a combination of recessed and on-grade access and innovative industrial design.</t>
  </si>
  <si>
    <t>2 Turnbull Close is a warehouse/office facility located in Sydney's premier industrial precinct, Quarry at Greystanes.  The facility incorporates single level office and warehouse accommodation featuring high clearance, a combination of recessed and on-grade access and innovative industrial design.</t>
  </si>
  <si>
    <t>1 Litton Close is currently under development and will comprise a warehouse/office facility. The facility incorporates single level office and warehouse accommodation featuring high clearance, a combination of recessed and on-grade access and innovative industrial design.</t>
  </si>
  <si>
    <t xml:space="preserve">7-9 Distribution Drive is a high quality free standing facility consisting of a single level office and warehouse facility including three on-grade roller shutter doors and a semi enclosed canopy over the loading areas. </t>
  </si>
  <si>
    <t>57-65 Templar Road, Erskine Park 10</t>
  </si>
  <si>
    <t>57-65 Templar Road, Erskine Park is a new 28,571 square metre facility located in one of Sydney’s most recognised industrial precincts of western Sydney. Erskine Park is ideally positioned, 45 kilometres west of the Sydney CBD and approximately 15 kilometres west of the Parramatta CBD.</t>
  </si>
  <si>
    <t>Waterfront Place Complex, 1 Eagle Street &amp; Naldham House, Brisbane 3</t>
  </si>
  <si>
    <t>Eagle Street Pier is an adjoining two-level retail food and beverage complex occupied by a number of highly regarded operators and is considered one of the Brisbane CBD’s premier dining destinations.
The Complex provides hotel style concierge, flexible lobby areas for casual business meetings, end of trip facilities and a 500 bay car park and valet car wash service.
Naldham House located on the corner of Mary and Felix Street in Brisbane was built in the late 1870s.</t>
  </si>
  <si>
    <t>The Waterfront Place complex comprises a landmark 37 level Premium Grade office tower and Eagle Street Pier across 65,706 square metres. Naldham House is an historic three level heritage listed building located beside Waterfront Place. The properties are located within the prime commercial precinct of the Brisbane CBD known as the “Golden Triangle”, between the eastern alignment of Eagle Street and the western bank of the Brisbane River.</t>
  </si>
  <si>
    <t>10. Under contract for sale, expected to settle after 31 December 2015.</t>
  </si>
  <si>
    <t>11. Property acquired after 31 December 2015.</t>
  </si>
  <si>
    <t>Portfolio per Synopsis</t>
  </si>
  <si>
    <t>Note</t>
  </si>
  <si>
    <t>Sydney CBD floor space</t>
  </si>
  <si>
    <t>DOTA Sundry properties</t>
  </si>
  <si>
    <t>Held for sale</t>
  </si>
  <si>
    <t>Note 1</t>
  </si>
  <si>
    <t>3 Basalt Road is a modern warehouse/office facility divided into four units located in Sydney's premier industrial precinct, Quarry at Greystanes. The warehouses feature a minimum internal clearance of 10 metres, onsite parking, a combination of recessed and on-grade loading docks with all-weather protection and modern functional design.</t>
  </si>
  <si>
    <t>Mirvac, CSC, DEXUS Office Partner</t>
  </si>
  <si>
    <t>105 Phillip Street is a land site (adjacent to 130 George Street) with development consent and a pre-commitment for a 25,000 square metre office building with generous ground floor amenities.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</si>
</sst>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2">
    <numFmt numFmtId="164" formatCode="_(&quot;$&quot;* #,##0.00_);_(&quot;$&quot;* \(#,##0.00\);_(&quot;$&quot;* &quot;-&quot;??_);_(@_)"/>
    <numFmt numFmtId="165" formatCode="_(* #,##0.00_);_(* \(#,##0.00\);_(* &quot;-&quot;??_);_(@_)"/>
    <numFmt numFmtId="166" formatCode="&quot;$&quot;#,##0_);\(&quot;$&quot;#,##0\)"/>
    <numFmt numFmtId="167" formatCode="&quot;$&quot;#,##0.00_);[Red]\(&quot;$&quot;#,##0.00\)"/>
    <numFmt numFmtId="168" formatCode="_(* #,##0_);_(* \(#,##0\);_(* &quot;-&quot;_);_(@_)"/>
    <numFmt numFmtId="169" formatCode="_-* #,##0.0_-;\-* #,##0.0_-;_-* &quot;-&quot;??_-;_-@_-"/>
    <numFmt numFmtId="170" formatCode="_(&quot;$&quot;* #,##0.0_);_(&quot;$&quot;* \(#,##0.0\);_(&quot;$&quot;* &quot;-&quot;??_);_(@_)"/>
    <numFmt numFmtId="171" formatCode="_-&quot;$&quot;* #,##0.0_-;\-&quot;$&quot;* #,##0.0_-;_-&quot;$&quot;* &quot;-&quot;??_-;_-@_-"/>
    <numFmt numFmtId="172" formatCode="0.0%"/>
    <numFmt numFmtId="173" formatCode="_-* #,##0.0000_-;\-* #,##0.0000_-;_-* &quot;-&quot;??_-;_-@_-"/>
    <numFmt numFmtId="174" formatCode="_-#,##0_);[Red]\(#,##0\);_-* &quot;-&quot;??_-;_-@_-"/>
    <numFmt numFmtId="175" formatCode="#,##0.0"/>
    <numFmt numFmtId="176" formatCode="_-#,##0.0_);[Red]\(#,##0.0\);_-* &quot;-&quot;??_-;_-@_-"/>
    <numFmt numFmtId="177" formatCode="_-#,##0.000_);[Red]\(#,##0.000\);_-* &quot;-&quot;??_-;_-@_-"/>
    <numFmt numFmtId="178" formatCode="&quot;$&quot;#,##0.0"/>
    <numFmt numFmtId="179" formatCode="#,##0.0;\-#,##0.0"/>
    <numFmt numFmtId="180" formatCode="0.0"/>
    <numFmt numFmtId="181" formatCode="_-#,##0.0%_);[Red]\(#,##0.0\)%;_-* &quot;-&quot;??_-;_-@_-"/>
    <numFmt numFmtId="182" formatCode="_-#,##0.0%_);[Red]\(#,##0.0\)%;_-@_-"/>
    <numFmt numFmtId="183" formatCode="0.0000"/>
    <numFmt numFmtId="184" formatCode="_-* #,##0_-;\-* #,##0_-;_-* &quot;-&quot;??_-;_-@_-"/>
    <numFmt numFmtId="185" formatCode="_-* #,##0.000_-;\-* #,##0.000_-;_-* &quot;-&quot;??_-;_-@_-"/>
    <numFmt numFmtId="186" formatCode="_(* #,##0.0_);_(* \(#,##0.0\);_(* &quot;-&quot;??_);_(@_)"/>
    <numFmt numFmtId="187" formatCode="#,##0.000"/>
    <numFmt numFmtId="188" formatCode="0.000"/>
    <numFmt numFmtId="189" formatCode="_-#,##0\ \ _);[Red]\(#,##0\)\ \ ;_-* &quot;-&quot;??_-;_-@_-"/>
    <numFmt numFmtId="190" formatCode="_-#,##0.0\ \ _);[Red]\(#,##0.0\)\ \ ;_-* &quot;-&quot;??_-;_-@_-"/>
    <numFmt numFmtId="191" formatCode="_-#,##0.0\ \ _);\(#,##0.0\)\ \ ;_-* &quot;-&quot;??_-;_-@_-"/>
    <numFmt numFmtId="192" formatCode="_-#,##0.0%_);\-#,##0.0%\ ;_-* &quot;-&quot;??_-;_-@_-"/>
    <numFmt numFmtId="193" formatCode="[$-C09]dd\-mmm\-yy;@"/>
    <numFmt numFmtId="194" formatCode="_-#,##0.00\ \ _);\(#,##0.00\)\ \ ;_-* &quot;-&quot;??_-;_-@_-"/>
    <numFmt numFmtId="195" formatCode="#,##0.0_ ;[Red]\-#,##0.0\ "/>
    <numFmt numFmtId="196" formatCode="#,##0.00;[Red]#,##0.00"/>
    <numFmt numFmtId="197" formatCode="#,##0\ ;[Red]\(#,##0\);\ \ \-\ \ "/>
    <numFmt numFmtId="198" formatCode="#,##0.0\ ;[Red]\(#,##0.0\);\ \ \-\ \ "/>
    <numFmt numFmtId="199" formatCode="&quot;Sponsor over the &quot;0.0%&quot; Hurdle&quot;"/>
    <numFmt numFmtId="200" formatCode="[$$]#,##0_);\([$$]#,##0\);[$$]#,##0_);@_)"/>
    <numFmt numFmtId="201" formatCode="\£\ #,##0_);[Red]\(\£\ #,##0\)"/>
    <numFmt numFmtId="202" formatCode="\¥\ #,##0_);[Red]\(\¥\ #,##0\)"/>
    <numFmt numFmtId="203" formatCode="##,###,;[Red]\-##,###,"/>
    <numFmt numFmtId="204" formatCode="#,##0.000000000000_);[Red]\(#,##0.000000000000\)"/>
    <numFmt numFmtId="205" formatCode="#,##0.00000_);[Red]\(#,##0.00000\)"/>
    <numFmt numFmtId="206" formatCode="d\ mmm\ yy"/>
    <numFmt numFmtId="207" formatCode="#,##0.0\ &quot; x&quot;"/>
    <numFmt numFmtId="208" formatCode="[=1]&quot;On&quot;;[=0]&quot;Off&quot;;&quot;Error&quot;"/>
    <numFmt numFmtId="209" formatCode="#,##0.0%;\(#,##0.0\)%"/>
    <numFmt numFmtId="210" formatCode="#,##0.0\ &quot; years&quot;"/>
    <numFmt numFmtId="211" formatCode="[=1]&quot;Yes&quot;;[=0]&quot;No&quot;;&quot;Error&quot;"/>
    <numFmt numFmtId="212" formatCode="#,##0.0_);\(#,##0.0\)"/>
    <numFmt numFmtId="213" formatCode="&quot;$&quot;&quot; &quot;#,##0_);\(&quot;$&quot;&quot; &quot;#,##0\);\-_)"/>
    <numFmt numFmtId="214" formatCode="0%_);\(0%\);\-_)"/>
    <numFmt numFmtId="215" formatCode="#,##0_);\(#,##0\);\-_)"/>
    <numFmt numFmtId="216" formatCode="&quot;$&quot;&quot; &quot;#,##0.0_);\(&quot;$&quot;&quot; &quot;#,##0.0\);\-_)"/>
    <numFmt numFmtId="217" formatCode="0.0%_);\(0.0%\);\-_)"/>
    <numFmt numFmtId="218" formatCode="#,##0.0_);\(#,##0.0\);\-_)"/>
    <numFmt numFmtId="219" formatCode="&quot;$&quot;&quot; &quot;#,##0.00_);\(&quot;$&quot;&quot; &quot;#,##0.00\);\-_)"/>
    <numFmt numFmtId="220" formatCode="0.00%_);\(0.00%\);\-_)"/>
    <numFmt numFmtId="221" formatCode="#,##0.00_);\(#,##0.00\);\-_)"/>
    <numFmt numFmtId="222" formatCode="&quot;$&quot;&quot; &quot;#,##0.000_);\(&quot;$&quot;&quot; &quot;#,##0.000\);\-_)"/>
    <numFmt numFmtId="223" formatCode="0.000%_);\(0.000%\);\-_)"/>
    <numFmt numFmtId="224" formatCode="#,##0.000_);\(#,##0.000\);\-_)"/>
    <numFmt numFmtId="225" formatCode="d\-mmm\-yy_);d\-mmm\-yy_);&quot;&quot;"/>
    <numFmt numFmtId="226" formatCode="#,_);\(#,\);\-_)"/>
    <numFmt numFmtId="227" formatCode="\•\ \ @"/>
    <numFmt numFmtId="228" formatCode="#,##0_-;\(#,##0\)_-;_ &quot;-&quot;"/>
    <numFmt numFmtId="229" formatCode="#,##0;\-#,##0;&quot;-&quot;"/>
    <numFmt numFmtId="230" formatCode="#,##0.00;\-#,##0.00;&quot;-&quot;"/>
    <numFmt numFmtId="231" formatCode="#,##0%;\-#,##0%;&quot;- &quot;"/>
    <numFmt numFmtId="232" formatCode="#,##0.0%;\-#,##0.0%;&quot;- &quot;"/>
    <numFmt numFmtId="233" formatCode="#,##0.00%;\-#,##0.00%;&quot;- &quot;"/>
    <numFmt numFmtId="234" formatCode="#,##0.0;\-#,##0.0;&quot;-&quot;"/>
    <numFmt numFmtId="235" formatCode="0.000_)"/>
    <numFmt numFmtId="236" formatCode="#,##0.0_);[Red]\(#,##0.0\)"/>
    <numFmt numFmtId="237" formatCode="&quot;Per &quot;&quot;$&quot;#,##0_);\(&quot;$&quot;#,##0\)"/>
    <numFmt numFmtId="238" formatCode="#,##0.000_);\(#,##0.000\)"/>
    <numFmt numFmtId="239" formatCode="#,##0.0\ \ ;[Red]\-#,##0.0\ \ "/>
    <numFmt numFmtId="240" formatCode="#,##0.0_);\(#,##0.0\);0.0_)"/>
    <numFmt numFmtId="241" formatCode="#,##0.00_);\(#,##0.00\);0.00_)"/>
    <numFmt numFmtId="242" formatCode="_(* #,##0_)_-;\(* #,##0\)_-;_-* &quot;-&quot;??_-;_-@_-"/>
    <numFmt numFmtId="243" formatCode="_(* #,##0.00_)_-;\(* #,##0.00\)_-;;@"/>
    <numFmt numFmtId="244" formatCode="#,##0;\(#,##0\)"/>
    <numFmt numFmtId="245" formatCode="&quot;$&quot;&quot; &quot;#,##0.0_);\(&quot;$&quot;&quot; &quot;#,##0.0\)"/>
    <numFmt numFmtId="246" formatCode="&quot;$&quot;#,##0.00;\(&quot;$&quot;#,##0.00\)"/>
    <numFmt numFmtId="247" formatCode="&quot;$&quot;&quot; &quot;#,##0.000_);\(&quot;$&quot;&quot; &quot;#,##0.000\)"/>
    <numFmt numFmtId="248" formatCode="_(&quot;$&quot;* #,##0_);_(&quot;$&quot;* \(#,##0\);_(&quot;$&quot;* &quot;-&quot;_);_(@_)"/>
    <numFmt numFmtId="249" formatCode="\ \ _•\–\ \ \ \ @"/>
    <numFmt numFmtId="250" formatCode="#,##0_)\ ;[Red]\(#,##0\);&quot;- &quot;\ "/>
    <numFmt numFmtId="251" formatCode="d\-mmm\-yyyy"/>
    <numFmt numFmtId="252" formatCode="d\-mmm\-yy_)"/>
    <numFmt numFmtId="253" formatCode="m/d/yy_)"/>
    <numFmt numFmtId="254" formatCode="m/yy_)"/>
    <numFmt numFmtId="255" formatCode="mmm\-yy_)"/>
    <numFmt numFmtId="256" formatCode="d/mm/yy_);;_(* &quot;-&quot;??_)"/>
    <numFmt numFmtId="257" formatCode="dd\ mmm\ yyyy_);;_(* &quot;-&quot;??_)"/>
    <numFmt numFmtId="258" formatCode="dd\ mmm\ yy_);;_(* &quot;-&quot;??_)"/>
    <numFmt numFmtId="259" formatCode="mmm\ yy_);;_(* &quot;-&quot;??_)"/>
    <numFmt numFmtId="260" formatCode="dd\ mmmyy\ hh:mm"/>
    <numFmt numFmtId="261" formatCode="_-* #,##0.00\ _€_-;\-* #,##0.00\ _€_-;_-* &quot;-&quot;??\ _€_-;_-@_-"/>
    <numFmt numFmtId="262" formatCode="_-* #,##0.00\ &quot;€&quot;_-;\-* #,##0.00\ &quot;€&quot;_-;_-* &quot;-&quot;??\ &quot;€&quot;_-;_-@_-"/>
    <numFmt numFmtId="263" formatCode="General\ &quot;.&quot;"/>
    <numFmt numFmtId="264" formatCode="#\ 0/0_)"/>
    <numFmt numFmtId="265" formatCode="#\ 0/8_)"/>
    <numFmt numFmtId="266" formatCode="#\ ?/?_)"/>
    <numFmt numFmtId="267" formatCode="#,##0.00_ ;[Red]\-#,##0.00\ "/>
    <numFmt numFmtId="268" formatCode=";;;"/>
    <numFmt numFmtId="269" formatCode="_(* #,##0.00%_);_(* \(#,##0.00%\);_(* #,##0.00%_);_(@_)"/>
    <numFmt numFmtId="270" formatCode="mm/yyyy"/>
    <numFmt numFmtId="271" formatCode="#,##0.00000000000_);[Red]\(#,##0.00000000000\)"/>
    <numFmt numFmtId="272" formatCode="_(* #,##0.0_)\x;_(* \(#,##0.0\)\x;_(* &quot;-&quot;??_);_(@_)"/>
    <numFmt numFmtId="273" formatCode="&quot;Sponsor Common net future value at &quot;0.0%"/>
    <numFmt numFmtId="274" formatCode="#,##0.00000;\(#,##0.00000\)"/>
    <numFmt numFmtId="275" formatCode="0.00_)"/>
    <numFmt numFmtId="276" formatCode="_(* #,##0_);[Red]_(* \(#,##0\);_(* &quot;-&quot;_);_(@_)"/>
    <numFmt numFmtId="277" formatCode="&quot;ERROR&quot;;&quot;ERROR&quot;;&quot;OK&quot;"/>
    <numFmt numFmtId="278" formatCode="[&lt;=9999999]###\-####;\(###\)\ ###\-####"/>
    <numFmt numFmtId="279" formatCode="0%_);\(0%\)"/>
    <numFmt numFmtId="280" formatCode="#,##0.000000_);\(#,##0.000000\)"/>
    <numFmt numFmtId="281" formatCode="0.00000"/>
    <numFmt numFmtId="282" formatCode="0.0%_);\(0.0%\);0.0%_)"/>
    <numFmt numFmtId="283" formatCode="0.00%;\(0.00%\)"/>
    <numFmt numFmtId="284" formatCode="0.000%_);\(0.000%\)"/>
    <numFmt numFmtId="285" formatCode="#,##0.0\%_);\(#,##0.0\%\);#,##0.0\%_);@_)"/>
    <numFmt numFmtId="286" formatCode="\+0.00%;\-0.00%"/>
    <numFmt numFmtId="287" formatCode="#,##0.00000000000000_);[Red]\(#,##0.00000000000000\)"/>
    <numFmt numFmtId="288" formatCode="\£#,##0_);\(\£#,##0\)"/>
    <numFmt numFmtId="289" formatCode="#,##0.000_);\(#,##0.000\);&quot;&quot;"/>
    <numFmt numFmtId="290" formatCode="#,##0.000\ ;\(#,##0.000\);&quot;&quot;"/>
    <numFmt numFmtId="291" formatCode="#,##0;\(#,##0\);&quot;&quot;"/>
    <numFmt numFmtId="292" formatCode="_(* #,##0_);_(* \(#,##0\);_(* &quot;-&quot;??_);_(@_)"/>
    <numFmt numFmtId="293" formatCode="General_)"/>
    <numFmt numFmtId="294" formatCode="#,##0_);\(#,##0\);\-_);\•&quot; &quot;@_)"/>
    <numFmt numFmtId="295" formatCode="#,##0_);\(#,##0\);\-_);\–&quot; &quot;@"/>
    <numFmt numFmtId="296" formatCode="#,##0_);\(#,##0\);\-_);\—&quot; &quot;@"/>
    <numFmt numFmtId="297" formatCode="#,##0&quot;x&quot;_);\(#,##0&quot;x&quot;\)"/>
    <numFmt numFmtId="298" formatCode="#,##0.0&quot;x&quot;_);\(#,##0.0&quot;x&quot;\)"/>
    <numFmt numFmtId="299" formatCode="#,##0.00&quot;x&quot;_);\(#,##0.00&quot;x&quot;\)"/>
    <numFmt numFmtId="300" formatCode="&quot;$&quot;#,##0_);[Red]\(&quot;$&quot;#,##0\)"/>
    <numFmt numFmtId="301" formatCode="&quot;Yes&quot;;&quot;Yes&quot;;&quot;No&quot;"/>
    <numFmt numFmtId="302" formatCode="_(&quot;$&quot;* #,##0.0000_);_(&quot;$&quot;* \(#,##0.0000\);_(&quot;$&quot;* &quot;-&quot;??_);_(@_)"/>
    <numFmt numFmtId="303" formatCode="_(* #,##0.000_);_(* \(#,##0.000\);_(* &quot;-&quot;??_);_(@_)"/>
    <numFmt numFmtId="304" formatCode="#,##0.00000000000;[Red]#,##0.00000000000"/>
    <numFmt numFmtId="305" formatCode="[$-409]d\-mmm;@"/>
    <numFmt numFmtId="306" formatCode="#,##0.00000000;[Red]#,##0.00000000"/>
    <numFmt numFmtId="307" formatCode="#,##0;\(#,##0\);\-"/>
    <numFmt numFmtId="308" formatCode="#,##0.0;\(#,##0.0\);\-"/>
    <numFmt numFmtId="309" formatCode="&quot;$&quot;#,##0.0;[Red]\-&quot;$&quot;#,##0.0"/>
    <numFmt numFmtId="310" formatCode="_-* &quot;$&quot;#,##0_-;\-&quot;$&quot;#,##0_-;_-* &quot;-&quot;?_-;_-@_-"/>
    <numFmt numFmtId="311" formatCode="_-* #,##0.0_-;\-#,##0.0_-;_-* &quot;-&quot;?_-;_-@_-"/>
    <numFmt numFmtId="312" formatCode="_-* #,##0_-;\-#,##0_-;_-* &quot;-&quot;?_-;_-@_-"/>
    <numFmt numFmtId="313" formatCode="&quot;$&quot;#,##0"/>
    <numFmt numFmtId="314" formatCode="_-* #,##0_-;\-* #,##0_-;_-* &quot;-&quot;?_-;_-@_-"/>
    <numFmt numFmtId="315" formatCode="_-* #,##0.0_-;\-* #,##0.0_-;_-* &quot;-&quot;?_-;_-@_-"/>
  </numFmts>
  <fonts count="203">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sz val="10"/>
      <name val="Arial"/>
      <family val="2"/>
    </font>
    <font>
      <b/>
      <sz val="10"/>
      <name val="Trebuchet MS"/>
      <family val="2"/>
    </font>
    <font>
      <sz val="10"/>
      <name val="Trebuchet MS"/>
      <family val="2"/>
    </font>
    <font>
      <sz val="10"/>
      <color rgb="FFFF0000"/>
      <name val="Trebuchet MS"/>
      <family val="2"/>
    </font>
    <font>
      <sz val="10"/>
      <color theme="1"/>
      <name val="Arial"/>
      <family val="2"/>
    </font>
    <font>
      <u/>
      <sz val="10"/>
      <color rgb="FF0000FF"/>
      <name val="Arial"/>
      <family val="2"/>
    </font>
    <font>
      <u/>
      <sz val="10"/>
      <name val="Trebuchet MS"/>
      <family val="2"/>
    </font>
    <font>
      <b/>
      <sz val="9"/>
      <color indexed="81"/>
      <name val="Tahoma"/>
      <family val="2"/>
    </font>
    <font>
      <sz val="9"/>
      <color indexed="81"/>
      <name val="Tahoma"/>
      <family val="2"/>
    </font>
    <font>
      <b/>
      <sz val="10"/>
      <color rgb="FFFF0000"/>
      <name val="Trebuchet MS"/>
      <family val="2"/>
    </font>
    <font>
      <b/>
      <sz val="10"/>
      <color theme="0"/>
      <name val="Trebuchet MS"/>
      <family val="2"/>
    </font>
    <font>
      <sz val="10"/>
      <color theme="0"/>
      <name val="Trebuchet MS"/>
      <family val="2"/>
    </font>
    <font>
      <b/>
      <sz val="10"/>
      <name val="Arial"/>
      <family val="2"/>
    </font>
    <font>
      <sz val="10"/>
      <color theme="1"/>
      <name val="Trebuchet MS"/>
      <family val="2"/>
    </font>
    <font>
      <u/>
      <sz val="10"/>
      <color theme="10"/>
      <name val="Arial"/>
      <family val="2"/>
    </font>
    <font>
      <b/>
      <sz val="9"/>
      <name val="Trebuchet MS"/>
      <family val="2"/>
    </font>
    <font>
      <sz val="9"/>
      <name val="Trebuchet MS"/>
      <family val="2"/>
    </font>
    <font>
      <sz val="10"/>
      <color indexed="8"/>
      <name val="Arial"/>
      <family val="2"/>
    </font>
    <font>
      <i/>
      <sz val="7"/>
      <color indexed="8"/>
      <name val="Arial Narrow"/>
      <family val="2"/>
    </font>
    <font>
      <b/>
      <sz val="10"/>
      <color theme="1"/>
      <name val="Trebuchet MS"/>
      <family val="2"/>
    </font>
    <font>
      <sz val="9"/>
      <color rgb="FFFF0000"/>
      <name val="Trebuchet MS"/>
      <family val="2"/>
    </font>
    <font>
      <sz val="9"/>
      <color theme="1"/>
      <name val="Trebuchet MS"/>
      <family val="2"/>
    </font>
    <font>
      <sz val="8"/>
      <color theme="1"/>
      <name val="Trebuchet MS"/>
      <family val="2"/>
    </font>
    <font>
      <sz val="12"/>
      <name val="Trebuchet MS"/>
      <family val="2"/>
    </font>
    <font>
      <sz val="10"/>
      <color indexed="10"/>
      <name val="Trebuchet MS"/>
      <family val="2"/>
    </font>
    <font>
      <sz val="11"/>
      <name val="ＭＳ ゴシック"/>
      <family val="3"/>
      <charset val="128"/>
    </font>
    <font>
      <sz val="10"/>
      <name val="Times New Roman"/>
      <family val="1"/>
    </font>
    <font>
      <sz val="8"/>
      <name val="Arial"/>
      <family val="2"/>
    </font>
    <font>
      <sz val="18"/>
      <name val="Times New Roman"/>
      <family val="1"/>
    </font>
    <font>
      <sz val="10"/>
      <name val="ＭＳ 明朝"/>
      <family val="1"/>
      <charset val="128"/>
    </font>
    <font>
      <sz val="12"/>
      <name val="Times New Roman"/>
      <family val="1"/>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9"/>
      <name val="Tahoma"/>
      <family val="2"/>
    </font>
    <font>
      <sz val="8"/>
      <name val="Times New Roman"/>
      <family val="1"/>
    </font>
    <font>
      <sz val="8"/>
      <color indexed="12"/>
      <name val="Arial"/>
      <family val="2"/>
    </font>
    <font>
      <sz val="10"/>
      <color indexed="12"/>
      <name val="Arial"/>
      <family val="2"/>
    </font>
    <font>
      <sz val="11"/>
      <color indexed="20"/>
      <name val="Calibri"/>
      <family val="2"/>
    </font>
    <font>
      <b/>
      <sz val="12"/>
      <color indexed="61"/>
      <name val="Tahoma"/>
      <family val="2"/>
    </font>
    <font>
      <sz val="10"/>
      <color indexed="8"/>
      <name val="Times New Roman"/>
      <family val="1"/>
    </font>
    <font>
      <b/>
      <sz val="11"/>
      <color indexed="9"/>
      <name val="Arial Narrow"/>
      <family val="2"/>
    </font>
    <font>
      <sz val="12"/>
      <name val="Tms Rmn"/>
    </font>
    <font>
      <b/>
      <sz val="12"/>
      <name val="Times New Roman"/>
      <family val="1"/>
    </font>
    <font>
      <b/>
      <sz val="14"/>
      <color indexed="17"/>
      <name val="Arial"/>
      <family val="2"/>
    </font>
    <font>
      <b/>
      <i/>
      <sz val="11"/>
      <name val="Arial"/>
      <family val="2"/>
    </font>
    <font>
      <b/>
      <sz val="9"/>
      <color indexed="12"/>
      <name val="Tahoma"/>
      <family val="2"/>
    </font>
    <font>
      <b/>
      <sz val="11"/>
      <color indexed="13"/>
      <name val="Calibri"/>
      <family val="2"/>
    </font>
    <font>
      <sz val="9"/>
      <name val="Arial"/>
      <family val="2"/>
    </font>
    <font>
      <b/>
      <sz val="11"/>
      <color indexed="9"/>
      <name val="Calibri"/>
      <family val="2"/>
    </font>
    <font>
      <b/>
      <sz val="11"/>
      <name val="Arial"/>
      <family val="2"/>
    </font>
    <font>
      <sz val="10"/>
      <name val="Helv"/>
    </font>
    <font>
      <sz val="11"/>
      <name val="Tms Rmn"/>
      <family val="1"/>
    </font>
    <font>
      <sz val="10"/>
      <name val="Geneva"/>
      <family val="2"/>
    </font>
    <font>
      <sz val="12"/>
      <name val="Arial"/>
      <family val="2"/>
    </font>
    <font>
      <sz val="8"/>
      <name val="Palatino"/>
      <family val="1"/>
    </font>
    <font>
      <sz val="10"/>
      <color indexed="12"/>
      <name val="Book Antiqua"/>
      <family val="1"/>
    </font>
    <font>
      <sz val="10"/>
      <name val="Book Antiqua"/>
      <family val="1"/>
    </font>
    <font>
      <sz val="8"/>
      <name val="trebuchet"/>
    </font>
    <font>
      <sz val="10"/>
      <name val="MS Serif"/>
      <family val="1"/>
    </font>
    <font>
      <sz val="10"/>
      <name val="Courier"/>
      <family val="3"/>
    </font>
    <font>
      <sz val="10"/>
      <name val="MS Sans Serif"/>
      <family val="2"/>
    </font>
    <font>
      <b/>
      <sz val="12"/>
      <color indexed="12"/>
      <name val="Arial"/>
      <family val="2"/>
    </font>
    <font>
      <b/>
      <sz val="10"/>
      <color indexed="12"/>
      <name val="Arial"/>
      <family val="2"/>
    </font>
    <font>
      <b/>
      <sz val="10"/>
      <color indexed="9"/>
      <name val="Arial"/>
      <family val="2"/>
    </font>
    <font>
      <b/>
      <sz val="14"/>
      <color indexed="13"/>
      <name val="Arial"/>
      <family val="2"/>
    </font>
    <font>
      <b/>
      <sz val="10"/>
      <color indexed="10"/>
      <name val="Arial"/>
      <family val="2"/>
    </font>
    <font>
      <sz val="10"/>
      <color indexed="56"/>
      <name val="Arial"/>
      <family val="2"/>
    </font>
    <font>
      <b/>
      <sz val="10"/>
      <name val="Times New Roman"/>
      <family val="1"/>
    </font>
    <font>
      <sz val="10"/>
      <name val="Arial Narrow"/>
      <family val="2"/>
    </font>
    <font>
      <b/>
      <sz val="12"/>
      <color indexed="60"/>
      <name val="Arial Narrow"/>
      <family val="2"/>
    </font>
    <font>
      <b/>
      <sz val="9"/>
      <name val="Tahoma"/>
      <family val="2"/>
    </font>
    <font>
      <sz val="9"/>
      <name val="Times New Roman"/>
      <family val="1"/>
    </font>
    <font>
      <sz val="8"/>
      <color indexed="8"/>
      <name val="Times New Roman"/>
      <family val="1"/>
    </font>
    <font>
      <i/>
      <sz val="11"/>
      <color indexed="23"/>
      <name val="Calibri"/>
      <family val="2"/>
    </font>
    <font>
      <b/>
      <sz val="12"/>
      <color indexed="8"/>
      <name val="Arial"/>
      <family val="2"/>
    </font>
    <font>
      <b/>
      <sz val="10.5"/>
      <name val="Times New Roman"/>
      <family val="1"/>
    </font>
    <font>
      <sz val="7"/>
      <name val="Palatino"/>
      <family val="1"/>
    </font>
    <font>
      <b/>
      <u/>
      <sz val="16"/>
      <name val="Arial"/>
      <family val="2"/>
    </font>
    <font>
      <sz val="11"/>
      <color indexed="17"/>
      <name val="Calibri"/>
      <family val="2"/>
    </font>
    <font>
      <u/>
      <sz val="11"/>
      <name val="Arial"/>
      <family val="2"/>
    </font>
    <font>
      <i/>
      <u/>
      <sz val="11"/>
      <name val="Arial"/>
      <family val="2"/>
    </font>
    <font>
      <b/>
      <sz val="9"/>
      <color indexed="42"/>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0"/>
      <color indexed="12"/>
      <name val="Times New Roman"/>
      <family val="1"/>
    </font>
    <font>
      <b/>
      <sz val="8"/>
      <color indexed="8"/>
      <name val="Arial"/>
      <family val="2"/>
    </font>
    <font>
      <sz val="10"/>
      <color indexed="14"/>
      <name val="Arial"/>
      <family val="2"/>
    </font>
    <font>
      <sz val="11"/>
      <color indexed="13"/>
      <name val="Calibri"/>
      <family val="2"/>
    </font>
    <font>
      <b/>
      <sz val="12"/>
      <color indexed="20"/>
      <name val="Tahoma"/>
      <family val="2"/>
    </font>
    <font>
      <sz val="6"/>
      <color indexed="8"/>
      <name val="MS SystemEx"/>
      <family val="2"/>
    </font>
    <font>
      <sz val="11"/>
      <color indexed="19"/>
      <name val="Calibri"/>
      <family val="2"/>
    </font>
    <font>
      <b/>
      <sz val="9"/>
      <color indexed="63"/>
      <name val="Tahoma"/>
      <family val="2"/>
    </font>
    <font>
      <sz val="7"/>
      <name val="Small Fonts"/>
      <family val="2"/>
    </font>
    <font>
      <sz val="10"/>
      <name val="Garamond"/>
      <family val="1"/>
    </font>
    <font>
      <b/>
      <sz val="11"/>
      <color indexed="63"/>
      <name val="Calibri"/>
      <family val="2"/>
    </font>
    <font>
      <sz val="8"/>
      <color indexed="8"/>
      <name val="Arial"/>
      <family val="2"/>
    </font>
    <font>
      <sz val="11"/>
      <name val="Arial"/>
      <family val="2"/>
    </font>
    <font>
      <b/>
      <sz val="26"/>
      <name val="Times New Roman"/>
      <family val="1"/>
    </font>
    <font>
      <b/>
      <sz val="18"/>
      <name val="Times New Roman"/>
      <family val="1"/>
    </font>
    <font>
      <sz val="10"/>
      <color indexed="16"/>
      <name val="Helvetica-Black"/>
    </font>
    <font>
      <b/>
      <sz val="9"/>
      <name val="Frutiger 45 Light"/>
      <family val="2"/>
    </font>
    <font>
      <b/>
      <sz val="9"/>
      <name val="Arial"/>
      <family val="2"/>
    </font>
    <font>
      <sz val="10"/>
      <color indexed="10"/>
      <name val="Arial"/>
      <family val="2"/>
    </font>
    <font>
      <b/>
      <sz val="14"/>
      <name val="Times New Roman"/>
      <family val="1"/>
    </font>
    <font>
      <b/>
      <sz val="10"/>
      <name val="MS Sans Serif"/>
      <family val="2"/>
    </font>
    <font>
      <b/>
      <i/>
      <sz val="10"/>
      <name val="Arial"/>
      <family val="2"/>
    </font>
    <font>
      <b/>
      <sz val="11"/>
      <color indexed="60"/>
      <name val="Arial Narrow"/>
      <family val="2"/>
    </font>
    <font>
      <sz val="10"/>
      <color indexed="36"/>
      <name val="Arial"/>
      <family val="2"/>
    </font>
    <font>
      <sz val="8"/>
      <color indexed="16"/>
      <name val="Century Schoolbook"/>
      <family val="1"/>
    </font>
    <font>
      <b/>
      <i/>
      <sz val="12"/>
      <color indexed="8"/>
      <name val="Arial"/>
      <family val="2"/>
    </font>
    <font>
      <sz val="12"/>
      <color indexed="8"/>
      <name val="Arial"/>
      <family val="2"/>
    </font>
    <font>
      <b/>
      <sz val="12"/>
      <color indexed="9"/>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i/>
      <sz val="10"/>
      <name val="Times New Roman"/>
      <family val="1"/>
    </font>
    <font>
      <b/>
      <sz val="16"/>
      <color indexed="16"/>
      <name val="Arial"/>
      <family val="2"/>
    </font>
    <font>
      <b/>
      <sz val="11"/>
      <name val="Helv"/>
      <family val="2"/>
    </font>
    <font>
      <b/>
      <u/>
      <sz val="11"/>
      <name val="Arial"/>
      <family val="2"/>
    </font>
    <font>
      <i/>
      <sz val="12"/>
      <color indexed="12"/>
      <name val="Times New Roman"/>
      <family val="1"/>
    </font>
    <font>
      <b/>
      <sz val="9"/>
      <name val="Palatino"/>
      <family val="1"/>
    </font>
    <font>
      <sz val="9"/>
      <color indexed="21"/>
      <name val="Helvetica-Black"/>
    </font>
    <font>
      <u/>
      <sz val="10"/>
      <name val="Arial"/>
      <family val="2"/>
    </font>
    <font>
      <sz val="9"/>
      <name val="Helvetica-Black"/>
    </font>
    <font>
      <sz val="10"/>
      <name val="Courier New"/>
      <family val="3"/>
    </font>
    <font>
      <b/>
      <sz val="10"/>
      <name val="Courier New"/>
      <family val="3"/>
    </font>
    <font>
      <i/>
      <sz val="10"/>
      <name val="Courier New"/>
      <family val="3"/>
    </font>
    <font>
      <b/>
      <sz val="11"/>
      <name val="Times New Roman"/>
      <family val="1"/>
    </font>
    <font>
      <b/>
      <sz val="18"/>
      <color indexed="62"/>
      <name val="Cambria"/>
      <family val="2"/>
    </font>
    <font>
      <b/>
      <sz val="17"/>
      <name val="Helvetica"/>
      <family val="2"/>
    </font>
    <font>
      <b/>
      <sz val="11"/>
      <color indexed="23"/>
      <name val="Helvetica"/>
      <family val="2"/>
    </font>
    <font>
      <b/>
      <sz val="8"/>
      <color indexed="9"/>
      <name val="Arial"/>
      <family val="2"/>
    </font>
    <font>
      <b/>
      <sz val="11"/>
      <color indexed="8"/>
      <name val="Calibri"/>
      <family val="2"/>
    </font>
    <font>
      <b/>
      <sz val="7"/>
      <color indexed="12"/>
      <name val="Arial"/>
      <family val="2"/>
    </font>
    <font>
      <sz val="11"/>
      <color indexed="10"/>
      <name val="Calibri"/>
      <family val="2"/>
    </font>
    <font>
      <b/>
      <i/>
      <sz val="12"/>
      <name val="Times New Roman"/>
      <family val="1"/>
    </font>
    <font>
      <u val="singleAccounting"/>
      <sz val="11"/>
      <color indexed="8"/>
      <name val="Times New Roman"/>
      <family val="1"/>
    </font>
    <font>
      <b/>
      <sz val="9"/>
      <name val="Zurich Cn BT"/>
      <family val="2"/>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3"/>
      <name val="ＭＳ Ｐゴシック"/>
      <family val="3"/>
      <charset val="128"/>
    </font>
    <font>
      <sz val="12"/>
      <name val="바탕체"/>
      <family val="1"/>
      <charset val="255"/>
    </font>
    <font>
      <sz val="10"/>
      <name val="細明朝体"/>
      <family val="3"/>
      <charset val="128"/>
    </font>
    <font>
      <sz val="11"/>
      <color indexed="16"/>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8"/>
      <name val="ＭＳ Ｐゴシック"/>
      <family val="3"/>
      <charset val="128"/>
    </font>
    <font>
      <sz val="11"/>
      <color indexed="20"/>
      <name val="ＭＳ Ｐゴシック"/>
      <family val="3"/>
      <charset val="128"/>
    </font>
    <font>
      <sz val="14"/>
      <name val="ＭＳ 明朝"/>
      <family val="1"/>
      <charset val="128"/>
    </font>
    <font>
      <sz val="10"/>
      <name val="ZapfHumnst BT"/>
      <family val="1"/>
    </font>
    <font>
      <sz val="11"/>
      <name val="Times New Roman"/>
      <family val="1"/>
    </font>
    <font>
      <sz val="11"/>
      <name val="ＭＳ Ｐゴシック"/>
      <family val="3"/>
      <charset val="128"/>
    </font>
    <font>
      <sz val="12"/>
      <name val="ＭＳ Ｐ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53"/>
      <name val="ＭＳ Ｐゴシック"/>
      <family val="3"/>
      <charset val="128"/>
    </font>
    <font>
      <sz val="10"/>
      <name val="Arial"/>
      <family val="2"/>
    </font>
    <font>
      <b/>
      <sz val="12"/>
      <color indexed="81"/>
      <name val="Tahoma"/>
      <family val="2"/>
    </font>
    <font>
      <sz val="12"/>
      <color indexed="81"/>
      <name val="Tahoma"/>
      <family val="2"/>
    </font>
    <font>
      <b/>
      <sz val="9"/>
      <color rgb="FFFFFFFF"/>
      <name val="Trebuchet MS"/>
      <family val="2"/>
    </font>
    <font>
      <b/>
      <sz val="9"/>
      <color theme="0"/>
      <name val="Trebuchet MS"/>
      <family val="2"/>
    </font>
    <font>
      <b/>
      <sz val="9"/>
      <color rgb="FF000000"/>
      <name val="Trebuchet MS"/>
      <family val="2"/>
    </font>
    <font>
      <b/>
      <i/>
      <sz val="9"/>
      <color rgb="FFFFFF00"/>
      <name val="Trebuchet MS"/>
      <family val="2"/>
    </font>
    <font>
      <b/>
      <sz val="9"/>
      <color rgb="FFFF0000"/>
      <name val="Trebuchet MS"/>
      <family val="2"/>
    </font>
    <font>
      <sz val="9"/>
      <color rgb="FF26EE64"/>
      <name val="Trebuchet MS"/>
      <family val="2"/>
    </font>
    <font>
      <sz val="9"/>
      <color rgb="FF000000"/>
      <name val="Trebuchet MS"/>
      <family val="2"/>
    </font>
    <font>
      <u/>
      <sz val="9"/>
      <name val="Trebuchet MS"/>
      <family val="2"/>
    </font>
    <font>
      <u/>
      <sz val="9"/>
      <color rgb="FF0000FF"/>
      <name val="Trebuchet MS"/>
      <family val="2"/>
    </font>
    <font>
      <b/>
      <sz val="9"/>
      <color theme="1"/>
      <name val="Trebuchet MS"/>
      <family val="2"/>
    </font>
    <font>
      <sz val="9"/>
      <color rgb="FF00B0F0"/>
      <name val="Trebuchet MS"/>
      <family val="2"/>
    </font>
    <font>
      <sz val="11"/>
      <color rgb="FFFF0000"/>
      <name val="Trebuchet MS"/>
      <family val="2"/>
    </font>
    <font>
      <sz val="10"/>
      <name val="Arial"/>
      <family val="2"/>
    </font>
    <font>
      <sz val="11"/>
      <name val="Calibri"/>
      <family val="2"/>
      <scheme val="minor"/>
    </font>
    <font>
      <sz val="8"/>
      <name val="Trebuchet MS"/>
      <family val="2"/>
    </font>
    <font>
      <b/>
      <sz val="8"/>
      <color theme="1"/>
      <name val="Trebuchet MS"/>
      <family val="2"/>
    </font>
    <font>
      <sz val="11"/>
      <color rgb="FFFF0000"/>
      <name val="Calibri"/>
      <family val="2"/>
      <scheme val="minor"/>
    </font>
    <font>
      <sz val="8"/>
      <color rgb="FFFF0000"/>
      <name val="Trebuchet MS"/>
      <family val="2"/>
    </font>
    <font>
      <sz val="10"/>
      <name val="Arial"/>
      <family val="2"/>
    </font>
    <font>
      <b/>
      <sz val="10"/>
      <color indexed="9"/>
      <name val="Trebuchet MS"/>
      <family val="2"/>
    </font>
    <font>
      <vertAlign val="superscript"/>
      <sz val="10"/>
      <name val="Trebuchet MS"/>
      <family val="2"/>
    </font>
    <font>
      <sz val="8"/>
      <color indexed="81"/>
      <name val="Tahoma"/>
      <family val="2"/>
    </font>
    <font>
      <b/>
      <sz val="8"/>
      <color indexed="81"/>
      <name val="Tahoma"/>
      <family val="2"/>
    </font>
    <font>
      <b/>
      <sz val="12"/>
      <name val="Trebuchet MS"/>
      <family val="2"/>
    </font>
    <font>
      <b/>
      <sz val="10"/>
      <color rgb="FF004C97"/>
      <name val="Trebuchet MS"/>
      <family val="2"/>
    </font>
    <font>
      <sz val="10"/>
      <color rgb="FF004C97"/>
      <name val="Trebuchet MS"/>
      <family val="2"/>
    </font>
    <font>
      <sz val="11"/>
      <color theme="0"/>
      <name val="Calibri"/>
      <family val="2"/>
      <scheme val="minor"/>
    </font>
  </fonts>
  <fills count="1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52A5"/>
        <bgColor indexed="64"/>
      </patternFill>
    </fill>
    <fill>
      <patternFill patternType="solid">
        <fgColor indexed="22"/>
        <bgColor indexed="64"/>
      </patternFill>
    </fill>
    <fill>
      <patternFill patternType="solid">
        <fgColor theme="3" tint="0.79998168889431442"/>
        <bgColor indexed="64"/>
      </patternFill>
    </fill>
    <fill>
      <patternFill patternType="solid">
        <fgColor rgb="FFFFFF99"/>
        <bgColor indexed="64"/>
      </patternFill>
    </fill>
    <fill>
      <patternFill patternType="solid">
        <fgColor indexed="62"/>
        <bgColor indexed="64"/>
      </patternFill>
    </fill>
    <fill>
      <patternFill patternType="solid">
        <fgColor theme="3" tint="0.39997558519241921"/>
        <bgColor indexed="64"/>
      </patternFill>
    </fill>
    <fill>
      <patternFill patternType="solid">
        <fgColor indexed="43"/>
      </patternFill>
    </fill>
    <fill>
      <patternFill patternType="solid">
        <fgColor indexed="9"/>
        <bgColor indexed="64"/>
      </patternFill>
    </fill>
    <fill>
      <patternFill patternType="solid">
        <fgColor indexed="44"/>
        <bgColor indexed="31"/>
      </patternFill>
    </fill>
    <fill>
      <patternFill patternType="solid">
        <fgColor indexed="29"/>
        <bgColor indexed="45"/>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3"/>
        <bgColor indexed="26"/>
      </patternFill>
    </fill>
    <fill>
      <patternFill patternType="solid">
        <fgColor indexed="45"/>
        <bgColor indexed="2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3"/>
        <bgColor indexed="52"/>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bgColor indexed="62"/>
      </patternFill>
    </fill>
    <fill>
      <patternFill patternType="solid">
        <fgColor indexed="54"/>
        <bgColor indexed="23"/>
      </patternFill>
    </fill>
    <fill>
      <patternFill patternType="solid">
        <fgColor indexed="49"/>
        <bgColor indexed="40"/>
      </patternFill>
    </fill>
    <fill>
      <patternFill patternType="solid">
        <fgColor indexed="13"/>
        <bgColor indexed="34"/>
      </patternFill>
    </fill>
    <fill>
      <patternFill patternType="solid">
        <fgColor indexed="22"/>
        <bgColor indexed="22"/>
      </patternFill>
    </fill>
    <fill>
      <patternFill patternType="solid">
        <fgColor indexed="26"/>
        <bgColor indexed="64"/>
      </patternFill>
    </fill>
    <fill>
      <patternFill patternType="solid">
        <fgColor indexed="46"/>
        <bgColor indexed="24"/>
      </patternFill>
    </fill>
    <fill>
      <patternFill patternType="solid">
        <fgColor indexed="12"/>
        <bgColor indexed="64"/>
      </patternFill>
    </fill>
    <fill>
      <patternFill patternType="solid">
        <fgColor indexed="41"/>
        <bgColor indexed="64"/>
      </patternFill>
    </fill>
    <fill>
      <patternFill patternType="solid">
        <fgColor indexed="43"/>
        <bgColor indexed="41"/>
      </patternFill>
    </fill>
    <fill>
      <patternFill patternType="solid">
        <fgColor indexed="43"/>
        <bgColor indexed="64"/>
      </patternFill>
    </fill>
    <fill>
      <patternFill patternType="solid">
        <fgColor indexed="46"/>
        <bgColor indexed="64"/>
      </patternFill>
    </fill>
    <fill>
      <patternFill patternType="solid">
        <fgColor indexed="9"/>
        <bgColor indexed="26"/>
      </patternFill>
    </fill>
    <fill>
      <patternFill patternType="solid">
        <fgColor indexed="55"/>
        <bgColor indexed="23"/>
      </patternFill>
    </fill>
    <fill>
      <patternFill patternType="solid">
        <fgColor indexed="44"/>
        <bgColor indexed="64"/>
      </patternFill>
    </fill>
    <fill>
      <patternFill patternType="solid">
        <fgColor indexed="9"/>
      </patternFill>
    </fill>
    <fill>
      <patternFill patternType="solid">
        <fgColor indexed="38"/>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60"/>
        <bgColor indexed="64"/>
      </patternFill>
    </fill>
    <fill>
      <patternFill patternType="solid">
        <fgColor indexed="30"/>
        <bgColor indexed="64"/>
      </patternFill>
    </fill>
    <fill>
      <patternFill patternType="solid">
        <fgColor indexed="22"/>
      </patternFill>
    </fill>
    <fill>
      <patternFill patternType="solid">
        <fgColor indexed="23"/>
        <bgColor indexed="64"/>
      </patternFill>
    </fill>
    <fill>
      <patternFill patternType="solid">
        <fgColor indexed="27"/>
        <bgColor indexed="64"/>
      </patternFill>
    </fill>
    <fill>
      <patternFill patternType="gray0625">
        <fgColor indexed="13"/>
        <bgColor indexed="13"/>
      </patternFill>
    </fill>
    <fill>
      <patternFill patternType="solid">
        <fgColor indexed="13"/>
        <bgColor indexed="64"/>
      </patternFill>
    </fill>
    <fill>
      <patternFill patternType="gray0625">
        <fgColor indexed="26"/>
        <bgColor indexed="43"/>
      </patternFill>
    </fill>
    <fill>
      <patternFill patternType="solid">
        <fgColor indexed="47"/>
        <bgColor indexed="64"/>
      </patternFill>
    </fill>
    <fill>
      <patternFill patternType="solid">
        <fgColor indexed="32"/>
        <bgColor indexed="64"/>
      </patternFill>
    </fill>
    <fill>
      <patternFill patternType="lightGray">
        <fgColor indexed="11"/>
        <bgColor indexed="9"/>
      </patternFill>
    </fill>
    <fill>
      <patternFill patternType="mediumGray">
        <fgColor indexed="22"/>
      </patternFill>
    </fill>
    <fill>
      <patternFill patternType="solid">
        <fgColor indexed="56"/>
        <bgColor indexed="64"/>
      </patternFill>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15"/>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9" tint="0.59999389629810485"/>
        <bgColor indexed="64"/>
      </patternFill>
    </fill>
    <fill>
      <patternFill patternType="solid">
        <fgColor rgb="FF004C97"/>
        <bgColor rgb="FF000000"/>
      </patternFill>
    </fill>
    <fill>
      <patternFill patternType="solid">
        <fgColor rgb="FF004C97"/>
        <bgColor indexed="64"/>
      </patternFill>
    </fill>
    <fill>
      <patternFill patternType="solid">
        <fgColor rgb="FFB9E5FB"/>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26EE64"/>
        <bgColor indexed="64"/>
      </patternFill>
    </fill>
    <fill>
      <patternFill patternType="solid">
        <fgColor rgb="FFFFC000"/>
        <bgColor indexed="64"/>
      </patternFill>
    </fill>
    <fill>
      <patternFill patternType="solid">
        <fgColor theme="6" tint="-0.249977111117893"/>
        <bgColor indexed="64"/>
      </patternFill>
    </fill>
    <fill>
      <patternFill patternType="solid">
        <fgColor theme="2"/>
        <bgColor rgb="FF000000"/>
      </patternFill>
    </fill>
    <fill>
      <patternFill patternType="solid">
        <fgColor theme="2"/>
        <bgColor indexed="64"/>
      </patternFill>
    </fill>
    <fill>
      <patternFill patternType="solid">
        <fgColor theme="4" tint="0.79998168889431442"/>
        <bgColor indexed="64"/>
      </patternFill>
    </fill>
  </fills>
  <borders count="806">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thin">
        <color indexed="10"/>
      </left>
      <right style="thin">
        <color indexed="10"/>
      </right>
      <top style="thin">
        <color indexed="10"/>
      </top>
      <bottom style="thin">
        <color indexed="10"/>
      </bottom>
      <diagonal/>
    </border>
    <border>
      <left/>
      <right/>
      <top/>
      <bottom style="dotted">
        <color indexed="64"/>
      </bottom>
      <diagonal/>
    </border>
    <border>
      <left/>
      <right/>
      <top/>
      <bottom style="hair">
        <color indexed="22"/>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hair">
        <color indexed="64"/>
      </bottom>
      <diagonal/>
    </border>
    <border>
      <left/>
      <right/>
      <top/>
      <bottom style="double">
        <color indexed="13"/>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style="thin">
        <color auto="1"/>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style="hair">
        <color auto="1"/>
      </left>
      <right style="hair">
        <color auto="1"/>
      </right>
      <top style="hair">
        <color auto="1"/>
      </top>
      <bottom style="thin">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top/>
      <bottom style="hair">
        <color indexed="22"/>
      </bottom>
      <diagonal/>
    </border>
    <border>
      <left/>
      <right/>
      <top/>
      <bottom style="hair">
        <color indexed="64"/>
      </bottom>
      <diagonal/>
    </border>
    <border>
      <left/>
      <right style="thin">
        <color indexed="64"/>
      </right>
      <top style="thin">
        <color indexed="64"/>
      </top>
      <bottom/>
      <diagonal/>
    </border>
  </borders>
  <cellStyleXfs count="32225">
    <xf numFmtId="0" fontId="0" fillId="0" borderId="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8" fillId="0" borderId="0" applyNumberFormat="0" applyFill="0" applyBorder="0" applyAlignment="0" applyProtection="0"/>
    <xf numFmtId="0" fontId="21" fillId="0" borderId="0"/>
    <xf numFmtId="9" fontId="22" fillId="0" borderId="0" applyFont="0" applyFill="0" applyBorder="0" applyAlignment="0" applyProtection="0"/>
    <xf numFmtId="0" fontId="4" fillId="0" borderId="0"/>
    <xf numFmtId="0" fontId="4" fillId="0" borderId="0"/>
    <xf numFmtId="0" fontId="29" fillId="0" borderId="0" applyFont="0" applyFill="0" applyBorder="0" applyAlignment="0" applyProtection="0"/>
    <xf numFmtId="199" fontId="30" fillId="0" borderId="0"/>
    <xf numFmtId="37" fontId="31" fillId="0" borderId="0">
      <alignment horizontal="right" vertical="top" wrapText="1"/>
    </xf>
    <xf numFmtId="0" fontId="4" fillId="0" borderId="0"/>
    <xf numFmtId="0" fontId="4" fillId="0" borderId="0"/>
    <xf numFmtId="200" fontId="32" fillId="0" borderId="0">
      <alignment horizontal="centerContinuous"/>
    </xf>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4" fillId="0" borderId="0" applyFont="0" applyFill="0" applyBorder="0" applyAlignment="0" applyProtection="0"/>
    <xf numFmtId="0" fontId="4" fillId="0" borderId="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4"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4" fillId="10" borderId="0" applyNumberFormat="0" applyFont="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4" fillId="0" borderId="0"/>
    <xf numFmtId="0" fontId="21" fillId="0" borderId="0">
      <alignment vertical="top"/>
    </xf>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0" fontId="29"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0" fontId="4" fillId="0" borderId="0"/>
    <xf numFmtId="203" fontId="31" fillId="11" borderId="17" applyBorder="0" applyProtection="0">
      <alignment horizontal="right"/>
    </xf>
    <xf numFmtId="0" fontId="35" fillId="12" borderId="0" applyNumberFormat="0" applyBorder="0" applyAlignment="0">
      <protection locked="0"/>
    </xf>
    <xf numFmtId="0" fontId="35" fillId="13" borderId="0" applyNumberFormat="0" applyBorder="0" applyAlignment="0">
      <protection locked="0"/>
    </xf>
    <xf numFmtId="0" fontId="35" fillId="14" borderId="0" applyNumberFormat="0" applyBorder="0" applyAlignment="0">
      <protection locked="0"/>
    </xf>
    <xf numFmtId="0" fontId="35" fillId="15" borderId="0" applyNumberFormat="0" applyBorder="0" applyAlignment="0">
      <protection locked="0"/>
    </xf>
    <xf numFmtId="0" fontId="35" fillId="16" borderId="0" applyNumberFormat="0" applyBorder="0" applyAlignment="0">
      <protection locked="0"/>
    </xf>
    <xf numFmtId="0" fontId="35" fillId="14" borderId="0" applyNumberFormat="0" applyBorder="0" applyAlignment="0">
      <protection locked="0"/>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5" fillId="16" borderId="0" applyNumberFormat="0" applyBorder="0" applyAlignment="0">
      <protection locked="0"/>
    </xf>
    <xf numFmtId="0" fontId="35" fillId="13" borderId="0" applyNumberFormat="0" applyBorder="0" applyAlignment="0">
      <protection locked="0"/>
    </xf>
    <xf numFmtId="0" fontId="35" fillId="23" borderId="0" applyNumberFormat="0" applyBorder="0" applyAlignment="0">
      <protection locked="0"/>
    </xf>
    <xf numFmtId="0" fontId="35" fillId="24" borderId="0" applyNumberFormat="0" applyBorder="0" applyAlignment="0">
      <protection locked="0"/>
    </xf>
    <xf numFmtId="0" fontId="35" fillId="16" borderId="0" applyNumberFormat="0" applyBorder="0" applyAlignment="0">
      <protection locked="0"/>
    </xf>
    <xf numFmtId="0" fontId="35" fillId="14" borderId="0" applyNumberFormat="0" applyBorder="0" applyAlignment="0">
      <protection locked="0"/>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0" borderId="0" applyNumberFormat="0" applyBorder="0" applyAlignment="0" applyProtection="0">
      <alignment vertical="center"/>
    </xf>
    <xf numFmtId="0" fontId="36" fillId="25" borderId="0" applyNumberFormat="0" applyBorder="0" applyAlignment="0" applyProtection="0">
      <alignment vertical="center"/>
    </xf>
    <xf numFmtId="0" fontId="36" fillId="28" borderId="0" applyNumberFormat="0" applyBorder="0" applyAlignment="0" applyProtection="0">
      <alignment vertical="center"/>
    </xf>
    <xf numFmtId="0" fontId="37" fillId="16" borderId="0" applyNumberFormat="0" applyBorder="0" applyAlignment="0">
      <protection locked="0"/>
    </xf>
    <xf numFmtId="0" fontId="37" fillId="29" borderId="0" applyNumberFormat="0" applyBorder="0" applyAlignment="0">
      <protection locked="0"/>
    </xf>
    <xf numFmtId="0" fontId="37" fillId="30" borderId="0" applyNumberFormat="0" applyBorder="0" applyAlignment="0">
      <protection locked="0"/>
    </xf>
    <xf numFmtId="0" fontId="37" fillId="24" borderId="0" applyNumberFormat="0" applyBorder="0" applyAlignment="0">
      <protection locked="0"/>
    </xf>
    <xf numFmtId="0" fontId="37" fillId="16" borderId="0" applyNumberFormat="0" applyBorder="0" applyAlignment="0">
      <protection locked="0"/>
    </xf>
    <xf numFmtId="0" fontId="37" fillId="13" borderId="0" applyNumberFormat="0" applyBorder="0" applyAlignment="0">
      <protection locked="0"/>
    </xf>
    <xf numFmtId="0" fontId="38" fillId="31"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8" fillId="34" borderId="0" applyNumberFormat="0" applyBorder="0" applyAlignment="0" applyProtection="0">
      <alignment vertical="center"/>
    </xf>
    <xf numFmtId="14" fontId="39" fillId="0" borderId="0" applyFont="0" applyFill="0" applyBorder="0" applyAlignment="0"/>
    <xf numFmtId="14" fontId="39" fillId="0" borderId="0"/>
    <xf numFmtId="0" fontId="37" fillId="35" borderId="0" applyNumberFormat="0" applyBorder="0" applyAlignment="0">
      <protection locked="0"/>
    </xf>
    <xf numFmtId="0" fontId="37" fillId="29" borderId="0" applyNumberFormat="0" applyBorder="0" applyAlignment="0">
      <protection locked="0"/>
    </xf>
    <xf numFmtId="0" fontId="37" fillId="30" borderId="0" applyNumberFormat="0" applyBorder="0" applyAlignment="0">
      <protection locked="0"/>
    </xf>
    <xf numFmtId="0" fontId="37" fillId="36" borderId="0" applyNumberFormat="0" applyBorder="0" applyAlignment="0">
      <protection locked="0"/>
    </xf>
    <xf numFmtId="0" fontId="37" fillId="37" borderId="0" applyNumberFormat="0" applyBorder="0" applyAlignment="0">
      <protection locked="0"/>
    </xf>
    <xf numFmtId="0" fontId="37" fillId="38" borderId="0" applyNumberFormat="0" applyBorder="0" applyAlignment="0">
      <protection locked="0"/>
    </xf>
    <xf numFmtId="0" fontId="31" fillId="0" borderId="0" applyNumberFormat="0" applyAlignment="0"/>
    <xf numFmtId="204" fontId="30" fillId="0" borderId="8"/>
    <xf numFmtId="205" fontId="30" fillId="0" borderId="11"/>
    <xf numFmtId="0" fontId="4" fillId="0" borderId="0" applyFill="0" applyBorder="0" applyProtection="0">
      <protection locked="0"/>
    </xf>
    <xf numFmtId="0" fontId="4" fillId="0" borderId="0" applyFill="0" applyBorder="0" applyProtection="0">
      <protection locked="0"/>
    </xf>
    <xf numFmtId="205" fontId="30" fillId="0" borderId="10" applyBorder="0"/>
    <xf numFmtId="0" fontId="40" fillId="0" borderId="0">
      <alignment horizontal="center" wrapText="1"/>
      <protection locked="0"/>
    </xf>
    <xf numFmtId="186" fontId="41" fillId="39" borderId="0" applyBorder="0">
      <alignment horizontal="center" vertical="center"/>
    </xf>
    <xf numFmtId="206" fontId="41" fillId="0" borderId="20">
      <alignment horizontal="center" vertical="center"/>
      <protection locked="0"/>
    </xf>
    <xf numFmtId="206" fontId="41" fillId="0" borderId="20">
      <alignment horizontal="right" vertical="center"/>
      <protection locked="0"/>
    </xf>
    <xf numFmtId="207" fontId="41" fillId="0" borderId="20">
      <alignment horizontal="center" vertical="center"/>
      <protection locked="0"/>
    </xf>
    <xf numFmtId="207" fontId="41" fillId="0" borderId="20">
      <alignment horizontal="right" vertical="center"/>
      <protection locked="0"/>
    </xf>
    <xf numFmtId="3" fontId="42" fillId="40" borderId="21">
      <alignment horizontal="right"/>
    </xf>
    <xf numFmtId="186" fontId="41" fillId="0" borderId="20">
      <alignment horizontal="center" vertical="center"/>
      <protection locked="0"/>
    </xf>
    <xf numFmtId="186" fontId="41" fillId="0" borderId="20">
      <alignment horizontal="right" vertical="center"/>
      <protection locked="0"/>
    </xf>
    <xf numFmtId="3" fontId="42" fillId="40" borderId="21">
      <alignment horizontal="right"/>
    </xf>
    <xf numFmtId="208" fontId="41" fillId="0" borderId="20">
      <alignment horizontal="center" vertical="center"/>
      <protection locked="0"/>
    </xf>
    <xf numFmtId="208" fontId="41" fillId="0" borderId="20">
      <alignment horizontal="right" vertical="center"/>
      <protection locked="0"/>
    </xf>
    <xf numFmtId="209" fontId="41" fillId="0" borderId="20">
      <alignment horizontal="center" vertical="center"/>
      <protection locked="0"/>
    </xf>
    <xf numFmtId="209" fontId="41" fillId="0" borderId="20">
      <alignment horizontal="right" vertical="center"/>
      <protection locked="0"/>
    </xf>
    <xf numFmtId="210" fontId="41" fillId="0" borderId="20">
      <alignment horizontal="center" vertical="center"/>
      <protection locked="0"/>
    </xf>
    <xf numFmtId="210" fontId="41" fillId="0" borderId="20">
      <alignment horizontal="right" vertical="center"/>
      <protection locked="0"/>
    </xf>
    <xf numFmtId="211" fontId="41" fillId="0" borderId="20">
      <alignment horizontal="center" vertical="center"/>
      <protection locked="0"/>
    </xf>
    <xf numFmtId="211" fontId="41" fillId="0" borderId="20">
      <alignment horizontal="right" vertical="center"/>
      <protection locked="0"/>
    </xf>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212" fontId="4" fillId="0" borderId="0" applyNumberFormat="0" applyFill="0" applyBorder="0" applyAlignment="0" applyProtection="0"/>
    <xf numFmtId="0" fontId="39" fillId="5" borderId="0"/>
    <xf numFmtId="0" fontId="43" fillId="41" borderId="0" applyNumberFormat="0" applyBorder="0" applyAlignment="0">
      <protection locked="0"/>
    </xf>
    <xf numFmtId="0" fontId="44" fillId="8" borderId="0">
      <alignment vertical="center"/>
    </xf>
    <xf numFmtId="213" fontId="30" fillId="0" borderId="0" applyFont="0" applyFill="0" applyBorder="0" applyAlignment="0" applyProtection="0"/>
    <xf numFmtId="214" fontId="30" fillId="0" borderId="0" applyFont="0" applyFill="0" applyBorder="0" applyAlignment="0" applyProtection="0"/>
    <xf numFmtId="215" fontId="30" fillId="0" borderId="0" applyFont="0" applyFill="0" applyBorder="0" applyAlignment="0" applyProtection="0"/>
    <xf numFmtId="216" fontId="30" fillId="0" borderId="0" applyFont="0" applyFill="0" applyBorder="0" applyAlignment="0" applyProtection="0"/>
    <xf numFmtId="217" fontId="30" fillId="0" borderId="0" applyFont="0" applyFill="0" applyBorder="0" applyAlignment="0" applyProtection="0"/>
    <xf numFmtId="218" fontId="30" fillId="0" borderId="0" applyFont="0" applyFill="0" applyBorder="0" applyAlignment="0" applyProtection="0"/>
    <xf numFmtId="219" fontId="30" fillId="0" borderId="0" applyFont="0" applyFill="0" applyBorder="0" applyAlignment="0" applyProtection="0"/>
    <xf numFmtId="220" fontId="30" fillId="0" borderId="0" applyFont="0" applyFill="0" applyBorder="0" applyAlignment="0" applyProtection="0"/>
    <xf numFmtId="221" fontId="30" fillId="0" borderId="0" applyFont="0" applyFill="0" applyBorder="0" applyAlignment="0" applyProtection="0"/>
    <xf numFmtId="222" fontId="30" fillId="0" borderId="0" applyFont="0" applyFill="0" applyBorder="0" applyAlignment="0" applyProtection="0"/>
    <xf numFmtId="223" fontId="30" fillId="0" borderId="0" applyFont="0" applyFill="0" applyBorder="0" applyAlignment="0" applyProtection="0"/>
    <xf numFmtId="224" fontId="30" fillId="0" borderId="0" applyFont="0" applyFill="0" applyBorder="0" applyAlignment="0" applyProtection="0"/>
    <xf numFmtId="225" fontId="45" fillId="0" borderId="0" applyFont="0" applyFill="0" applyBorder="0" applyAlignment="0" applyProtection="0">
      <alignment horizontal="right"/>
    </xf>
    <xf numFmtId="226" fontId="30" fillId="0" borderId="0" applyFont="0" applyFill="0" applyBorder="0" applyAlignment="0" applyProtection="0"/>
    <xf numFmtId="0" fontId="46" fillId="42" borderId="0" applyBorder="0" applyAlignment="0"/>
    <xf numFmtId="0" fontId="47" fillId="0" borderId="0" applyNumberFormat="0" applyFill="0" applyBorder="0" applyAlignment="0" applyProtection="0"/>
    <xf numFmtId="0" fontId="48" fillId="0" borderId="11" applyNumberFormat="0" applyFill="0" applyAlignment="0" applyProtection="0"/>
    <xf numFmtId="0" fontId="40" fillId="0" borderId="19" applyNumberFormat="0" applyFont="0" applyFill="0" applyAlignment="0" applyProtection="0"/>
    <xf numFmtId="0" fontId="40" fillId="0" borderId="22" applyNumberFormat="0" applyFont="0" applyFill="0" applyAlignment="0" applyProtection="0"/>
    <xf numFmtId="0" fontId="49" fillId="0" borderId="0" applyFill="0" applyBorder="0" applyAlignment="0" applyProtection="0"/>
    <xf numFmtId="227" fontId="34" fillId="0" borderId="0" applyFont="0" applyFill="0" applyBorder="0" applyAlignment="0" applyProtection="0"/>
    <xf numFmtId="228" fontId="16" fillId="43" borderId="2">
      <alignment horizontal="center" wrapText="1"/>
    </xf>
    <xf numFmtId="0" fontId="50" fillId="0" borderId="17">
      <alignment horizontal="center" vertical="top" wrapText="1"/>
    </xf>
    <xf numFmtId="0" fontId="16" fillId="44" borderId="17">
      <alignment horizontal="center" wrapText="1"/>
    </xf>
    <xf numFmtId="0" fontId="50" fillId="0" borderId="17">
      <alignment horizontal="center" vertical="top" wrapText="1"/>
    </xf>
    <xf numFmtId="0" fontId="16" fillId="45" borderId="17">
      <alignment horizontal="center" wrapText="1"/>
    </xf>
    <xf numFmtId="0" fontId="50" fillId="0" borderId="17">
      <alignment horizontal="center" vertical="top" wrapText="1"/>
    </xf>
    <xf numFmtId="0" fontId="16" fillId="45" borderId="17">
      <alignment horizontal="center" wrapText="1"/>
    </xf>
    <xf numFmtId="0" fontId="50" fillId="0" borderId="17">
      <alignment horizontal="center" vertical="top" wrapText="1"/>
    </xf>
    <xf numFmtId="0" fontId="16" fillId="45" borderId="17">
      <alignment horizontal="center" wrapText="1"/>
    </xf>
    <xf numFmtId="0" fontId="50" fillId="0" borderId="17">
      <alignment horizontal="center" vertical="top" wrapText="1"/>
    </xf>
    <xf numFmtId="0" fontId="16" fillId="45" borderId="17">
      <alignment horizontal="center" wrapText="1"/>
    </xf>
    <xf numFmtId="0" fontId="50" fillId="0" borderId="17">
      <alignment horizontal="center" vertical="top" wrapText="1"/>
    </xf>
    <xf numFmtId="0" fontId="16" fillId="45" borderId="17">
      <alignment horizontal="center" wrapText="1"/>
    </xf>
    <xf numFmtId="0" fontId="50" fillId="0" borderId="17">
      <alignment horizontal="center" vertical="top" wrapText="1"/>
    </xf>
    <xf numFmtId="0" fontId="16" fillId="45" borderId="17">
      <alignment horizontal="center" wrapText="1"/>
    </xf>
    <xf numFmtId="0" fontId="51" fillId="46" borderId="0"/>
    <xf numFmtId="229" fontId="21" fillId="0" borderId="0" applyFill="0" applyBorder="0" applyAlignment="0"/>
    <xf numFmtId="230" fontId="21" fillId="0" borderId="0" applyFill="0" applyBorder="0" applyAlignment="0"/>
    <xf numFmtId="231" fontId="21" fillId="0" borderId="0" applyFill="0" applyBorder="0" applyAlignment="0"/>
    <xf numFmtId="232" fontId="21" fillId="0" borderId="0" applyFill="0" applyBorder="0" applyAlignment="0"/>
    <xf numFmtId="233" fontId="21" fillId="0" borderId="0" applyFill="0" applyBorder="0" applyAlignment="0"/>
    <xf numFmtId="229" fontId="21" fillId="0" borderId="0" applyFill="0" applyBorder="0" applyAlignment="0"/>
    <xf numFmtId="234" fontId="21" fillId="0" borderId="0" applyFill="0" applyBorder="0" applyAlignment="0"/>
    <xf numFmtId="230" fontId="21" fillId="0" borderId="0" applyFill="0" applyBorder="0" applyAlignment="0"/>
    <xf numFmtId="0" fontId="51" fillId="46" borderId="0"/>
    <xf numFmtId="0" fontId="52" fillId="47" borderId="23" applyNumberFormat="0" applyAlignment="0">
      <protection locked="0"/>
    </xf>
    <xf numFmtId="0" fontId="53" fillId="0" borderId="0"/>
    <xf numFmtId="0" fontId="54" fillId="48" borderId="24" applyNumberFormat="0" applyAlignment="0">
      <protection locked="0"/>
    </xf>
    <xf numFmtId="0" fontId="31" fillId="0" borderId="0">
      <alignment vertical="top" wrapText="1"/>
    </xf>
    <xf numFmtId="0" fontId="31" fillId="0" borderId="0">
      <alignment vertical="top" wrapText="1"/>
    </xf>
    <xf numFmtId="0" fontId="55" fillId="49" borderId="0" applyNumberFormat="0">
      <alignment horizontal="center"/>
    </xf>
    <xf numFmtId="0" fontId="56" fillId="0" borderId="25"/>
    <xf numFmtId="235" fontId="57" fillId="0" borderId="0"/>
    <xf numFmtId="235" fontId="57" fillId="0" borderId="0"/>
    <xf numFmtId="235" fontId="57" fillId="0" borderId="0"/>
    <xf numFmtId="235" fontId="57" fillId="0" borderId="0"/>
    <xf numFmtId="235" fontId="57" fillId="0" borderId="0"/>
    <xf numFmtId="235" fontId="57" fillId="0" borderId="0"/>
    <xf numFmtId="235" fontId="57" fillId="0" borderId="0"/>
    <xf numFmtId="37" fontId="58" fillId="0" borderId="0" applyFont="0" applyFill="0" applyBorder="0" applyAlignment="0" applyProtection="0"/>
    <xf numFmtId="236" fontId="30" fillId="0" borderId="0"/>
    <xf numFmtId="168" fontId="4" fillId="0" borderId="0" applyFont="0" applyBorder="0">
      <alignment horizontal="right"/>
    </xf>
    <xf numFmtId="168" fontId="42" fillId="0" borderId="0" applyFill="0" applyBorder="0">
      <protection locked="0"/>
    </xf>
    <xf numFmtId="237" fontId="59" fillId="0" borderId="0" applyFont="0" applyFill="0" applyBorder="0" applyAlignment="0" applyProtection="0"/>
    <xf numFmtId="212" fontId="30" fillId="0" borderId="0" applyFont="0" applyFill="0" applyBorder="0" applyAlignment="0" applyProtection="0"/>
    <xf numFmtId="39" fontId="30" fillId="0" borderId="0" applyFont="0" applyFill="0" applyBorder="0" applyAlignment="0" applyProtection="0"/>
    <xf numFmtId="238" fontId="30" fillId="0" borderId="0" applyFont="0" applyFill="0" applyBorder="0" applyAlignment="0" applyProtection="0"/>
    <xf numFmtId="0" fontId="60" fillId="0" borderId="0" applyFont="0" applyFill="0" applyBorder="0" applyAlignment="0" applyProtection="0">
      <alignment horizontal="right"/>
    </xf>
    <xf numFmtId="165" fontId="4" fillId="0" borderId="0" applyFont="0" applyFill="0" applyBorder="0" applyAlignment="0" applyProtection="0"/>
    <xf numFmtId="165" fontId="4" fillId="0" borderId="0" applyFont="0" applyFill="0" applyBorder="0" applyAlignment="0" applyProtection="0"/>
    <xf numFmtId="239" fontId="61" fillId="42" borderId="0" applyFill="0" applyBorder="0" applyAlignment="0">
      <protection locked="0"/>
    </xf>
    <xf numFmtId="239" fontId="62" fillId="0" borderId="0" applyFill="0" applyBorder="0" applyAlignment="0">
      <protection locked="0"/>
    </xf>
    <xf numFmtId="3" fontId="4" fillId="0" borderId="0" applyFont="0" applyFill="0" applyBorder="0" applyAlignment="0" applyProtection="0"/>
    <xf numFmtId="240" fontId="63" fillId="0" borderId="0" applyFont="0" applyFill="0" applyBorder="0" applyAlignment="0" applyProtection="0"/>
    <xf numFmtId="241" fontId="63" fillId="0" borderId="0" applyFont="0" applyFill="0" applyBorder="0" applyAlignment="0" applyProtection="0"/>
    <xf numFmtId="242" fontId="53" fillId="0" borderId="0"/>
    <xf numFmtId="243" fontId="53" fillId="0" borderId="0">
      <alignment vertical="top"/>
    </xf>
    <xf numFmtId="0" fontId="64" fillId="0" borderId="0" applyNumberFormat="0" applyAlignment="0">
      <alignment horizontal="left"/>
    </xf>
    <xf numFmtId="0" fontId="65" fillId="0" borderId="0" applyNumberFormat="0" applyAlignment="0"/>
    <xf numFmtId="0" fontId="59" fillId="0" borderId="0">
      <alignment horizontal="center"/>
    </xf>
    <xf numFmtId="0" fontId="56" fillId="0" borderId="25"/>
    <xf numFmtId="166" fontId="58" fillId="0" borderId="0" applyFont="0" applyFill="0" applyBorder="0" applyAlignment="0" applyProtection="0"/>
    <xf numFmtId="244" fontId="42" fillId="0" borderId="0" applyFill="0" applyBorder="0">
      <protection locked="0"/>
    </xf>
    <xf numFmtId="237" fontId="59" fillId="0" borderId="0" applyFont="0" applyFill="0" applyBorder="0" applyAlignment="0" applyProtection="0"/>
    <xf numFmtId="245" fontId="30" fillId="0" borderId="0" applyFont="0" applyFill="0" applyBorder="0" applyAlignment="0" applyProtection="0"/>
    <xf numFmtId="246" fontId="4" fillId="0" borderId="0" applyFill="0" applyBorder="0"/>
    <xf numFmtId="246" fontId="42" fillId="0" borderId="0" applyFill="0" applyBorder="0">
      <protection locked="0"/>
    </xf>
    <xf numFmtId="246" fontId="4" fillId="0" borderId="0" applyFill="0" applyBorder="0"/>
    <xf numFmtId="247" fontId="30" fillId="0" borderId="0" applyFont="0" applyFill="0" applyBorder="0" applyAlignment="0" applyProtection="0"/>
    <xf numFmtId="0" fontId="60" fillId="0" borderId="0" applyFont="0" applyFill="0" applyBorder="0" applyAlignment="0" applyProtection="0">
      <alignment horizontal="right"/>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248" fontId="4" fillId="0" borderId="0" applyFont="0" applyFill="0" applyBorder="0" applyAlignment="0" applyProtection="0"/>
    <xf numFmtId="39" fontId="39" fillId="0" borderId="0" applyFont="0" applyFill="0" applyBorder="0" applyAlignment="0" applyProtection="0">
      <alignment horizontal="right"/>
    </xf>
    <xf numFmtId="39" fontId="39" fillId="0" borderId="0">
      <alignment horizontal="right"/>
    </xf>
    <xf numFmtId="249" fontId="34" fillId="0" borderId="0" applyFont="0" applyFill="0" applyBorder="0" applyAlignment="0" applyProtection="0"/>
    <xf numFmtId="0" fontId="66" fillId="50" borderId="3" applyNumberFormat="0" applyFont="0" applyBorder="0" applyAlignment="0" applyProtection="0"/>
    <xf numFmtId="250" fontId="4" fillId="45" borderId="17">
      <alignment horizontal="right"/>
      <protection locked="0"/>
    </xf>
    <xf numFmtId="15" fontId="67" fillId="51" borderId="0">
      <alignment horizontal="centerContinuous"/>
    </xf>
    <xf numFmtId="0" fontId="68" fillId="52" borderId="0" applyNumberFormat="0" applyBorder="0" applyAlignment="0">
      <alignment horizontal="center"/>
    </xf>
    <xf numFmtId="0" fontId="69" fillId="53" borderId="0" applyNumberFormat="0" applyBorder="0" applyAlignment="0"/>
    <xf numFmtId="0" fontId="70" fillId="53" borderId="0">
      <alignment horizontal="centerContinuous"/>
    </xf>
    <xf numFmtId="0" fontId="71" fillId="54" borderId="26">
      <alignment horizontal="center"/>
      <protection locked="0"/>
    </xf>
    <xf numFmtId="0" fontId="72" fillId="0" borderId="0" applyBorder="0">
      <protection locked="0"/>
    </xf>
    <xf numFmtId="251" fontId="4" fillId="0" borderId="0" applyFill="0" applyBorder="0"/>
    <xf numFmtId="252" fontId="30" fillId="0" borderId="0" applyFont="0" applyFill="0" applyBorder="0" applyAlignment="0" applyProtection="0"/>
    <xf numFmtId="253" fontId="30" fillId="0" borderId="0" applyFont="0" applyFill="0" applyBorder="0" applyAlignment="0" applyProtection="0"/>
    <xf numFmtId="254" fontId="30" fillId="0" borderId="0" applyFont="0" applyFill="0" applyBorder="0" applyAlignment="0" applyProtection="0"/>
    <xf numFmtId="255" fontId="30" fillId="0" borderId="0" applyFont="0" applyFill="0" applyBorder="0" applyAlignment="0" applyProtection="0"/>
    <xf numFmtId="0" fontId="60" fillId="0" borderId="0" applyFont="0" applyFill="0" applyBorder="0" applyAlignment="0" applyProtection="0"/>
    <xf numFmtId="17" fontId="73" fillId="0" borderId="0" applyFont="0" applyFill="0" applyBorder="0" applyAlignment="0"/>
    <xf numFmtId="14" fontId="21" fillId="0" borderId="0" applyFill="0" applyBorder="0" applyAlignment="0"/>
    <xf numFmtId="15" fontId="42" fillId="0" borderId="0" applyFill="0" applyBorder="0">
      <protection locked="0"/>
    </xf>
    <xf numFmtId="256" fontId="74" fillId="55" borderId="0" applyFont="0" applyFill="0" applyBorder="0" applyAlignment="0"/>
    <xf numFmtId="257" fontId="74" fillId="55" borderId="0" applyFont="0" applyFill="0" applyBorder="0" applyAlignment="0"/>
    <xf numFmtId="258" fontId="75" fillId="56" borderId="0" applyFont="0" applyFill="0" applyBorder="0" applyAlignment="0"/>
    <xf numFmtId="259" fontId="74" fillId="0" borderId="0" applyFont="0" applyFill="0" applyBorder="0" applyAlignment="0"/>
    <xf numFmtId="260" fontId="76" fillId="46" borderId="0" applyFont="0" applyFill="0" applyBorder="0" applyAlignment="0" applyProtection="0">
      <alignment vertical="center"/>
    </xf>
    <xf numFmtId="0" fontId="31" fillId="0" borderId="0">
      <alignment vertical="top" wrapText="1"/>
    </xf>
    <xf numFmtId="1" fontId="4" fillId="0" borderId="0" applyFill="0" applyBorder="0">
      <alignment horizontal="right"/>
    </xf>
    <xf numFmtId="2" fontId="4" fillId="0" borderId="0" applyFill="0" applyBorder="0">
      <alignment horizontal="right"/>
    </xf>
    <xf numFmtId="2" fontId="42" fillId="0" borderId="0" applyFill="0" applyBorder="0">
      <protection locked="0"/>
    </xf>
    <xf numFmtId="2" fontId="4" fillId="0" borderId="0" applyFill="0" applyBorder="0">
      <alignment horizontal="right"/>
    </xf>
    <xf numFmtId="188" fontId="4" fillId="0" borderId="0" applyFill="0" applyBorder="0">
      <alignment horizontal="right"/>
    </xf>
    <xf numFmtId="188" fontId="42" fillId="0" borderId="0" applyFill="0" applyBorder="0">
      <protection locked="0"/>
    </xf>
    <xf numFmtId="188" fontId="4" fillId="0" borderId="0" applyFill="0" applyBorder="0">
      <alignment horizontal="right"/>
    </xf>
    <xf numFmtId="183" fontId="4" fillId="0" borderId="0" applyFill="0" applyBorder="0">
      <alignment horizontal="right"/>
    </xf>
    <xf numFmtId="183" fontId="42" fillId="0" borderId="0" applyFill="0" applyBorder="0">
      <protection locked="0"/>
    </xf>
    <xf numFmtId="183" fontId="4" fillId="0" borderId="0" applyFill="0" applyBorder="0">
      <alignment horizontal="right"/>
    </xf>
    <xf numFmtId="261" fontId="4" fillId="0" borderId="0" applyFont="0" applyFill="0" applyBorder="0" applyAlignment="0" applyProtection="0"/>
    <xf numFmtId="0" fontId="60" fillId="0" borderId="27" applyNumberFormat="0" applyFont="0" applyFill="0" applyAlignment="0" applyProtection="0"/>
    <xf numFmtId="229" fontId="42" fillId="0" borderId="0" applyFill="0" applyBorder="0" applyAlignment="0"/>
    <xf numFmtId="230" fontId="42" fillId="0" borderId="0" applyFill="0" applyBorder="0" applyAlignment="0"/>
    <xf numFmtId="229" fontId="42" fillId="0" borderId="0" applyFill="0" applyBorder="0" applyAlignment="0"/>
    <xf numFmtId="234" fontId="42" fillId="0" borderId="0" applyFill="0" applyBorder="0" applyAlignment="0"/>
    <xf numFmtId="230" fontId="42" fillId="0" borderId="0" applyFill="0" applyBorder="0" applyAlignment="0"/>
    <xf numFmtId="0" fontId="77" fillId="0" borderId="0">
      <alignment horizontal="left"/>
    </xf>
    <xf numFmtId="262" fontId="4" fillId="0" borderId="0" applyFont="0" applyFill="0" applyBorder="0" applyAlignment="0" applyProtection="0"/>
    <xf numFmtId="0" fontId="4" fillId="0" borderId="28" applyNumberFormat="0" applyFont="0" applyFill="0" applyAlignment="0" applyProtection="0"/>
    <xf numFmtId="40" fontId="78" fillId="0" borderId="0" applyFill="0" applyBorder="0" applyAlignment="0" applyProtection="0">
      <alignment horizontal="left"/>
      <protection locked="0"/>
    </xf>
    <xf numFmtId="0" fontId="79" fillId="0" borderId="0" applyNumberFormat="0" applyFill="0" applyBorder="0" applyAlignment="0">
      <protection locked="0"/>
    </xf>
    <xf numFmtId="263" fontId="80" fillId="57" borderId="15" applyAlignment="0" applyProtection="0"/>
    <xf numFmtId="0" fontId="81" fillId="0" borderId="0" applyNumberFormat="0" applyFill="0" applyBorder="0" applyAlignment="0" applyProtection="0"/>
    <xf numFmtId="10" fontId="39" fillId="0" borderId="0" applyFont="0" applyBorder="0" applyAlignment="0"/>
    <xf numFmtId="0" fontId="82" fillId="0" borderId="0" applyFill="0" applyBorder="0" applyProtection="0">
      <alignment horizontal="left"/>
    </xf>
    <xf numFmtId="264" fontId="30" fillId="0" borderId="0" applyFont="0" applyFill="0" applyBorder="0" applyAlignment="0" applyProtection="0"/>
    <xf numFmtId="265" fontId="30" fillId="0" borderId="0" applyFont="0" applyFill="0" applyBorder="0" applyAlignment="0" applyProtection="0"/>
    <xf numFmtId="266" fontId="30" fillId="0" borderId="0" applyFont="0" applyFill="0" applyBorder="0" applyAlignment="0" applyProtection="0"/>
    <xf numFmtId="267" fontId="83" fillId="0" borderId="0" applyFont="0" applyBorder="0" applyAlignment="0"/>
    <xf numFmtId="203" fontId="31" fillId="11" borderId="6"/>
    <xf numFmtId="10" fontId="31" fillId="11" borderId="0"/>
    <xf numFmtId="203" fontId="31" fillId="11" borderId="6"/>
    <xf numFmtId="0" fontId="84" fillId="16" borderId="0" applyNumberFormat="0" applyBorder="0" applyAlignment="0">
      <protection locked="0"/>
    </xf>
    <xf numFmtId="0" fontId="55" fillId="0" borderId="0">
      <alignment horizontal="left" indent="2"/>
    </xf>
    <xf numFmtId="38" fontId="4" fillId="5" borderId="0" applyNumberFormat="0" applyBorder="0" applyAlignment="0" applyProtection="0"/>
    <xf numFmtId="0" fontId="60" fillId="0" borderId="0" applyFont="0" applyFill="0" applyBorder="0" applyAlignment="0" applyProtection="0">
      <alignment horizontal="right"/>
    </xf>
    <xf numFmtId="0" fontId="85" fillId="0" borderId="0" applyNumberFormat="0" applyFill="0" applyBorder="0" applyAlignment="0" applyProtection="0">
      <alignment horizontal="left"/>
    </xf>
    <xf numFmtId="0" fontId="86" fillId="0" borderId="0" applyNumberFormat="0" applyFill="0" applyBorder="0" applyAlignment="0" applyProtection="0">
      <alignment horizontal="left"/>
    </xf>
    <xf numFmtId="0" fontId="85" fillId="0" borderId="0" applyNumberFormat="0" applyFill="0" applyBorder="0" applyAlignment="0" applyProtection="0">
      <alignment horizontal="left"/>
    </xf>
    <xf numFmtId="0" fontId="86" fillId="0" borderId="0" applyNumberFormat="0" applyFill="0" applyBorder="0" applyAlignment="0" applyProtection="0">
      <alignment horizontal="left"/>
    </xf>
    <xf numFmtId="0" fontId="85" fillId="0" borderId="0" applyNumberFormat="0" applyFill="0" applyAlignment="0" applyProtection="0">
      <alignment horizontal="left"/>
    </xf>
    <xf numFmtId="0" fontId="86" fillId="0" borderId="0" applyNumberFormat="0" applyFill="0" applyBorder="0" applyAlignment="0" applyProtection="0">
      <alignment horizontal="left"/>
    </xf>
    <xf numFmtId="0" fontId="85" fillId="0" borderId="0" applyNumberFormat="0" applyFill="0" applyBorder="0" applyAlignment="0" applyProtection="0">
      <alignment horizontal="left"/>
    </xf>
    <xf numFmtId="0" fontId="86" fillId="0" borderId="0" applyNumberFormat="0" applyFill="0" applyBorder="0" applyAlignment="0" applyProtection="0">
      <alignment horizontal="left"/>
    </xf>
    <xf numFmtId="0" fontId="85" fillId="0" borderId="0" applyNumberFormat="0" applyFill="0" applyBorder="0" applyAlignment="0" applyProtection="0">
      <alignment horizontal="left"/>
    </xf>
    <xf numFmtId="0" fontId="87" fillId="58" borderId="0"/>
    <xf numFmtId="0" fontId="88" fillId="0" borderId="29" applyNumberFormat="0" applyAlignment="0" applyProtection="0">
      <alignment horizontal="left" vertical="center"/>
    </xf>
    <xf numFmtId="0" fontId="88" fillId="0" borderId="15">
      <alignment horizontal="left" vertical="center"/>
    </xf>
    <xf numFmtId="14" fontId="16" fillId="59" borderId="19">
      <alignment horizontal="center" vertical="center" wrapText="1"/>
    </xf>
    <xf numFmtId="0" fontId="89" fillId="0" borderId="30" applyNumberFormat="0" applyFill="0" applyAlignment="0">
      <protection locked="0"/>
    </xf>
    <xf numFmtId="0" fontId="90" fillId="0" borderId="31" applyNumberFormat="0" applyFill="0" applyAlignment="0">
      <protection locked="0"/>
    </xf>
    <xf numFmtId="0" fontId="91" fillId="0" borderId="32" applyNumberFormat="0" applyFill="0" applyAlignment="0">
      <protection locked="0"/>
    </xf>
    <xf numFmtId="0" fontId="91" fillId="0" borderId="0" applyNumberFormat="0" applyFill="0" applyBorder="0" applyAlignment="0">
      <protection locked="0"/>
    </xf>
    <xf numFmtId="0" fontId="4" fillId="49" borderId="18" applyNumberFormat="0" applyFont="0" applyBorder="0" applyAlignment="0" applyProtection="0"/>
    <xf numFmtId="268" fontId="30" fillId="0" borderId="0" applyFont="0" applyFill="0" applyBorder="0" applyAlignment="0" applyProtection="0"/>
    <xf numFmtId="38" fontId="40" fillId="60" borderId="0" applyNumberFormat="0" applyBorder="0" applyAlignment="0" applyProtection="0">
      <alignment horizontal="left"/>
    </xf>
    <xf numFmtId="39" fontId="39" fillId="0" borderId="0" applyFont="0" applyFill="0" applyBorder="0" applyAlignment="0"/>
    <xf numFmtId="37" fontId="39" fillId="0" borderId="0" applyBorder="0"/>
    <xf numFmtId="0" fontId="4" fillId="61" borderId="33" applyNumberFormat="0" applyFont="0">
      <alignment horizontal="left"/>
      <protection locked="0"/>
    </xf>
    <xf numFmtId="10" fontId="4" fillId="40" borderId="17" applyNumberFormat="0" applyBorder="0" applyAlignment="0" applyProtection="0"/>
    <xf numFmtId="0" fontId="92" fillId="23" borderId="23" applyNumberFormat="0" applyAlignment="0">
      <protection locked="0"/>
    </xf>
    <xf numFmtId="0" fontId="92" fillId="23" borderId="23" applyNumberFormat="0" applyAlignment="0">
      <protection locked="0"/>
    </xf>
    <xf numFmtId="37" fontId="30" fillId="11" borderId="0" applyNumberFormat="0" applyFont="0" applyBorder="0" applyAlignment="0"/>
    <xf numFmtId="38" fontId="93" fillId="0" borderId="0" applyNumberFormat="0" applyFill="0" applyBorder="0" applyAlignment="0">
      <protection locked="0"/>
    </xf>
    <xf numFmtId="0" fontId="4" fillId="62" borderId="0" applyNumberFormat="0"/>
    <xf numFmtId="0" fontId="94" fillId="0" borderId="0" applyFill="0" applyBorder="0" applyProtection="0">
      <alignment horizontal="left" vertical="center"/>
    </xf>
    <xf numFmtId="0" fontId="31" fillId="5" borderId="0"/>
    <xf numFmtId="229" fontId="95" fillId="0" borderId="0" applyFill="0" applyBorder="0" applyAlignment="0"/>
    <xf numFmtId="230" fontId="95" fillId="0" borderId="0" applyFill="0" applyBorder="0" applyAlignment="0"/>
    <xf numFmtId="229" fontId="95" fillId="0" borderId="0" applyFill="0" applyBorder="0" applyAlignment="0"/>
    <xf numFmtId="234" fontId="95" fillId="0" borderId="0" applyFill="0" applyBorder="0" applyAlignment="0"/>
    <xf numFmtId="230" fontId="95" fillId="0" borderId="0" applyFill="0" applyBorder="0" applyAlignment="0"/>
    <xf numFmtId="0" fontId="96" fillId="0" borderId="34" applyNumberFormat="0" applyFill="0" applyAlignment="0">
      <protection locked="0"/>
    </xf>
    <xf numFmtId="166" fontId="31" fillId="0" borderId="0">
      <alignment vertical="top" wrapText="1"/>
    </xf>
    <xf numFmtId="168" fontId="4" fillId="0" borderId="0" applyFont="0" applyFill="0" applyBorder="0" applyAlignment="0" applyProtection="0"/>
    <xf numFmtId="270" fontId="39" fillId="0" borderId="0" applyFont="0" applyFill="0" applyBorder="0" applyAlignment="0"/>
    <xf numFmtId="270" fontId="39" fillId="0" borderId="0"/>
    <xf numFmtId="0" fontId="97" fillId="63" borderId="35">
      <protection locked="0"/>
    </xf>
    <xf numFmtId="49" fontId="98" fillId="45" borderId="0">
      <alignment horizontal="left"/>
    </xf>
    <xf numFmtId="271" fontId="30" fillId="0" borderId="0"/>
    <xf numFmtId="165" fontId="4" fillId="0" borderId="0" applyFont="0" applyFill="0" applyBorder="0" applyAlignment="0" applyProtection="0"/>
    <xf numFmtId="0" fontId="69" fillId="64" borderId="0"/>
    <xf numFmtId="10" fontId="66" fillId="65" borderId="3" applyBorder="0">
      <alignment horizontal="center"/>
      <protection locked="0"/>
    </xf>
    <xf numFmtId="272" fontId="74" fillId="0" borderId="0" applyFont="0" applyFill="0" applyBorder="0" applyAlignment="0"/>
    <xf numFmtId="38" fontId="16" fillId="0" borderId="0"/>
    <xf numFmtId="0" fontId="99" fillId="23" borderId="0" applyNumberFormat="0" applyBorder="0" applyAlignment="0">
      <protection locked="0"/>
    </xf>
    <xf numFmtId="273" fontId="30" fillId="0" borderId="0"/>
    <xf numFmtId="0" fontId="100" fillId="5" borderId="0"/>
    <xf numFmtId="37" fontId="101" fillId="0" borderId="0"/>
    <xf numFmtId="274" fontId="4" fillId="0" borderId="0"/>
    <xf numFmtId="275" fontId="4" fillId="0" borderId="0"/>
    <xf numFmtId="0" fontId="4" fillId="0" borderId="0"/>
    <xf numFmtId="0" fontId="4" fillId="0" borderId="0"/>
    <xf numFmtId="0" fontId="4" fillId="0" borderId="0" applyFill="0" applyBorder="0" applyProtection="0">
      <protection locked="0"/>
    </xf>
    <xf numFmtId="0" fontId="4" fillId="0" borderId="0" applyFill="0" applyBorder="0" applyProtection="0">
      <protection locked="0"/>
    </xf>
    <xf numFmtId="0" fontId="42" fillId="0" borderId="0" applyFill="0" applyBorder="0">
      <protection locked="0"/>
    </xf>
    <xf numFmtId="183" fontId="34" fillId="0" borderId="0" applyBorder="0"/>
    <xf numFmtId="1" fontId="34" fillId="0" borderId="0" applyBorder="0"/>
    <xf numFmtId="180" fontId="34" fillId="0" borderId="7" applyBorder="0"/>
    <xf numFmtId="165" fontId="53" fillId="0" borderId="0">
      <protection locked="0"/>
    </xf>
    <xf numFmtId="0" fontId="4" fillId="14" borderId="21" applyNumberFormat="0" applyAlignment="0">
      <protection locked="0"/>
    </xf>
    <xf numFmtId="276" fontId="102" fillId="0" borderId="0" applyBorder="0" applyProtection="0"/>
    <xf numFmtId="0" fontId="4" fillId="0" borderId="0"/>
    <xf numFmtId="0" fontId="4" fillId="0" borderId="28" applyNumberFormat="0" applyFont="0" applyFill="0" applyAlignment="0" applyProtection="0"/>
    <xf numFmtId="277" fontId="74" fillId="0" borderId="0">
      <alignment horizontal="center"/>
    </xf>
    <xf numFmtId="0" fontId="103" fillId="47" borderId="36" applyNumberFormat="0" applyAlignment="0">
      <protection locked="0"/>
    </xf>
    <xf numFmtId="206" fontId="104" fillId="0" borderId="0" applyBorder="0" applyProtection="0">
      <alignment horizontal="center" vertical="center"/>
    </xf>
    <xf numFmtId="206" fontId="104" fillId="0" borderId="0" applyBorder="0" applyProtection="0">
      <alignment horizontal="right" vertical="center"/>
    </xf>
    <xf numFmtId="207" fontId="104" fillId="0" borderId="0" applyBorder="0" applyProtection="0">
      <alignment horizontal="center" vertical="center"/>
    </xf>
    <xf numFmtId="207" fontId="104" fillId="0" borderId="0" applyBorder="0" applyProtection="0">
      <alignment horizontal="right" vertical="center"/>
    </xf>
    <xf numFmtId="186" fontId="104" fillId="0" borderId="0" applyBorder="0" applyProtection="0">
      <alignment horizontal="center" vertical="center"/>
    </xf>
    <xf numFmtId="186" fontId="104" fillId="0" borderId="0" applyBorder="0" applyProtection="0">
      <alignment horizontal="right" vertical="center"/>
    </xf>
    <xf numFmtId="208" fontId="104" fillId="0" borderId="0" applyBorder="0" applyProtection="0">
      <alignment horizontal="center" vertical="center"/>
    </xf>
    <xf numFmtId="208" fontId="104" fillId="0" borderId="0" applyBorder="0" applyProtection="0">
      <alignment horizontal="right" vertical="center"/>
    </xf>
    <xf numFmtId="209" fontId="104" fillId="0" borderId="0" applyBorder="0" applyProtection="0">
      <alignment horizontal="center" vertical="center"/>
    </xf>
    <xf numFmtId="209" fontId="104" fillId="0" borderId="0" applyBorder="0" applyProtection="0">
      <alignment horizontal="right" vertical="center"/>
    </xf>
    <xf numFmtId="210" fontId="104" fillId="0" borderId="0" applyBorder="0" applyProtection="0">
      <alignment horizontal="center" vertical="center"/>
    </xf>
    <xf numFmtId="210" fontId="104" fillId="0" borderId="0" applyBorder="0" applyProtection="0">
      <alignment horizontal="right" vertical="center"/>
    </xf>
    <xf numFmtId="211" fontId="104" fillId="0" borderId="0" applyBorder="0" applyProtection="0">
      <alignment horizontal="center" vertical="center"/>
    </xf>
    <xf numFmtId="211" fontId="104" fillId="0" borderId="0" applyBorder="0" applyProtection="0">
      <alignment horizontal="right" vertical="center"/>
    </xf>
    <xf numFmtId="0" fontId="4" fillId="0" borderId="37" applyNumberFormat="0" applyFont="0" applyFill="0" applyAlignment="0" applyProtection="0"/>
    <xf numFmtId="0" fontId="4" fillId="0" borderId="13" applyNumberFormat="0" applyFont="0" applyFill="0" applyAlignment="0" applyProtection="0"/>
    <xf numFmtId="167" fontId="4" fillId="0" borderId="0" applyFont="0" applyFill="0" applyBorder="0" applyAlignment="0" applyProtection="0"/>
    <xf numFmtId="278" fontId="105" fillId="0" borderId="19" applyBorder="0"/>
    <xf numFmtId="278" fontId="39" fillId="0" borderId="19" applyBorder="0"/>
    <xf numFmtId="0" fontId="106" fillId="0" borderId="0" applyFill="0" applyBorder="0" applyProtection="0">
      <alignment horizontal="left"/>
    </xf>
    <xf numFmtId="0" fontId="107" fillId="0" borderId="0" applyFill="0" applyBorder="0" applyProtection="0">
      <alignment horizontal="left"/>
    </xf>
    <xf numFmtId="1" fontId="108" fillId="0" borderId="0" applyProtection="0">
      <alignment horizontal="right" vertical="center"/>
    </xf>
    <xf numFmtId="0" fontId="53" fillId="0" borderId="0">
      <alignment vertical="justify" wrapText="1"/>
    </xf>
    <xf numFmtId="37" fontId="40" fillId="60" borderId="0" applyNumberFormat="0" applyFont="0" applyBorder="0" applyAlignment="0" applyProtection="0"/>
    <xf numFmtId="0" fontId="109" fillId="0" borderId="0" applyNumberFormat="0">
      <alignment horizontal="center" vertical="center"/>
    </xf>
    <xf numFmtId="279" fontId="4" fillId="0" borderId="0" applyFont="0" applyFill="0" applyBorder="0" applyAlignment="0" applyProtection="0"/>
    <xf numFmtId="172" fontId="31" fillId="0" borderId="0">
      <alignment horizontal="right" vertical="top" wrapText="1"/>
    </xf>
    <xf numFmtId="280" fontId="59" fillId="0" borderId="0" applyFont="0" applyFill="0" applyBorder="0" applyAlignment="0" applyProtection="0"/>
    <xf numFmtId="281" fontId="59" fillId="0" borderId="0" applyFont="0" applyFill="0" applyBorder="0" applyAlignment="0" applyProtection="0"/>
    <xf numFmtId="282" fontId="30" fillId="0" borderId="0" applyFont="0" applyFill="0" applyBorder="0" applyAlignment="0" applyProtection="0"/>
    <xf numFmtId="10" fontId="4" fillId="0" borderId="0" applyFont="0" applyFill="0" applyBorder="0" applyAlignment="0" applyProtection="0"/>
    <xf numFmtId="283" fontId="42" fillId="0" borderId="0" applyFill="0" applyBorder="0">
      <protection locked="0"/>
    </xf>
    <xf numFmtId="283" fontId="4" fillId="0" borderId="0" applyFill="0" applyBorder="0"/>
    <xf numFmtId="284"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85" fontId="40" fillId="0" borderId="0" applyFont="0" applyFill="0" applyBorder="0" applyProtection="0">
      <alignment horizontal="right"/>
    </xf>
    <xf numFmtId="282" fontId="63" fillId="0" borderId="0" applyFont="0" applyFill="0" applyBorder="0" applyAlignment="0" applyProtection="0"/>
    <xf numFmtId="286" fontId="34" fillId="0" borderId="0" applyBorder="0"/>
    <xf numFmtId="0" fontId="31" fillId="0" borderId="0">
      <alignment horizontal="center" vertical="top" wrapText="1"/>
    </xf>
    <xf numFmtId="287" fontId="30" fillId="0" borderId="0"/>
    <xf numFmtId="288" fontId="110" fillId="0" borderId="0"/>
    <xf numFmtId="229" fontId="111" fillId="0" borderId="0" applyFill="0" applyBorder="0" applyAlignment="0"/>
    <xf numFmtId="230" fontId="111" fillId="0" borderId="0" applyFill="0" applyBorder="0" applyAlignment="0"/>
    <xf numFmtId="229" fontId="111" fillId="0" borderId="0" applyFill="0" applyBorder="0" applyAlignment="0"/>
    <xf numFmtId="234" fontId="111" fillId="0" borderId="0" applyFill="0" applyBorder="0" applyAlignment="0"/>
    <xf numFmtId="230" fontId="111" fillId="0" borderId="0" applyFill="0" applyBorder="0" applyAlignment="0"/>
    <xf numFmtId="4" fontId="77" fillId="0" borderId="0">
      <alignment horizontal="right"/>
    </xf>
    <xf numFmtId="0" fontId="112" fillId="0" borderId="0"/>
    <xf numFmtId="0" fontId="112" fillId="0" borderId="38">
      <alignment horizontal="right"/>
    </xf>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113" fillId="0" borderId="19">
      <alignment horizontal="center"/>
    </xf>
    <xf numFmtId="3" fontId="66" fillId="0" borderId="0" applyFont="0" applyFill="0" applyBorder="0" applyAlignment="0" applyProtection="0"/>
    <xf numFmtId="0" fontId="66" fillId="66" borderId="0" applyNumberFormat="0" applyFont="0" applyBorder="0" applyAlignment="0" applyProtection="0"/>
    <xf numFmtId="289" fontId="59" fillId="0" borderId="7" applyFont="0" applyFill="0" applyBorder="0" applyAlignment="0" applyProtection="0"/>
    <xf numFmtId="290" fontId="4" fillId="0" borderId="0" applyFill="0" applyBorder="0" applyAlignment="0">
      <protection locked="0"/>
    </xf>
    <xf numFmtId="291" fontId="4" fillId="0" borderId="0" applyFont="0" applyFill="0" applyBorder="0" applyAlignment="0" applyProtection="0"/>
    <xf numFmtId="228" fontId="42" fillId="0" borderId="0">
      <alignment horizontal="right" wrapText="1"/>
    </xf>
    <xf numFmtId="0" fontId="42" fillId="0" borderId="8">
      <alignment horizontal="left" indent="7"/>
    </xf>
    <xf numFmtId="228" fontId="4" fillId="0" borderId="6">
      <alignment horizontal="right" wrapText="1"/>
    </xf>
    <xf numFmtId="0" fontId="114" fillId="0" borderId="8">
      <alignment horizontal="left" wrapText="1"/>
    </xf>
    <xf numFmtId="0" fontId="4" fillId="0" borderId="8">
      <alignment horizontal="left" wrapText="1"/>
    </xf>
    <xf numFmtId="228" fontId="4" fillId="0" borderId="6">
      <alignment horizontal="right" wrapText="1"/>
    </xf>
    <xf numFmtId="244" fontId="114" fillId="0" borderId="8">
      <alignment horizontal="left" wrapText="1" indent="1"/>
    </xf>
    <xf numFmtId="0" fontId="4" fillId="0" borderId="8">
      <alignment horizontal="left" wrapText="1" indent="1"/>
    </xf>
    <xf numFmtId="228" fontId="4" fillId="0" borderId="6">
      <alignment horizontal="right" wrapText="1"/>
    </xf>
    <xf numFmtId="244" fontId="114" fillId="0" borderId="8">
      <alignment horizontal="left" wrapText="1" indent="2"/>
    </xf>
    <xf numFmtId="0" fontId="4" fillId="0" borderId="8">
      <alignment horizontal="left" wrapText="1" indent="2"/>
    </xf>
    <xf numFmtId="228" fontId="4" fillId="0" borderId="6">
      <alignment horizontal="right" wrapText="1"/>
    </xf>
    <xf numFmtId="244" fontId="114" fillId="0" borderId="8">
      <alignment horizontal="left" wrapText="1" indent="3"/>
    </xf>
    <xf numFmtId="0" fontId="4" fillId="0" borderId="8">
      <alignment horizontal="left" wrapText="1" indent="3"/>
    </xf>
    <xf numFmtId="228" fontId="4" fillId="0" borderId="6">
      <alignment horizontal="right" wrapText="1"/>
    </xf>
    <xf numFmtId="244" fontId="114" fillId="0" borderId="8">
      <alignment horizontal="left" wrapText="1" indent="4"/>
    </xf>
    <xf numFmtId="244" fontId="4" fillId="0" borderId="8">
      <alignment horizontal="left" wrapText="1" indent="4"/>
    </xf>
    <xf numFmtId="228" fontId="4" fillId="0" borderId="6">
      <alignment horizontal="right" wrapText="1"/>
    </xf>
    <xf numFmtId="244" fontId="114" fillId="0" borderId="8">
      <alignment horizontal="left" wrapText="1" indent="5"/>
    </xf>
    <xf numFmtId="244" fontId="4" fillId="0" borderId="8">
      <alignment horizontal="left" wrapText="1" indent="5"/>
    </xf>
    <xf numFmtId="228" fontId="4" fillId="0" borderId="6">
      <alignment horizontal="right" wrapText="1"/>
    </xf>
    <xf numFmtId="244" fontId="114" fillId="0" borderId="8">
      <alignment horizontal="left" wrapText="1" indent="6"/>
    </xf>
    <xf numFmtId="244" fontId="4" fillId="0" borderId="8">
      <alignment horizontal="left" wrapText="1" indent="6"/>
    </xf>
    <xf numFmtId="0" fontId="76" fillId="5" borderId="0"/>
    <xf numFmtId="0" fontId="76" fillId="46" borderId="0"/>
    <xf numFmtId="0" fontId="115" fillId="67" borderId="0" applyBorder="0" applyAlignment="0"/>
    <xf numFmtId="40" fontId="105" fillId="0" borderId="0" applyNumberFormat="0" applyFill="0" applyBorder="0" applyAlignment="0" applyProtection="0"/>
    <xf numFmtId="40" fontId="105" fillId="0" borderId="0" applyNumberFormat="0" applyFill="0" applyBorder="0" applyAlignment="0" applyProtection="0"/>
    <xf numFmtId="40" fontId="105" fillId="0" borderId="0" applyNumberFormat="0" applyFill="0" applyBorder="0" applyAlignment="0" applyProtection="0"/>
    <xf numFmtId="40" fontId="105" fillId="0" borderId="0" applyNumberFormat="0" applyFill="0" applyBorder="0" applyAlignment="0" applyProtection="0"/>
    <xf numFmtId="40" fontId="105" fillId="0" borderId="0" applyNumberFormat="0" applyFill="0" applyBorder="0" applyAlignment="0" applyProtection="0"/>
    <xf numFmtId="40" fontId="105" fillId="0" borderId="0" applyNumberFormat="0" applyFill="0" applyBorder="0" applyAlignment="0" applyProtection="0"/>
    <xf numFmtId="40" fontId="105" fillId="0" borderId="0" applyNumberFormat="0" applyFill="0" applyBorder="0" applyAlignment="0" applyProtection="0"/>
    <xf numFmtId="40" fontId="105" fillId="0" borderId="0" applyNumberFormat="0" applyFill="0" applyBorder="0" applyAlignment="0" applyProtection="0"/>
    <xf numFmtId="0" fontId="105" fillId="0" borderId="0" applyNumberFormat="0" applyFill="0" applyBorder="0" applyAlignment="0" applyProtection="0"/>
    <xf numFmtId="0" fontId="51" fillId="68" borderId="0"/>
    <xf numFmtId="172" fontId="116" fillId="0" borderId="0" applyNumberFormat="0" applyFill="0" applyBorder="0" applyAlignment="0"/>
    <xf numFmtId="4" fontId="117" fillId="0" borderId="0">
      <alignment horizontal="right"/>
    </xf>
    <xf numFmtId="0" fontId="76" fillId="46" borderId="0"/>
    <xf numFmtId="4" fontId="80" fillId="45" borderId="39" applyNumberFormat="0" applyProtection="0">
      <alignment vertical="center"/>
    </xf>
    <xf numFmtId="4" fontId="118" fillId="45" borderId="39" applyNumberFormat="0" applyProtection="0">
      <alignment vertical="center"/>
    </xf>
    <xf numFmtId="4" fontId="119" fillId="45" borderId="39" applyNumberFormat="0" applyProtection="0">
      <alignment horizontal="left" vertical="center" indent="1"/>
    </xf>
    <xf numFmtId="4" fontId="120" fillId="8" borderId="0" applyNumberFormat="0" applyProtection="0">
      <alignment horizontal="left" vertical="center" indent="1"/>
    </xf>
    <xf numFmtId="4" fontId="119" fillId="69" borderId="39" applyNumberFormat="0" applyProtection="0">
      <alignment horizontal="right" vertical="center"/>
    </xf>
    <xf numFmtId="4" fontId="119" fillId="70" borderId="39" applyNumberFormat="0" applyProtection="0">
      <alignment horizontal="right" vertical="center"/>
    </xf>
    <xf numFmtId="4" fontId="119" fillId="71" borderId="39" applyNumberFormat="0" applyProtection="0">
      <alignment horizontal="right" vertical="center"/>
    </xf>
    <xf numFmtId="4" fontId="119" fillId="68" borderId="39" applyNumberFormat="0" applyProtection="0">
      <alignment horizontal="right" vertical="center"/>
    </xf>
    <xf numFmtId="4" fontId="119" fillId="72" borderId="39" applyNumberFormat="0" applyProtection="0">
      <alignment horizontal="right" vertical="center"/>
    </xf>
    <xf numFmtId="4" fontId="119" fillId="63" borderId="39" applyNumberFormat="0" applyProtection="0">
      <alignment horizontal="right" vertical="center"/>
    </xf>
    <xf numFmtId="4" fontId="119" fillId="73" borderId="39" applyNumberFormat="0" applyProtection="0">
      <alignment horizontal="right" vertical="center"/>
    </xf>
    <xf numFmtId="4" fontId="119" fillId="74" borderId="39" applyNumberFormat="0" applyProtection="0">
      <alignment horizontal="right" vertical="center"/>
    </xf>
    <xf numFmtId="4" fontId="119" fillId="75" borderId="39" applyNumberFormat="0" applyProtection="0">
      <alignment horizontal="right" vertical="center"/>
    </xf>
    <xf numFmtId="4" fontId="80" fillId="76" borderId="40" applyNumberFormat="0" applyProtection="0">
      <alignment horizontal="left" vertical="center" indent="1"/>
    </xf>
    <xf numFmtId="4" fontId="80" fillId="11" borderId="15" applyNumberFormat="0" applyProtection="0">
      <alignment horizontal="left" vertical="center" indent="1"/>
    </xf>
    <xf numFmtId="4" fontId="80" fillId="77" borderId="0" applyNumberFormat="0" applyProtection="0">
      <alignment horizontal="left" vertical="center" indent="1"/>
    </xf>
    <xf numFmtId="4" fontId="119" fillId="49" borderId="39" applyNumberFormat="0" applyProtection="0">
      <alignment horizontal="right" vertical="center"/>
    </xf>
    <xf numFmtId="4" fontId="21" fillId="11" borderId="0" applyNumberFormat="0" applyProtection="0">
      <alignment horizontal="left" vertical="center" indent="1"/>
    </xf>
    <xf numFmtId="4" fontId="121" fillId="8" borderId="0" applyNumberFormat="0" applyProtection="0">
      <alignment horizontal="left" vertical="center" indent="1"/>
    </xf>
    <xf numFmtId="4" fontId="119" fillId="43" borderId="39" applyNumberFormat="0" applyProtection="0">
      <alignment vertical="center"/>
    </xf>
    <xf numFmtId="4" fontId="122" fillId="43" borderId="39" applyNumberFormat="0" applyProtection="0">
      <alignment vertical="center"/>
    </xf>
    <xf numFmtId="4" fontId="80" fillId="49" borderId="41" applyNumberFormat="0" applyProtection="0">
      <alignment horizontal="left" vertical="center" indent="1"/>
    </xf>
    <xf numFmtId="4" fontId="21" fillId="43" borderId="39" applyNumberFormat="0" applyProtection="0">
      <alignment horizontal="right" vertical="center"/>
    </xf>
    <xf numFmtId="4" fontId="122" fillId="43" borderId="39" applyNumberFormat="0" applyProtection="0">
      <alignment horizontal="right" vertical="center"/>
    </xf>
    <xf numFmtId="4" fontId="123" fillId="5" borderId="39" applyNumberFormat="0" applyProtection="0">
      <alignment horizontal="left" vertical="center" wrapText="1" indent="1"/>
    </xf>
    <xf numFmtId="4" fontId="124" fillId="11" borderId="0" applyNumberFormat="0" applyProtection="0">
      <alignment horizontal="left" vertical="center" indent="1"/>
    </xf>
    <xf numFmtId="4" fontId="125" fillId="43" borderId="39" applyNumberFormat="0" applyProtection="0">
      <alignment horizontal="right" vertical="center"/>
    </xf>
    <xf numFmtId="0" fontId="126" fillId="0" borderId="0">
      <alignment horizontal="left"/>
    </xf>
    <xf numFmtId="0" fontId="30" fillId="78" borderId="0" applyNumberFormat="0" applyFont="0" applyBorder="0" applyAlignment="0" applyProtection="0"/>
    <xf numFmtId="188" fontId="30" fillId="0" borderId="0"/>
    <xf numFmtId="292" fontId="31" fillId="0" borderId="0">
      <alignment horizontal="right" vertical="top" wrapText="1"/>
    </xf>
    <xf numFmtId="0" fontId="127" fillId="0" borderId="0" applyNumberFormat="0">
      <alignment horizontal="left"/>
    </xf>
    <xf numFmtId="0" fontId="31" fillId="0" borderId="0">
      <alignment vertical="top" wrapText="1"/>
    </xf>
    <xf numFmtId="0" fontId="4" fillId="49" borderId="0" applyNumberFormat="0" applyBorder="0" applyProtection="0">
      <alignment horizontal="center"/>
    </xf>
    <xf numFmtId="292" fontId="74" fillId="0" borderId="0" applyFont="0" applyFill="0" applyBorder="0" applyAlignment="0"/>
    <xf numFmtId="0" fontId="39" fillId="46" borderId="0"/>
    <xf numFmtId="0" fontId="31" fillId="0" borderId="0">
      <alignment vertical="top" wrapText="1"/>
    </xf>
    <xf numFmtId="269" fontId="21" fillId="0" borderId="0" applyFill="0" applyBorder="0" applyAlignment="0"/>
    <xf numFmtId="0" fontId="4" fillId="0" borderId="0"/>
    <xf numFmtId="0" fontId="29" fillId="0" borderId="0" applyFont="0" applyFill="0" applyBorder="0" applyAlignment="0" applyProtection="0"/>
    <xf numFmtId="0" fontId="110" fillId="0" borderId="0"/>
    <xf numFmtId="0" fontId="128" fillId="0" borderId="0"/>
    <xf numFmtId="0" fontId="129" fillId="0" borderId="0">
      <alignment horizontal="left"/>
    </xf>
    <xf numFmtId="0" fontId="130" fillId="0" borderId="0"/>
    <xf numFmtId="0" fontId="55" fillId="0" borderId="0">
      <alignment horizontal="left" indent="1"/>
    </xf>
    <xf numFmtId="293" fontId="30" fillId="0" borderId="0"/>
    <xf numFmtId="49" fontId="105" fillId="0" borderId="0" applyNumberFormat="0"/>
    <xf numFmtId="49" fontId="39" fillId="0" borderId="0"/>
    <xf numFmtId="0" fontId="110" fillId="0" borderId="0" applyFill="0" applyBorder="0" applyProtection="0">
      <alignment horizontal="center" vertical="center"/>
    </xf>
    <xf numFmtId="0" fontId="131" fillId="0" borderId="0" applyBorder="0" applyProtection="0">
      <alignment vertical="center"/>
    </xf>
    <xf numFmtId="0" fontId="131" fillId="0" borderId="11" applyBorder="0" applyProtection="0">
      <alignment horizontal="right" vertical="center"/>
    </xf>
    <xf numFmtId="0" fontId="132" fillId="79" borderId="0" applyBorder="0" applyProtection="0">
      <alignment horizontal="centerContinuous" vertical="center"/>
    </xf>
    <xf numFmtId="0" fontId="132" fillId="80" borderId="11" applyBorder="0" applyProtection="0">
      <alignment horizontal="centerContinuous" vertical="center"/>
    </xf>
    <xf numFmtId="0" fontId="133" fillId="0" borderId="0" applyFill="0" applyBorder="0" applyAlignment="0"/>
    <xf numFmtId="0" fontId="110" fillId="0" borderId="0" applyFill="0" applyBorder="0" applyProtection="0"/>
    <xf numFmtId="0" fontId="134" fillId="0" borderId="0" applyFill="0" applyBorder="0" applyProtection="0">
      <alignment horizontal="left"/>
    </xf>
    <xf numFmtId="0" fontId="4" fillId="0" borderId="7" applyFill="0" applyBorder="0" applyProtection="0">
      <alignment horizontal="left" vertical="top"/>
    </xf>
    <xf numFmtId="0" fontId="135" fillId="0" borderId="0" applyNumberFormat="0" applyFill="0" applyBorder="0">
      <alignment horizontal="left" wrapText="1"/>
    </xf>
    <xf numFmtId="0" fontId="136" fillId="0" borderId="0" applyNumberFormat="0" applyFill="0" applyBorder="0">
      <alignment horizontal="left" wrapText="1"/>
    </xf>
    <xf numFmtId="0" fontId="136" fillId="0" borderId="0" applyNumberFormat="0" applyFill="0" applyBorder="0">
      <alignment horizontal="right" wrapText="1"/>
    </xf>
    <xf numFmtId="212" fontId="135" fillId="0" borderId="0" applyFill="0" applyBorder="0">
      <alignment horizontal="right" wrapText="1"/>
    </xf>
    <xf numFmtId="0" fontId="135" fillId="0" borderId="0" applyNumberFormat="0" applyFill="0" applyBorder="0">
      <alignment horizontal="left" wrapText="1"/>
    </xf>
    <xf numFmtId="0" fontId="137" fillId="0" borderId="0" applyNumberFormat="0" applyFill="0" applyBorder="0">
      <alignment horizontal="left" wrapText="1"/>
    </xf>
    <xf numFmtId="0" fontId="135" fillId="0" borderId="0" applyNumberFormat="0" applyFill="0" applyBorder="0">
      <alignment horizontal="left" wrapText="1"/>
    </xf>
    <xf numFmtId="0" fontId="135" fillId="0" borderId="0" applyNumberFormat="0" applyFill="0" applyBorder="0">
      <alignment horizontal="left" wrapText="1"/>
    </xf>
    <xf numFmtId="0" fontId="136" fillId="0" borderId="0" applyNumberFormat="0" applyFill="0" applyBorder="0">
      <alignment horizontal="left" wrapText="1"/>
    </xf>
    <xf numFmtId="37" fontId="31" fillId="0" borderId="0">
      <alignment horizontal="right" vertical="top" wrapText="1"/>
    </xf>
    <xf numFmtId="0" fontId="76" fillId="46" borderId="0"/>
    <xf numFmtId="294" fontId="30" fillId="0" borderId="0" applyFont="0" applyFill="0" applyBorder="0" applyAlignment="0" applyProtection="0"/>
    <xf numFmtId="295" fontId="30" fillId="0" borderId="0" applyFont="0" applyFill="0" applyBorder="0" applyAlignment="0" applyProtection="0"/>
    <xf numFmtId="296" fontId="30" fillId="0" borderId="0" applyFont="0" applyFill="0" applyBorder="0" applyAlignment="0" applyProtection="0"/>
    <xf numFmtId="49" fontId="21" fillId="0" borderId="0" applyFill="0" applyBorder="0" applyAlignment="0"/>
    <xf numFmtId="0" fontId="21" fillId="0" borderId="0" applyFill="0" applyBorder="0" applyAlignment="0"/>
    <xf numFmtId="0" fontId="21" fillId="0" borderId="0" applyFill="0" applyBorder="0" applyAlignment="0"/>
    <xf numFmtId="0" fontId="4" fillId="0" borderId="0" applyFill="0" applyBorder="0">
      <alignment horizontal="right"/>
    </xf>
    <xf numFmtId="0" fontId="71" fillId="0" borderId="0" applyFill="0" applyBorder="0" applyProtection="0">
      <alignment horizontal="left" vertical="top"/>
    </xf>
    <xf numFmtId="0" fontId="4" fillId="0" borderId="0"/>
    <xf numFmtId="18" fontId="39" fillId="0" borderId="0" applyFont="0" applyFill="0" applyBorder="0" applyAlignment="0" applyProtection="0">
      <alignment horizontal="center"/>
    </xf>
    <xf numFmtId="297" fontId="30" fillId="0" borderId="0" applyFont="0" applyFill="0" applyBorder="0" applyAlignment="0" applyProtection="0"/>
    <xf numFmtId="298" fontId="30" fillId="0" borderId="0" applyFont="0" applyFill="0" applyBorder="0" applyAlignment="0" applyProtection="0"/>
    <xf numFmtId="299" fontId="30" fillId="0" borderId="0" applyFont="0" applyFill="0" applyBorder="0" applyAlignment="0" applyProtection="0"/>
    <xf numFmtId="0" fontId="34" fillId="0" borderId="0" applyNumberFormat="0" applyFill="0" applyBorder="0" applyAlignment="0" applyProtection="0"/>
    <xf numFmtId="40" fontId="138" fillId="0" borderId="0"/>
    <xf numFmtId="0" fontId="139" fillId="0" borderId="0" applyNumberFormat="0" applyFill="0" applyBorder="0" applyAlignment="0">
      <protection locked="0"/>
    </xf>
    <xf numFmtId="0" fontId="55" fillId="0" borderId="0">
      <alignment horizontal="center"/>
    </xf>
    <xf numFmtId="0" fontId="55" fillId="0" borderId="0">
      <alignment horizontal="center"/>
    </xf>
    <xf numFmtId="0" fontId="140" fillId="81" borderId="0">
      <alignment horizontal="centerContinuous"/>
    </xf>
    <xf numFmtId="0" fontId="141" fillId="57" borderId="0" applyNumberFormat="0" applyBorder="0" applyAlignment="0">
      <alignment horizontal="center"/>
    </xf>
    <xf numFmtId="0" fontId="142" fillId="58" borderId="0" applyBorder="0"/>
    <xf numFmtId="244" fontId="16" fillId="0" borderId="15" applyFill="0"/>
    <xf numFmtId="244" fontId="16" fillId="0" borderId="4" applyFill="0"/>
    <xf numFmtId="244" fontId="4" fillId="0" borderId="15" applyFill="0"/>
    <xf numFmtId="244" fontId="4" fillId="0" borderId="4" applyFill="0"/>
    <xf numFmtId="0" fontId="143" fillId="0" borderId="42" applyNumberFormat="0" applyFill="0" applyAlignment="0">
      <protection locked="0"/>
    </xf>
    <xf numFmtId="0" fontId="143" fillId="0" borderId="42" applyNumberFormat="0" applyFill="0" applyAlignment="0">
      <protection locked="0"/>
    </xf>
    <xf numFmtId="300" fontId="73" fillId="0" borderId="13" applyFill="0" applyAlignment="0" applyProtection="0"/>
    <xf numFmtId="40" fontId="105" fillId="0" borderId="0" applyNumberFormat="0" applyFill="0" applyBorder="0" applyAlignment="0" applyProtection="0">
      <alignment horizontal="left"/>
    </xf>
    <xf numFmtId="40" fontId="105" fillId="0" borderId="0" applyNumberFormat="0" applyFill="0" applyBorder="0" applyAlignment="0" applyProtection="0">
      <alignment horizontal="left"/>
    </xf>
    <xf numFmtId="0" fontId="105" fillId="0" borderId="0" applyNumberFormat="0" applyFill="0" applyBorder="0" applyAlignment="0" applyProtection="0">
      <alignment horizontal="left"/>
    </xf>
    <xf numFmtId="0" fontId="105" fillId="0" borderId="0" applyNumberFormat="0" applyFill="0" applyBorder="0" applyAlignment="0" applyProtection="0">
      <alignment horizontal="left"/>
    </xf>
    <xf numFmtId="0" fontId="105" fillId="0" borderId="0" applyNumberFormat="0" applyFill="0" applyBorder="0" applyAlignment="0" applyProtection="0">
      <alignment horizontal="left"/>
    </xf>
    <xf numFmtId="0" fontId="105" fillId="0" borderId="0" applyNumberFormat="0" applyFill="0" applyBorder="0" applyAlignment="0" applyProtection="0">
      <alignment horizontal="left"/>
    </xf>
    <xf numFmtId="0" fontId="105" fillId="0" borderId="0" applyNumberFormat="0" applyFill="0" applyBorder="0" applyAlignment="0" applyProtection="0">
      <alignment horizontal="left"/>
    </xf>
    <xf numFmtId="40" fontId="105" fillId="0" borderId="0" applyNumberFormat="0" applyFill="0" applyBorder="0" applyAlignment="0" applyProtection="0">
      <alignment horizontal="left"/>
    </xf>
    <xf numFmtId="0" fontId="105" fillId="0" borderId="0" applyNumberFormat="0" applyFill="0" applyBorder="0" applyAlignment="0" applyProtection="0">
      <alignment horizontal="left"/>
    </xf>
    <xf numFmtId="0" fontId="4" fillId="49" borderId="0" applyNumberFormat="0" applyFont="0" applyBorder="0" applyAlignment="0" applyProtection="0"/>
    <xf numFmtId="293" fontId="144" fillId="0" borderId="0">
      <alignment horizontal="left"/>
      <protection locked="0"/>
    </xf>
    <xf numFmtId="0" fontId="4" fillId="0" borderId="19" applyNumberFormat="0" applyFont="0" applyFill="0" applyAlignment="0" applyProtection="0"/>
    <xf numFmtId="0" fontId="4" fillId="0" borderId="0" applyNumberFormat="0" applyFont="0" applyFill="0"/>
    <xf numFmtId="0" fontId="111" fillId="0" borderId="0" applyNumberFormat="0" applyFill="0" applyBorder="0"/>
    <xf numFmtId="0" fontId="145" fillId="0" borderId="0" applyNumberFormat="0" applyFill="0" applyBorder="0" applyAlignment="0">
      <protection locked="0"/>
    </xf>
    <xf numFmtId="0" fontId="4" fillId="0" borderId="0" applyNumberFormat="0" applyFill="0" applyBorder="0" applyAlignment="0"/>
    <xf numFmtId="1" fontId="146" fillId="0" borderId="0">
      <alignment horizontal="right"/>
    </xf>
    <xf numFmtId="199" fontId="30" fillId="0" borderId="0"/>
    <xf numFmtId="293" fontId="40" fillId="0" borderId="0" applyFont="0" applyFill="0" applyBorder="0" applyProtection="0">
      <alignment horizontal="right"/>
    </xf>
    <xf numFmtId="38" fontId="147" fillId="0" borderId="0">
      <alignment horizontal="right"/>
    </xf>
    <xf numFmtId="301" fontId="74" fillId="0" borderId="0" applyFont="0" applyFill="0" applyBorder="0" applyAlignment="0"/>
    <xf numFmtId="0" fontId="148" fillId="0" borderId="0"/>
    <xf numFmtId="0" fontId="38" fillId="82"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8" fillId="84" borderId="0" applyNumberFormat="0" applyBorder="0" applyAlignment="0" applyProtection="0"/>
    <xf numFmtId="0" fontId="38" fillId="82" borderId="0" applyNumberFormat="0" applyBorder="0" applyAlignment="0" applyProtection="0"/>
    <xf numFmtId="0" fontId="38" fillId="85" borderId="0" applyNumberFormat="0" applyBorder="0" applyAlignment="0" applyProtection="0"/>
    <xf numFmtId="0" fontId="36" fillId="86" borderId="0" applyNumberFormat="0" applyBorder="0" applyAlignment="0" applyProtection="0"/>
    <xf numFmtId="0" fontId="36" fillId="39" borderId="0" applyNumberFormat="0" applyBorder="0" applyAlignment="0" applyProtection="0"/>
    <xf numFmtId="0" fontId="38" fillId="87" borderId="0" applyNumberFormat="0" applyBorder="0" applyAlignment="0" applyProtection="0"/>
    <xf numFmtId="0" fontId="38" fillId="85" borderId="0" applyNumberFormat="0" applyBorder="0" applyAlignment="0" applyProtection="0"/>
    <xf numFmtId="0" fontId="38" fillId="87" borderId="0" applyNumberFormat="0" applyBorder="0" applyAlignment="0" applyProtection="0"/>
    <xf numFmtId="0" fontId="36" fillId="86" borderId="0" applyNumberFormat="0" applyBorder="0" applyAlignment="0" applyProtection="0"/>
    <xf numFmtId="0" fontId="36" fillId="88" borderId="0" applyNumberFormat="0" applyBorder="0" applyAlignment="0" applyProtection="0"/>
    <xf numFmtId="0" fontId="38" fillId="39" borderId="0" applyNumberFormat="0" applyBorder="0" applyAlignment="0" applyProtection="0"/>
    <xf numFmtId="0" fontId="38" fillId="87" borderId="0" applyNumberFormat="0" applyBorder="0" applyAlignment="0" applyProtection="0"/>
    <xf numFmtId="0" fontId="38" fillId="82" borderId="0" applyNumberFormat="0" applyBorder="0" applyAlignment="0" applyProtection="0"/>
    <xf numFmtId="0" fontId="36" fillId="83"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82" borderId="0" applyNumberFormat="0" applyBorder="0" applyAlignment="0" applyProtection="0"/>
    <xf numFmtId="0" fontId="38" fillId="89" borderId="0" applyNumberFormat="0" applyBorder="0" applyAlignment="0" applyProtection="0"/>
    <xf numFmtId="0" fontId="36" fillId="90" borderId="0" applyNumberFormat="0" applyBorder="0" applyAlignment="0" applyProtection="0"/>
    <xf numFmtId="0" fontId="36" fillId="83" borderId="0" applyNumberFormat="0" applyBorder="0" applyAlignment="0" applyProtection="0"/>
    <xf numFmtId="0" fontId="38" fillId="84" borderId="0" applyNumberFormat="0" applyBorder="0" applyAlignment="0" applyProtection="0"/>
    <xf numFmtId="0" fontId="38" fillId="89" borderId="0" applyNumberFormat="0" applyBorder="0" applyAlignment="0" applyProtection="0"/>
    <xf numFmtId="0" fontId="38" fillId="91" borderId="0" applyNumberFormat="0" applyBorder="0" applyAlignment="0" applyProtection="0"/>
    <xf numFmtId="0" fontId="36" fillId="86" borderId="0" applyNumberFormat="0" applyBorder="0" applyAlignment="0" applyProtection="0"/>
    <xf numFmtId="0" fontId="36" fillId="92" borderId="0" applyNumberFormat="0" applyBorder="0" applyAlignment="0" applyProtection="0"/>
    <xf numFmtId="0" fontId="38" fillId="92" borderId="0" applyNumberFormat="0" applyBorder="0" applyAlignment="0" applyProtection="0"/>
    <xf numFmtId="0" fontId="38" fillId="91" borderId="0" applyNumberFormat="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9" fillId="0" borderId="0" applyNumberFormat="0" applyFill="0" applyBorder="0" applyAlignment="0" applyProtection="0"/>
    <xf numFmtId="0" fontId="150" fillId="87" borderId="24" applyNumberFormat="0" applyAlignment="0" applyProtection="0"/>
    <xf numFmtId="0" fontId="151" fillId="10" borderId="0" applyNumberFormat="0" applyBorder="0" applyAlignment="0" applyProtection="0">
      <alignment vertical="center"/>
    </xf>
    <xf numFmtId="0" fontId="30" fillId="86" borderId="21" applyNumberFormat="0" applyFont="0" applyAlignment="0" applyProtection="0"/>
    <xf numFmtId="0" fontId="152" fillId="0" borderId="43" applyNumberFormat="0" applyFill="0" applyAlignment="0" applyProtection="0"/>
    <xf numFmtId="0" fontId="153" fillId="0" borderId="0"/>
    <xf numFmtId="0" fontId="153" fillId="0" borderId="0"/>
    <xf numFmtId="0" fontId="4" fillId="0" borderId="0"/>
    <xf numFmtId="0" fontId="154" fillId="0" borderId="0"/>
    <xf numFmtId="0" fontId="155" fillId="93" borderId="0" applyNumberFormat="0" applyBorder="0" applyAlignment="0" applyProtection="0"/>
    <xf numFmtId="0" fontId="156" fillId="92" borderId="23" applyNumberFormat="0" applyAlignment="0" applyProtection="0"/>
    <xf numFmtId="0" fontId="157" fillId="94" borderId="36" applyNumberFormat="0" applyAlignment="0" applyProtection="0"/>
    <xf numFmtId="0" fontId="33" fillId="0" borderId="0">
      <alignment vertical="center"/>
    </xf>
    <xf numFmtId="0" fontId="158" fillId="95" borderId="0" applyNumberFormat="0" applyBorder="0" applyAlignment="0" applyProtection="0"/>
    <xf numFmtId="0" fontId="158" fillId="96" borderId="0" applyNumberFormat="0" applyBorder="0" applyAlignment="0" applyProtection="0"/>
    <xf numFmtId="0" fontId="158" fillId="97" borderId="0" applyNumberFormat="0" applyBorder="0" applyAlignment="0" applyProtection="0"/>
    <xf numFmtId="0" fontId="159" fillId="18" borderId="0" applyNumberFormat="0" applyBorder="0" applyAlignment="0" applyProtection="0">
      <alignment vertical="center"/>
    </xf>
    <xf numFmtId="0" fontId="151" fillId="98" borderId="0" applyNumberFormat="0" applyBorder="0" applyAlignment="0" applyProtection="0"/>
    <xf numFmtId="0" fontId="160" fillId="0" borderId="0"/>
    <xf numFmtId="165" fontId="161" fillId="0" borderId="0" applyFont="0" applyFill="0" applyBorder="0" applyAlignment="0" applyProtection="0"/>
    <xf numFmtId="38" fontId="162" fillId="0" borderId="0" applyFont="0" applyFill="0" applyBorder="0" applyAlignment="0" applyProtection="0"/>
    <xf numFmtId="0" fontId="163" fillId="0" borderId="0"/>
    <xf numFmtId="0" fontId="164" fillId="0" borderId="0">
      <alignment vertical="center"/>
    </xf>
    <xf numFmtId="0" fontId="29" fillId="0" borderId="0" applyFont="0" applyFill="0" applyBorder="0" applyAlignment="0" applyProtection="0"/>
    <xf numFmtId="0" fontId="165" fillId="88" borderId="0" applyNumberFormat="0" applyBorder="0" applyAlignment="0" applyProtection="0"/>
    <xf numFmtId="0" fontId="165" fillId="19" borderId="0" applyNumberFormat="0" applyBorder="0" applyAlignment="0" applyProtection="0">
      <alignment vertical="center"/>
    </xf>
    <xf numFmtId="0" fontId="166" fillId="0" borderId="44" applyNumberFormat="0" applyFill="0" applyAlignment="0" applyProtection="0"/>
    <xf numFmtId="0" fontId="167" fillId="0" borderId="45" applyNumberFormat="0" applyFill="0" applyAlignment="0" applyProtection="0"/>
    <xf numFmtId="0" fontId="168" fillId="0" borderId="46" applyNumberFormat="0" applyFill="0" applyAlignment="0" applyProtection="0"/>
    <xf numFmtId="0" fontId="168" fillId="0" borderId="0" applyNumberFormat="0" applyFill="0" applyBorder="0" applyAlignment="0" applyProtection="0"/>
    <xf numFmtId="0" fontId="169" fillId="57" borderId="23" applyNumberFormat="0" applyAlignment="0" applyProtection="0">
      <alignment vertical="center"/>
    </xf>
    <xf numFmtId="0" fontId="170" fillId="0" borderId="0" applyNumberFormat="0" applyFill="0" applyBorder="0" applyAlignment="0" applyProtection="0">
      <alignment vertical="center"/>
    </xf>
    <xf numFmtId="0" fontId="171" fillId="0" borderId="0" applyNumberFormat="0" applyFill="0" applyBorder="0" applyAlignment="0" applyProtection="0"/>
    <xf numFmtId="0" fontId="172" fillId="94" borderId="23" applyNumberFormat="0" applyAlignment="0" applyProtection="0"/>
    <xf numFmtId="165" fontId="3" fillId="0" borderId="0" applyFont="0" applyFill="0" applyBorder="0" applyAlignment="0" applyProtection="0"/>
    <xf numFmtId="164" fontId="3"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8" fillId="0" borderId="0"/>
    <xf numFmtId="165" fontId="8"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0" fontId="4" fillId="0" borderId="0"/>
    <xf numFmtId="0" fontId="3" fillId="0" borderId="0"/>
    <xf numFmtId="9" fontId="8" fillId="0" borderId="0" applyFont="0" applyFill="0" applyBorder="0" applyAlignment="0" applyProtection="0"/>
    <xf numFmtId="0" fontId="8" fillId="0" borderId="0"/>
    <xf numFmtId="9" fontId="3" fillId="0" borderId="0" applyFont="0" applyFill="0" applyBorder="0" applyAlignment="0" applyProtection="0"/>
    <xf numFmtId="38" fontId="66" fillId="0" borderId="0" applyFont="0" applyFill="0" applyBorder="0" applyAlignment="0" applyProtection="0"/>
    <xf numFmtId="9" fontId="8"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42" fillId="0" borderId="0" applyFill="0" applyBorder="0">
      <protection locked="0"/>
    </xf>
    <xf numFmtId="165"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173" fillId="0" borderId="0"/>
    <xf numFmtId="0" fontId="173" fillId="0" borderId="0"/>
    <xf numFmtId="9" fontId="17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 fillId="0" borderId="0"/>
    <xf numFmtId="9" fontId="4" fillId="0" borderId="0" applyFont="0" applyFill="0" applyBorder="0" applyAlignment="0" applyProtection="0"/>
    <xf numFmtId="4" fontId="119" fillId="70" borderId="93" applyNumberFormat="0" applyProtection="0">
      <alignment horizontal="right" vertical="center"/>
    </xf>
    <xf numFmtId="4" fontId="119" fillId="69" borderId="93" applyNumberFormat="0" applyProtection="0">
      <alignment horizontal="right" vertical="center"/>
    </xf>
    <xf numFmtId="0" fontId="4" fillId="14" borderId="89" applyNumberFormat="0" applyAlignment="0">
      <protection locked="0"/>
    </xf>
    <xf numFmtId="0" fontId="103" fillId="47" borderId="92" applyNumberFormat="0" applyAlignment="0">
      <protection locked="0"/>
    </xf>
    <xf numFmtId="0" fontId="172" fillId="94" borderId="66" applyNumberFormat="0" applyAlignment="0" applyProtection="0"/>
    <xf numFmtId="0" fontId="169" fillId="57" borderId="66" applyNumberFormat="0" applyAlignment="0" applyProtection="0">
      <alignment vertical="center"/>
    </xf>
    <xf numFmtId="0" fontId="157" fillId="94" borderId="68" applyNumberFormat="0" applyAlignment="0" applyProtection="0"/>
    <xf numFmtId="0" fontId="156" fillId="92" borderId="66" applyNumberFormat="0" applyAlignment="0" applyProtection="0"/>
    <xf numFmtId="0" fontId="30" fillId="86" borderId="65" applyNumberFormat="0" applyFont="0" applyAlignment="0" applyProtection="0"/>
    <xf numFmtId="0" fontId="143" fillId="0" borderId="71" applyNumberFormat="0" applyFill="0" applyAlignment="0">
      <protection locked="0"/>
    </xf>
    <xf numFmtId="0" fontId="143" fillId="0" borderId="71" applyNumberFormat="0" applyFill="0" applyAlignment="0">
      <protection locked="0"/>
    </xf>
    <xf numFmtId="4" fontId="125" fillId="43" borderId="69" applyNumberFormat="0" applyProtection="0">
      <alignment horizontal="right" vertical="center"/>
    </xf>
    <xf numFmtId="4" fontId="123" fillId="5" borderId="69" applyNumberFormat="0" applyProtection="0">
      <alignment horizontal="left" vertical="center" wrapText="1" indent="1"/>
    </xf>
    <xf numFmtId="4" fontId="122" fillId="43" borderId="69" applyNumberFormat="0" applyProtection="0">
      <alignment horizontal="right" vertical="center"/>
    </xf>
    <xf numFmtId="4" fontId="21" fillId="43" borderId="69" applyNumberFormat="0" applyProtection="0">
      <alignment horizontal="right" vertical="center"/>
    </xf>
    <xf numFmtId="4" fontId="80" fillId="49" borderId="70" applyNumberFormat="0" applyProtection="0">
      <alignment horizontal="left" vertical="center" indent="1"/>
    </xf>
    <xf numFmtId="4" fontId="122" fillId="43" borderId="69" applyNumberFormat="0" applyProtection="0">
      <alignment vertical="center"/>
    </xf>
    <xf numFmtId="4" fontId="119" fillId="43" borderId="69" applyNumberFormat="0" applyProtection="0">
      <alignment vertical="center"/>
    </xf>
    <xf numFmtId="4" fontId="119" fillId="49" borderId="69" applyNumberFormat="0" applyProtection="0">
      <alignment horizontal="right" vertical="center"/>
    </xf>
    <xf numFmtId="4" fontId="119" fillId="75" borderId="69" applyNumberFormat="0" applyProtection="0">
      <alignment horizontal="right" vertical="center"/>
    </xf>
    <xf numFmtId="4" fontId="119" fillId="74" borderId="69" applyNumberFormat="0" applyProtection="0">
      <alignment horizontal="right" vertical="center"/>
    </xf>
    <xf numFmtId="4" fontId="119" fillId="73" borderId="69" applyNumberFormat="0" applyProtection="0">
      <alignment horizontal="right" vertical="center"/>
    </xf>
    <xf numFmtId="4" fontId="119" fillId="63" borderId="69" applyNumberFormat="0" applyProtection="0">
      <alignment horizontal="right" vertical="center"/>
    </xf>
    <xf numFmtId="4" fontId="119" fillId="72" borderId="69" applyNumberFormat="0" applyProtection="0">
      <alignment horizontal="right" vertical="center"/>
    </xf>
    <xf numFmtId="4" fontId="119" fillId="68" borderId="69" applyNumberFormat="0" applyProtection="0">
      <alignment horizontal="right" vertical="center"/>
    </xf>
    <xf numFmtId="4" fontId="119" fillId="71" borderId="69" applyNumberFormat="0" applyProtection="0">
      <alignment horizontal="right" vertical="center"/>
    </xf>
    <xf numFmtId="4" fontId="119" fillId="70" borderId="69" applyNumberFormat="0" applyProtection="0">
      <alignment horizontal="right" vertical="center"/>
    </xf>
    <xf numFmtId="4" fontId="119" fillId="69" borderId="69" applyNumberFormat="0" applyProtection="0">
      <alignment horizontal="right" vertical="center"/>
    </xf>
    <xf numFmtId="4" fontId="119" fillId="45" borderId="69" applyNumberFormat="0" applyProtection="0">
      <alignment horizontal="left" vertical="center" indent="1"/>
    </xf>
    <xf numFmtId="4" fontId="118" fillId="45" borderId="69" applyNumberFormat="0" applyProtection="0">
      <alignment vertical="center"/>
    </xf>
    <xf numFmtId="4" fontId="80" fillId="45" borderId="69" applyNumberFormat="0" applyProtection="0">
      <alignment vertical="center"/>
    </xf>
    <xf numFmtId="206" fontId="41" fillId="0" borderId="88">
      <alignment horizontal="center" vertical="center"/>
      <protection locked="0"/>
    </xf>
    <xf numFmtId="207" fontId="41" fillId="0" borderId="88">
      <alignment horizontal="center" vertical="center"/>
      <protection locked="0"/>
    </xf>
    <xf numFmtId="207" fontId="41" fillId="0" borderId="88">
      <alignment horizontal="right" vertical="center"/>
      <protection locked="0"/>
    </xf>
    <xf numFmtId="186" fontId="41" fillId="0" borderId="88">
      <alignment horizontal="center" vertical="center"/>
      <protection locked="0"/>
    </xf>
    <xf numFmtId="186" fontId="41" fillId="0" borderId="88">
      <alignment horizontal="right" vertical="center"/>
      <protection locked="0"/>
    </xf>
    <xf numFmtId="208" fontId="41" fillId="0" borderId="88">
      <alignment horizontal="center" vertical="center"/>
      <protection locked="0"/>
    </xf>
    <xf numFmtId="208" fontId="41" fillId="0" borderId="88">
      <alignment horizontal="right" vertical="center"/>
      <protection locked="0"/>
    </xf>
    <xf numFmtId="209" fontId="41" fillId="0" borderId="88">
      <alignment horizontal="center" vertical="center"/>
      <protection locked="0"/>
    </xf>
    <xf numFmtId="209" fontId="41" fillId="0" borderId="88">
      <alignment horizontal="right" vertical="center"/>
      <protection locked="0"/>
    </xf>
    <xf numFmtId="210" fontId="41" fillId="0" borderId="88">
      <alignment horizontal="center" vertical="center"/>
      <protection locked="0"/>
    </xf>
    <xf numFmtId="210" fontId="41" fillId="0" borderId="88">
      <alignment horizontal="right" vertical="center"/>
      <protection locked="0"/>
    </xf>
    <xf numFmtId="211" fontId="41" fillId="0" borderId="88">
      <alignment horizontal="center" vertical="center"/>
      <protection locked="0"/>
    </xf>
    <xf numFmtId="211" fontId="41" fillId="0" borderId="88">
      <alignment horizontal="right" vertical="center"/>
      <protection locked="0"/>
    </xf>
    <xf numFmtId="0" fontId="4" fillId="14" borderId="65" applyNumberFormat="0" applyAlignment="0">
      <protection locked="0"/>
    </xf>
    <xf numFmtId="0" fontId="71" fillId="54" borderId="91">
      <alignment horizontal="center"/>
      <protection locked="0"/>
    </xf>
    <xf numFmtId="0" fontId="71" fillId="54" borderId="67">
      <alignment horizontal="center"/>
      <protection locked="0"/>
    </xf>
    <xf numFmtId="0" fontId="92" fillId="23" borderId="90" applyNumberFormat="0" applyAlignment="0">
      <protection locked="0"/>
    </xf>
    <xf numFmtId="0" fontId="92" fillId="23" borderId="90" applyNumberFormat="0" applyAlignment="0">
      <protection locked="0"/>
    </xf>
    <xf numFmtId="0" fontId="52" fillId="47" borderId="66" applyNumberFormat="0" applyAlignment="0">
      <protection locked="0"/>
    </xf>
    <xf numFmtId="4" fontId="119" fillId="71" borderId="93" applyNumberFormat="0" applyProtection="0">
      <alignment horizontal="right" vertical="center"/>
    </xf>
    <xf numFmtId="4" fontId="119" fillId="68" borderId="93" applyNumberFormat="0" applyProtection="0">
      <alignment horizontal="right" vertical="center"/>
    </xf>
    <xf numFmtId="4" fontId="119" fillId="72" borderId="93" applyNumberFormat="0" applyProtection="0">
      <alignment horizontal="right" vertical="center"/>
    </xf>
    <xf numFmtId="4" fontId="119" fillId="63" borderId="93" applyNumberFormat="0" applyProtection="0">
      <alignment horizontal="right" vertical="center"/>
    </xf>
    <xf numFmtId="4" fontId="119" fillId="73" borderId="93" applyNumberFormat="0" applyProtection="0">
      <alignment horizontal="right" vertical="center"/>
    </xf>
    <xf numFmtId="4" fontId="119" fillId="74" borderId="93" applyNumberFormat="0" applyProtection="0">
      <alignment horizontal="right" vertical="center"/>
    </xf>
    <xf numFmtId="4" fontId="119" fillId="75" borderId="93" applyNumberFormat="0" applyProtection="0">
      <alignment horizontal="right" vertical="center"/>
    </xf>
    <xf numFmtId="4" fontId="119" fillId="49" borderId="93" applyNumberFormat="0" applyProtection="0">
      <alignment horizontal="right" vertical="center"/>
    </xf>
    <xf numFmtId="4" fontId="119" fillId="43" borderId="93" applyNumberFormat="0" applyProtection="0">
      <alignment vertical="center"/>
    </xf>
    <xf numFmtId="4" fontId="122" fillId="43" borderId="93" applyNumberFormat="0" applyProtection="0">
      <alignment vertical="center"/>
    </xf>
    <xf numFmtId="4" fontId="80" fillId="49" borderId="94" applyNumberFormat="0" applyProtection="0">
      <alignment horizontal="left" vertical="center" indent="1"/>
    </xf>
    <xf numFmtId="4" fontId="21" fillId="43" borderId="93" applyNumberFormat="0" applyProtection="0">
      <alignment horizontal="right" vertical="center"/>
    </xf>
    <xf numFmtId="4" fontId="122" fillId="43" borderId="93" applyNumberFormat="0" applyProtection="0">
      <alignment horizontal="right" vertical="center"/>
    </xf>
    <xf numFmtId="4" fontId="123" fillId="5" borderId="93" applyNumberFormat="0" applyProtection="0">
      <alignment horizontal="left" vertical="center" wrapText="1" indent="1"/>
    </xf>
    <xf numFmtId="4" fontId="125" fillId="43" borderId="93" applyNumberFormat="0" applyProtection="0">
      <alignment horizontal="right" vertical="center"/>
    </xf>
    <xf numFmtId="211" fontId="41" fillId="0" borderId="64">
      <alignment horizontal="right" vertical="center"/>
      <protection locked="0"/>
    </xf>
    <xf numFmtId="211" fontId="41" fillId="0" borderId="64">
      <alignment horizontal="center" vertical="center"/>
      <protection locked="0"/>
    </xf>
    <xf numFmtId="210" fontId="41" fillId="0" borderId="64">
      <alignment horizontal="right" vertical="center"/>
      <protection locked="0"/>
    </xf>
    <xf numFmtId="210" fontId="41" fillId="0" borderId="64">
      <alignment horizontal="center" vertical="center"/>
      <protection locked="0"/>
    </xf>
    <xf numFmtId="209" fontId="41" fillId="0" borderId="64">
      <alignment horizontal="right" vertical="center"/>
      <protection locked="0"/>
    </xf>
    <xf numFmtId="209" fontId="41" fillId="0" borderId="64">
      <alignment horizontal="center" vertical="center"/>
      <protection locked="0"/>
    </xf>
    <xf numFmtId="208" fontId="41" fillId="0" borderId="64">
      <alignment horizontal="right" vertical="center"/>
      <protection locked="0"/>
    </xf>
    <xf numFmtId="208" fontId="41" fillId="0" borderId="64">
      <alignment horizontal="center" vertical="center"/>
      <protection locked="0"/>
    </xf>
    <xf numFmtId="186" fontId="41" fillId="0" borderId="64">
      <alignment horizontal="right" vertical="center"/>
      <protection locked="0"/>
    </xf>
    <xf numFmtId="186" fontId="41" fillId="0" borderId="64">
      <alignment horizontal="center" vertical="center"/>
      <protection locked="0"/>
    </xf>
    <xf numFmtId="3" fontId="42" fillId="40" borderId="65">
      <alignment horizontal="right"/>
    </xf>
    <xf numFmtId="207" fontId="41" fillId="0" borderId="64">
      <alignment horizontal="right" vertical="center"/>
      <protection locked="0"/>
    </xf>
    <xf numFmtId="207" fontId="41" fillId="0" borderId="64">
      <alignment horizontal="center" vertical="center"/>
      <protection locked="0"/>
    </xf>
    <xf numFmtId="206" fontId="41" fillId="0" borderId="64">
      <alignment horizontal="right" vertical="center"/>
      <protection locked="0"/>
    </xf>
    <xf numFmtId="206" fontId="41" fillId="0" borderId="64">
      <alignment horizontal="center" vertical="center"/>
      <protection locked="0"/>
    </xf>
    <xf numFmtId="0" fontId="143" fillId="0" borderId="95" applyNumberFormat="0" applyFill="0" applyAlignment="0">
      <protection locked="0"/>
    </xf>
    <xf numFmtId="0" fontId="143" fillId="0" borderId="95" applyNumberFormat="0" applyFill="0" applyAlignment="0">
      <protection locked="0"/>
    </xf>
    <xf numFmtId="0" fontId="30" fillId="86" borderId="89" applyNumberFormat="0" applyFont="0" applyAlignment="0" applyProtection="0"/>
    <xf numFmtId="0" fontId="156" fillId="92" borderId="90" applyNumberFormat="0" applyAlignment="0" applyProtection="0"/>
    <xf numFmtId="0" fontId="157" fillId="94" borderId="92" applyNumberFormat="0" applyAlignment="0" applyProtection="0"/>
    <xf numFmtId="0" fontId="169" fillId="57" borderId="90" applyNumberFormat="0" applyAlignment="0" applyProtection="0">
      <alignment vertical="center"/>
    </xf>
    <xf numFmtId="0" fontId="172" fillId="94" borderId="90" applyNumberFormat="0" applyAlignment="0" applyProtection="0"/>
    <xf numFmtId="4" fontId="80" fillId="45" borderId="93" applyNumberFormat="0" applyProtection="0">
      <alignment vertical="center"/>
    </xf>
    <xf numFmtId="0" fontId="92" fillId="23" borderId="66" applyNumberFormat="0" applyAlignment="0">
      <protection locked="0"/>
    </xf>
    <xf numFmtId="0" fontId="52" fillId="47" borderId="90" applyNumberFormat="0" applyAlignment="0">
      <protection locked="0"/>
    </xf>
    <xf numFmtId="0" fontId="92" fillId="23" borderId="66" applyNumberFormat="0" applyAlignment="0">
      <protection locked="0"/>
    </xf>
    <xf numFmtId="0" fontId="103" fillId="47" borderId="68" applyNumberFormat="0" applyAlignment="0">
      <protection locked="0"/>
    </xf>
    <xf numFmtId="4" fontId="118" fillId="45" borderId="93" applyNumberFormat="0" applyProtection="0">
      <alignment vertical="center"/>
    </xf>
    <xf numFmtId="4" fontId="119" fillId="45" borderId="93" applyNumberFormat="0" applyProtection="0">
      <alignment horizontal="left" vertical="center" indent="1"/>
    </xf>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03" fontId="31" fillId="11" borderId="47" applyBorder="0" applyProtection="0">
      <alignment horizontal="right"/>
    </xf>
    <xf numFmtId="206" fontId="41" fillId="0" borderId="51">
      <alignment horizontal="center" vertical="center"/>
      <protection locked="0"/>
    </xf>
    <xf numFmtId="206" fontId="41" fillId="0" borderId="51">
      <alignment horizontal="right" vertical="center"/>
      <protection locked="0"/>
    </xf>
    <xf numFmtId="207" fontId="41" fillId="0" borderId="51">
      <alignment horizontal="center" vertical="center"/>
      <protection locked="0"/>
    </xf>
    <xf numFmtId="207" fontId="41" fillId="0" borderId="51">
      <alignment horizontal="right" vertical="center"/>
      <protection locked="0"/>
    </xf>
    <xf numFmtId="3" fontId="42" fillId="40" borderId="52">
      <alignment horizontal="right"/>
    </xf>
    <xf numFmtId="186" fontId="41" fillId="0" borderId="51">
      <alignment horizontal="center" vertical="center"/>
      <protection locked="0"/>
    </xf>
    <xf numFmtId="186" fontId="41" fillId="0" borderId="51">
      <alignment horizontal="right" vertical="center"/>
      <protection locked="0"/>
    </xf>
    <xf numFmtId="208" fontId="41" fillId="0" borderId="51">
      <alignment horizontal="center" vertical="center"/>
      <protection locked="0"/>
    </xf>
    <xf numFmtId="208" fontId="41" fillId="0" borderId="51">
      <alignment horizontal="right" vertical="center"/>
      <protection locked="0"/>
    </xf>
    <xf numFmtId="209" fontId="41" fillId="0" borderId="51">
      <alignment horizontal="center" vertical="center"/>
      <protection locked="0"/>
    </xf>
    <xf numFmtId="209" fontId="41" fillId="0" borderId="51">
      <alignment horizontal="right" vertical="center"/>
      <protection locked="0"/>
    </xf>
    <xf numFmtId="210" fontId="41" fillId="0" borderId="51">
      <alignment horizontal="center" vertical="center"/>
      <protection locked="0"/>
    </xf>
    <xf numFmtId="210" fontId="41" fillId="0" borderId="51">
      <alignment horizontal="right" vertical="center"/>
      <protection locked="0"/>
    </xf>
    <xf numFmtId="211" fontId="41" fillId="0" borderId="51">
      <alignment horizontal="center" vertical="center"/>
      <protection locked="0"/>
    </xf>
    <xf numFmtId="211" fontId="41" fillId="0" borderId="51">
      <alignment horizontal="right" vertical="center"/>
      <protection locked="0"/>
    </xf>
    <xf numFmtId="228" fontId="16" fillId="43" borderId="53">
      <alignment horizontal="center" wrapText="1"/>
    </xf>
    <xf numFmtId="0" fontId="50" fillId="0" borderId="47">
      <alignment horizontal="center" vertical="top" wrapText="1"/>
    </xf>
    <xf numFmtId="0" fontId="16" fillId="44" borderId="47">
      <alignment horizontal="center" wrapText="1"/>
    </xf>
    <xf numFmtId="0" fontId="50" fillId="0" borderId="47">
      <alignment horizontal="center" vertical="top" wrapText="1"/>
    </xf>
    <xf numFmtId="0" fontId="16" fillId="45" borderId="47">
      <alignment horizontal="center" wrapText="1"/>
    </xf>
    <xf numFmtId="0" fontId="50" fillId="0" borderId="47">
      <alignment horizontal="center" vertical="top" wrapText="1"/>
    </xf>
    <xf numFmtId="0" fontId="16" fillId="45" borderId="47">
      <alignment horizontal="center" wrapText="1"/>
    </xf>
    <xf numFmtId="0" fontId="50" fillId="0" borderId="47">
      <alignment horizontal="center" vertical="top" wrapText="1"/>
    </xf>
    <xf numFmtId="0" fontId="16" fillId="45" borderId="47">
      <alignment horizontal="center" wrapText="1"/>
    </xf>
    <xf numFmtId="0" fontId="50" fillId="0" borderId="47">
      <alignment horizontal="center" vertical="top" wrapText="1"/>
    </xf>
    <xf numFmtId="0" fontId="16" fillId="45" borderId="47">
      <alignment horizontal="center" wrapText="1"/>
    </xf>
    <xf numFmtId="0" fontId="50" fillId="0" borderId="47">
      <alignment horizontal="center" vertical="top" wrapText="1"/>
    </xf>
    <xf numFmtId="0" fontId="16" fillId="45" borderId="47">
      <alignment horizontal="center" wrapText="1"/>
    </xf>
    <xf numFmtId="0" fontId="50" fillId="0" borderId="47">
      <alignment horizontal="center" vertical="top" wrapText="1"/>
    </xf>
    <xf numFmtId="0" fontId="16" fillId="45" borderId="47">
      <alignment horizontal="center" wrapText="1"/>
    </xf>
    <xf numFmtId="0" fontId="52" fillId="47" borderId="54" applyNumberFormat="0" applyAlignment="0">
      <protection locked="0"/>
    </xf>
    <xf numFmtId="0" fontId="66" fillId="50" borderId="55" applyNumberFormat="0" applyFont="0" applyBorder="0" applyAlignment="0" applyProtection="0"/>
    <xf numFmtId="250" fontId="4" fillId="45" borderId="47">
      <alignment horizontal="right"/>
      <protection locked="0"/>
    </xf>
    <xf numFmtId="0" fontId="71" fillId="54" borderId="56">
      <alignment horizontal="center"/>
      <protection locked="0"/>
    </xf>
    <xf numFmtId="263" fontId="80" fillId="57" borderId="49" applyAlignment="0" applyProtection="0"/>
    <xf numFmtId="0" fontId="88" fillId="0" borderId="49">
      <alignment horizontal="left" vertical="center"/>
    </xf>
    <xf numFmtId="10" fontId="4" fillId="40" borderId="47" applyNumberFormat="0" applyBorder="0" applyAlignment="0" applyProtection="0"/>
    <xf numFmtId="0" fontId="92" fillId="23" borderId="54" applyNumberFormat="0" applyAlignment="0">
      <protection locked="0"/>
    </xf>
    <xf numFmtId="0" fontId="92" fillId="23" borderId="54" applyNumberFormat="0" applyAlignment="0">
      <protection locked="0"/>
    </xf>
    <xf numFmtId="10" fontId="66" fillId="65" borderId="55" applyBorder="0">
      <alignment horizontal="center"/>
      <protection locked="0"/>
    </xf>
    <xf numFmtId="0" fontId="4" fillId="14" borderId="52" applyNumberFormat="0" applyAlignment="0">
      <protection locked="0"/>
    </xf>
    <xf numFmtId="0" fontId="103" fillId="47" borderId="57" applyNumberFormat="0" applyAlignment="0">
      <protection locked="0"/>
    </xf>
    <xf numFmtId="0" fontId="42" fillId="0" borderId="50">
      <alignment horizontal="left" indent="7"/>
    </xf>
    <xf numFmtId="0" fontId="114" fillId="0" borderId="50">
      <alignment horizontal="left" wrapText="1"/>
    </xf>
    <xf numFmtId="0" fontId="4" fillId="0" borderId="50">
      <alignment horizontal="left" wrapText="1"/>
    </xf>
    <xf numFmtId="244" fontId="114" fillId="0" borderId="50">
      <alignment horizontal="left" wrapText="1" indent="1"/>
    </xf>
    <xf numFmtId="0" fontId="4" fillId="0" borderId="50">
      <alignment horizontal="left" wrapText="1" indent="1"/>
    </xf>
    <xf numFmtId="244" fontId="114" fillId="0" borderId="50">
      <alignment horizontal="left" wrapText="1" indent="2"/>
    </xf>
    <xf numFmtId="0" fontId="4" fillId="0" borderId="50">
      <alignment horizontal="left" wrapText="1" indent="2"/>
    </xf>
    <xf numFmtId="244" fontId="114" fillId="0" borderId="50">
      <alignment horizontal="left" wrapText="1" indent="3"/>
    </xf>
    <xf numFmtId="0" fontId="4" fillId="0" borderId="50">
      <alignment horizontal="left" wrapText="1" indent="3"/>
    </xf>
    <xf numFmtId="244" fontId="114" fillId="0" borderId="50">
      <alignment horizontal="left" wrapText="1" indent="4"/>
    </xf>
    <xf numFmtId="244" fontId="4" fillId="0" borderId="50">
      <alignment horizontal="left" wrapText="1" indent="4"/>
    </xf>
    <xf numFmtId="244" fontId="114" fillId="0" borderId="50">
      <alignment horizontal="left" wrapText="1" indent="5"/>
    </xf>
    <xf numFmtId="244" fontId="4" fillId="0" borderId="50">
      <alignment horizontal="left" wrapText="1" indent="5"/>
    </xf>
    <xf numFmtId="244" fontId="114" fillId="0" borderId="50">
      <alignment horizontal="left" wrapText="1" indent="6"/>
    </xf>
    <xf numFmtId="244" fontId="4" fillId="0" borderId="50">
      <alignment horizontal="left" wrapText="1" indent="6"/>
    </xf>
    <xf numFmtId="4" fontId="80" fillId="45" borderId="58" applyNumberFormat="0" applyProtection="0">
      <alignment vertical="center"/>
    </xf>
    <xf numFmtId="4" fontId="118" fillId="45" borderId="58" applyNumberFormat="0" applyProtection="0">
      <alignment vertical="center"/>
    </xf>
    <xf numFmtId="4" fontId="119" fillId="45" borderId="58" applyNumberFormat="0" applyProtection="0">
      <alignment horizontal="left" vertical="center" indent="1"/>
    </xf>
    <xf numFmtId="4" fontId="119" fillId="69" borderId="58" applyNumberFormat="0" applyProtection="0">
      <alignment horizontal="right" vertical="center"/>
    </xf>
    <xf numFmtId="4" fontId="119" fillId="70" borderId="58" applyNumberFormat="0" applyProtection="0">
      <alignment horizontal="right" vertical="center"/>
    </xf>
    <xf numFmtId="4" fontId="119" fillId="71" borderId="58" applyNumberFormat="0" applyProtection="0">
      <alignment horizontal="right" vertical="center"/>
    </xf>
    <xf numFmtId="4" fontId="119" fillId="68" borderId="58" applyNumberFormat="0" applyProtection="0">
      <alignment horizontal="right" vertical="center"/>
    </xf>
    <xf numFmtId="4" fontId="119" fillId="72" borderId="58" applyNumberFormat="0" applyProtection="0">
      <alignment horizontal="right" vertical="center"/>
    </xf>
    <xf numFmtId="4" fontId="119" fillId="63" borderId="58" applyNumberFormat="0" applyProtection="0">
      <alignment horizontal="right" vertical="center"/>
    </xf>
    <xf numFmtId="4" fontId="119" fillId="73" borderId="58" applyNumberFormat="0" applyProtection="0">
      <alignment horizontal="right" vertical="center"/>
    </xf>
    <xf numFmtId="4" fontId="119" fillId="74" borderId="58" applyNumberFormat="0" applyProtection="0">
      <alignment horizontal="right" vertical="center"/>
    </xf>
    <xf numFmtId="4" fontId="119" fillId="75" borderId="58" applyNumberFormat="0" applyProtection="0">
      <alignment horizontal="right" vertical="center"/>
    </xf>
    <xf numFmtId="4" fontId="80" fillId="11" borderId="49" applyNumberFormat="0" applyProtection="0">
      <alignment horizontal="left" vertical="center" indent="1"/>
    </xf>
    <xf numFmtId="4" fontId="119" fillId="49" borderId="58" applyNumberFormat="0" applyProtection="0">
      <alignment horizontal="right" vertical="center"/>
    </xf>
    <xf numFmtId="4" fontId="119" fillId="43" borderId="58" applyNumberFormat="0" applyProtection="0">
      <alignment vertical="center"/>
    </xf>
    <xf numFmtId="4" fontId="122" fillId="43" borderId="58" applyNumberFormat="0" applyProtection="0">
      <alignment vertical="center"/>
    </xf>
    <xf numFmtId="4" fontId="80" fillId="49" borderId="59" applyNumberFormat="0" applyProtection="0">
      <alignment horizontal="left" vertical="center" indent="1"/>
    </xf>
    <xf numFmtId="4" fontId="21" fillId="43" borderId="58" applyNumberFormat="0" applyProtection="0">
      <alignment horizontal="right" vertical="center"/>
    </xf>
    <xf numFmtId="4" fontId="122" fillId="43" borderId="58" applyNumberFormat="0" applyProtection="0">
      <alignment horizontal="right" vertical="center"/>
    </xf>
    <xf numFmtId="4" fontId="123" fillId="5" borderId="58" applyNumberFormat="0" applyProtection="0">
      <alignment horizontal="left" vertical="center" wrapText="1" indent="1"/>
    </xf>
    <xf numFmtId="4" fontId="125" fillId="43" borderId="58" applyNumberFormat="0" applyProtection="0">
      <alignment horizontal="right" vertical="center"/>
    </xf>
    <xf numFmtId="244" fontId="16" fillId="0" borderId="49" applyFill="0"/>
    <xf numFmtId="244" fontId="16" fillId="0" borderId="48" applyFill="0"/>
    <xf numFmtId="244" fontId="4" fillId="0" borderId="49" applyFill="0"/>
    <xf numFmtId="244" fontId="4" fillId="0" borderId="48" applyFill="0"/>
    <xf numFmtId="0" fontId="143" fillId="0" borderId="60" applyNumberFormat="0" applyFill="0" applyAlignment="0">
      <protection locked="0"/>
    </xf>
    <xf numFmtId="0" fontId="143" fillId="0" borderId="60" applyNumberFormat="0" applyFill="0" applyAlignment="0">
      <protection locked="0"/>
    </xf>
    <xf numFmtId="0" fontId="30" fillId="86" borderId="52" applyNumberFormat="0" applyFont="0" applyAlignment="0" applyProtection="0"/>
    <xf numFmtId="0" fontId="156" fillId="92" borderId="54" applyNumberFormat="0" applyAlignment="0" applyProtection="0"/>
    <xf numFmtId="0" fontId="157" fillId="94" borderId="57" applyNumberFormat="0" applyAlignment="0" applyProtection="0"/>
    <xf numFmtId="0" fontId="169" fillId="57" borderId="54" applyNumberFormat="0" applyAlignment="0" applyProtection="0">
      <alignment vertical="center"/>
    </xf>
    <xf numFmtId="0" fontId="172" fillId="94" borderId="54" applyNumberFormat="0" applyAlignment="0" applyProtection="0"/>
    <xf numFmtId="165" fontId="3" fillId="0" borderId="0" applyFont="0" applyFill="0" applyBorder="0" applyAlignment="0" applyProtection="0"/>
    <xf numFmtId="203" fontId="31" fillId="11" borderId="61" applyBorder="0" applyProtection="0">
      <alignment horizontal="right"/>
    </xf>
    <xf numFmtId="228" fontId="16" fillId="43" borderId="2">
      <alignment horizontal="center" wrapText="1"/>
    </xf>
    <xf numFmtId="0" fontId="50" fillId="0" borderId="61">
      <alignment horizontal="center" vertical="top" wrapText="1"/>
    </xf>
    <xf numFmtId="0" fontId="16" fillId="44" borderId="61">
      <alignment horizontal="center" wrapText="1"/>
    </xf>
    <xf numFmtId="0" fontId="50" fillId="0" borderId="61">
      <alignment horizontal="center" vertical="top" wrapText="1"/>
    </xf>
    <xf numFmtId="0" fontId="16" fillId="45" borderId="61">
      <alignment horizontal="center" wrapText="1"/>
    </xf>
    <xf numFmtId="0" fontId="50" fillId="0" borderId="61">
      <alignment horizontal="center" vertical="top" wrapText="1"/>
    </xf>
    <xf numFmtId="0" fontId="16" fillId="45" borderId="61">
      <alignment horizontal="center" wrapText="1"/>
    </xf>
    <xf numFmtId="0" fontId="50" fillId="0" borderId="61">
      <alignment horizontal="center" vertical="top" wrapText="1"/>
    </xf>
    <xf numFmtId="0" fontId="16" fillId="45" borderId="61">
      <alignment horizontal="center" wrapText="1"/>
    </xf>
    <xf numFmtId="0" fontId="50" fillId="0" borderId="61">
      <alignment horizontal="center" vertical="top" wrapText="1"/>
    </xf>
    <xf numFmtId="0" fontId="16" fillId="45" borderId="61">
      <alignment horizontal="center" wrapText="1"/>
    </xf>
    <xf numFmtId="0" fontId="50" fillId="0" borderId="61">
      <alignment horizontal="center" vertical="top" wrapText="1"/>
    </xf>
    <xf numFmtId="0" fontId="16" fillId="45" borderId="61">
      <alignment horizontal="center" wrapText="1"/>
    </xf>
    <xf numFmtId="0" fontId="50" fillId="0" borderId="61">
      <alignment horizontal="center" vertical="top" wrapText="1"/>
    </xf>
    <xf numFmtId="0" fontId="16" fillId="45" borderId="61">
      <alignment horizontal="center" wrapText="1"/>
    </xf>
    <xf numFmtId="0" fontId="66" fillId="50" borderId="3" applyNumberFormat="0" applyFont="0" applyBorder="0" applyAlignment="0" applyProtection="0"/>
    <xf numFmtId="250" fontId="4" fillId="45" borderId="61">
      <alignment horizontal="right"/>
      <protection locked="0"/>
    </xf>
    <xf numFmtId="263" fontId="80" fillId="57" borderId="63" applyAlignment="0" applyProtection="0"/>
    <xf numFmtId="0" fontId="88" fillId="0" borderId="63">
      <alignment horizontal="left" vertical="center"/>
    </xf>
    <xf numFmtId="10" fontId="4" fillId="40" borderId="61" applyNumberFormat="0" applyBorder="0" applyAlignment="0" applyProtection="0"/>
    <xf numFmtId="10" fontId="66" fillId="65" borderId="3" applyBorder="0">
      <alignment horizontal="center"/>
      <protection locked="0"/>
    </xf>
    <xf numFmtId="4" fontId="80" fillId="11" borderId="63" applyNumberFormat="0" applyProtection="0">
      <alignment horizontal="left" vertical="center" indent="1"/>
    </xf>
    <xf numFmtId="244" fontId="16" fillId="0" borderId="63" applyFill="0"/>
    <xf numFmtId="244" fontId="16" fillId="0" borderId="62" applyFill="0"/>
    <xf numFmtId="244" fontId="4" fillId="0" borderId="63" applyFill="0"/>
    <xf numFmtId="244" fontId="4" fillId="0" borderId="62" applyFill="0"/>
    <xf numFmtId="203" fontId="31" fillId="11" borderId="72" applyBorder="0" applyProtection="0">
      <alignment horizontal="right"/>
    </xf>
    <xf numFmtId="206" fontId="41" fillId="0" borderId="75">
      <alignment horizontal="center" vertical="center"/>
      <protection locked="0"/>
    </xf>
    <xf numFmtId="206" fontId="41" fillId="0" borderId="75">
      <alignment horizontal="right" vertical="center"/>
      <protection locked="0"/>
    </xf>
    <xf numFmtId="207" fontId="41" fillId="0" borderId="75">
      <alignment horizontal="center" vertical="center"/>
      <protection locked="0"/>
    </xf>
    <xf numFmtId="207" fontId="41" fillId="0" borderId="75">
      <alignment horizontal="right" vertical="center"/>
      <protection locked="0"/>
    </xf>
    <xf numFmtId="3" fontId="42" fillId="40" borderId="76">
      <alignment horizontal="right"/>
    </xf>
    <xf numFmtId="186" fontId="41" fillId="0" borderId="75">
      <alignment horizontal="center" vertical="center"/>
      <protection locked="0"/>
    </xf>
    <xf numFmtId="186" fontId="41" fillId="0" borderId="75">
      <alignment horizontal="right" vertical="center"/>
      <protection locked="0"/>
    </xf>
    <xf numFmtId="208" fontId="41" fillId="0" borderId="75">
      <alignment horizontal="center" vertical="center"/>
      <protection locked="0"/>
    </xf>
    <xf numFmtId="208" fontId="41" fillId="0" borderId="75">
      <alignment horizontal="right" vertical="center"/>
      <protection locked="0"/>
    </xf>
    <xf numFmtId="209" fontId="41" fillId="0" borderId="75">
      <alignment horizontal="center" vertical="center"/>
      <protection locked="0"/>
    </xf>
    <xf numFmtId="209" fontId="41" fillId="0" borderId="75">
      <alignment horizontal="right" vertical="center"/>
      <protection locked="0"/>
    </xf>
    <xf numFmtId="210" fontId="41" fillId="0" borderId="75">
      <alignment horizontal="center" vertical="center"/>
      <protection locked="0"/>
    </xf>
    <xf numFmtId="210" fontId="41" fillId="0" borderId="75">
      <alignment horizontal="right" vertical="center"/>
      <protection locked="0"/>
    </xf>
    <xf numFmtId="211" fontId="41" fillId="0" borderId="75">
      <alignment horizontal="center" vertical="center"/>
      <protection locked="0"/>
    </xf>
    <xf numFmtId="211" fontId="41" fillId="0" borderId="75">
      <alignment horizontal="right" vertical="center"/>
      <protection locked="0"/>
    </xf>
    <xf numFmtId="228" fontId="16" fillId="43" borderId="77">
      <alignment horizontal="center" wrapText="1"/>
    </xf>
    <xf numFmtId="0" fontId="50" fillId="0" borderId="72">
      <alignment horizontal="center" vertical="top" wrapText="1"/>
    </xf>
    <xf numFmtId="0" fontId="16" fillId="44" borderId="72">
      <alignment horizontal="center" wrapText="1"/>
    </xf>
    <xf numFmtId="0" fontId="50" fillId="0" borderId="72">
      <alignment horizontal="center" vertical="top" wrapText="1"/>
    </xf>
    <xf numFmtId="0" fontId="16" fillId="45" borderId="72">
      <alignment horizontal="center" wrapText="1"/>
    </xf>
    <xf numFmtId="0" fontId="50" fillId="0" borderId="72">
      <alignment horizontal="center" vertical="top" wrapText="1"/>
    </xf>
    <xf numFmtId="0" fontId="16" fillId="45" borderId="72">
      <alignment horizontal="center" wrapText="1"/>
    </xf>
    <xf numFmtId="0" fontId="50" fillId="0" borderId="72">
      <alignment horizontal="center" vertical="top" wrapText="1"/>
    </xf>
    <xf numFmtId="0" fontId="16" fillId="45" borderId="72">
      <alignment horizontal="center" wrapText="1"/>
    </xf>
    <xf numFmtId="0" fontId="50" fillId="0" borderId="72">
      <alignment horizontal="center" vertical="top" wrapText="1"/>
    </xf>
    <xf numFmtId="0" fontId="16" fillId="45" borderId="72">
      <alignment horizontal="center" wrapText="1"/>
    </xf>
    <xf numFmtId="0" fontId="50" fillId="0" borderId="72">
      <alignment horizontal="center" vertical="top" wrapText="1"/>
    </xf>
    <xf numFmtId="0" fontId="16" fillId="45" borderId="72">
      <alignment horizontal="center" wrapText="1"/>
    </xf>
    <xf numFmtId="0" fontId="50" fillId="0" borderId="72">
      <alignment horizontal="center" vertical="top" wrapText="1"/>
    </xf>
    <xf numFmtId="0" fontId="16" fillId="45" borderId="72">
      <alignment horizontal="center" wrapText="1"/>
    </xf>
    <xf numFmtId="0" fontId="52" fillId="47" borderId="78" applyNumberFormat="0" applyAlignment="0">
      <protection locked="0"/>
    </xf>
    <xf numFmtId="0" fontId="66" fillId="50" borderId="79" applyNumberFormat="0" applyFont="0" applyBorder="0" applyAlignment="0" applyProtection="0"/>
    <xf numFmtId="250" fontId="4" fillId="45" borderId="72">
      <alignment horizontal="right"/>
      <protection locked="0"/>
    </xf>
    <xf numFmtId="0" fontId="71" fillId="54" borderId="80">
      <alignment horizontal="center"/>
      <protection locked="0"/>
    </xf>
    <xf numFmtId="263" fontId="80" fillId="57" borderId="74" applyAlignment="0" applyProtection="0"/>
    <xf numFmtId="0" fontId="88" fillId="0" borderId="74">
      <alignment horizontal="left" vertical="center"/>
    </xf>
    <xf numFmtId="10" fontId="4" fillId="40" borderId="72" applyNumberFormat="0" applyBorder="0" applyAlignment="0" applyProtection="0"/>
    <xf numFmtId="0" fontId="92" fillId="23" borderId="78" applyNumberFormat="0" applyAlignment="0">
      <protection locked="0"/>
    </xf>
    <xf numFmtId="0" fontId="92" fillId="23" borderId="78" applyNumberFormat="0" applyAlignment="0">
      <protection locked="0"/>
    </xf>
    <xf numFmtId="10" fontId="66" fillId="65" borderId="79" applyBorder="0">
      <alignment horizontal="center"/>
      <protection locked="0"/>
    </xf>
    <xf numFmtId="0" fontId="4" fillId="14" borderId="76" applyNumberFormat="0" applyAlignment="0">
      <protection locked="0"/>
    </xf>
    <xf numFmtId="0" fontId="103" fillId="47" borderId="81" applyNumberFormat="0" applyAlignment="0">
      <protection locked="0"/>
    </xf>
    <xf numFmtId="3" fontId="42" fillId="40" borderId="89">
      <alignment horizontal="right"/>
    </xf>
    <xf numFmtId="206" fontId="41" fillId="0" borderId="88">
      <alignment horizontal="right" vertical="center"/>
      <protection locked="0"/>
    </xf>
    <xf numFmtId="4" fontId="80" fillId="45" borderId="82" applyNumberFormat="0" applyProtection="0">
      <alignment vertical="center"/>
    </xf>
    <xf numFmtId="4" fontId="118" fillId="45" borderId="82" applyNumberFormat="0" applyProtection="0">
      <alignment vertical="center"/>
    </xf>
    <xf numFmtId="4" fontId="119" fillId="45" borderId="82" applyNumberFormat="0" applyProtection="0">
      <alignment horizontal="left" vertical="center" indent="1"/>
    </xf>
    <xf numFmtId="4" fontId="119" fillId="69" borderId="82" applyNumberFormat="0" applyProtection="0">
      <alignment horizontal="right" vertical="center"/>
    </xf>
    <xf numFmtId="4" fontId="119" fillId="70" borderId="82" applyNumberFormat="0" applyProtection="0">
      <alignment horizontal="right" vertical="center"/>
    </xf>
    <xf numFmtId="4" fontId="119" fillId="71" borderId="82" applyNumberFormat="0" applyProtection="0">
      <alignment horizontal="right" vertical="center"/>
    </xf>
    <xf numFmtId="4" fontId="119" fillId="68" borderId="82" applyNumberFormat="0" applyProtection="0">
      <alignment horizontal="right" vertical="center"/>
    </xf>
    <xf numFmtId="4" fontId="119" fillId="72" borderId="82" applyNumberFormat="0" applyProtection="0">
      <alignment horizontal="right" vertical="center"/>
    </xf>
    <xf numFmtId="4" fontId="119" fillId="63" borderId="82" applyNumberFormat="0" applyProtection="0">
      <alignment horizontal="right" vertical="center"/>
    </xf>
    <xf numFmtId="4" fontId="119" fillId="73" borderId="82" applyNumberFormat="0" applyProtection="0">
      <alignment horizontal="right" vertical="center"/>
    </xf>
    <xf numFmtId="4" fontId="119" fillId="74" borderId="82" applyNumberFormat="0" applyProtection="0">
      <alignment horizontal="right" vertical="center"/>
    </xf>
    <xf numFmtId="4" fontId="119" fillId="75" borderId="82" applyNumberFormat="0" applyProtection="0">
      <alignment horizontal="right" vertical="center"/>
    </xf>
    <xf numFmtId="4" fontId="80" fillId="11" borderId="74" applyNumberFormat="0" applyProtection="0">
      <alignment horizontal="left" vertical="center" indent="1"/>
    </xf>
    <xf numFmtId="4" fontId="119" fillId="49" borderId="82" applyNumberFormat="0" applyProtection="0">
      <alignment horizontal="right" vertical="center"/>
    </xf>
    <xf numFmtId="4" fontId="119" fillId="43" borderId="82" applyNumberFormat="0" applyProtection="0">
      <alignment vertical="center"/>
    </xf>
    <xf numFmtId="4" fontId="122" fillId="43" borderId="82" applyNumberFormat="0" applyProtection="0">
      <alignment vertical="center"/>
    </xf>
    <xf numFmtId="4" fontId="80" fillId="49" borderId="83" applyNumberFormat="0" applyProtection="0">
      <alignment horizontal="left" vertical="center" indent="1"/>
    </xf>
    <xf numFmtId="4" fontId="21" fillId="43" borderId="82" applyNumberFormat="0" applyProtection="0">
      <alignment horizontal="right" vertical="center"/>
    </xf>
    <xf numFmtId="4" fontId="122" fillId="43" borderId="82" applyNumberFormat="0" applyProtection="0">
      <alignment horizontal="right" vertical="center"/>
    </xf>
    <xf numFmtId="4" fontId="123" fillId="5" borderId="82" applyNumberFormat="0" applyProtection="0">
      <alignment horizontal="left" vertical="center" wrapText="1" indent="1"/>
    </xf>
    <xf numFmtId="4" fontId="125" fillId="43" borderId="82" applyNumberFormat="0" applyProtection="0">
      <alignment horizontal="right" vertical="center"/>
    </xf>
    <xf numFmtId="244" fontId="16" fillId="0" borderId="74" applyFill="0"/>
    <xf numFmtId="244" fontId="16" fillId="0" borderId="73" applyFill="0"/>
    <xf numFmtId="244" fontId="4" fillId="0" borderId="74" applyFill="0"/>
    <xf numFmtId="244" fontId="4" fillId="0" borderId="73" applyFill="0"/>
    <xf numFmtId="0" fontId="143" fillId="0" borderId="84" applyNumberFormat="0" applyFill="0" applyAlignment="0">
      <protection locked="0"/>
    </xf>
    <xf numFmtId="0" fontId="143" fillId="0" borderId="84" applyNumberFormat="0" applyFill="0" applyAlignment="0">
      <protection locked="0"/>
    </xf>
    <xf numFmtId="0" fontId="30" fillId="86" borderId="76" applyNumberFormat="0" applyFont="0" applyAlignment="0" applyProtection="0"/>
    <xf numFmtId="0" fontId="156" fillId="92" borderId="78" applyNumberFormat="0" applyAlignment="0" applyProtection="0"/>
    <xf numFmtId="0" fontId="157" fillId="94" borderId="81" applyNumberFormat="0" applyAlignment="0" applyProtection="0"/>
    <xf numFmtId="0" fontId="169" fillId="57" borderId="78" applyNumberFormat="0" applyAlignment="0" applyProtection="0">
      <alignment vertical="center"/>
    </xf>
    <xf numFmtId="0" fontId="172" fillId="94" borderId="78" applyNumberFormat="0" applyAlignment="0" applyProtection="0"/>
    <xf numFmtId="203" fontId="31" fillId="11" borderId="85" applyBorder="0" applyProtection="0">
      <alignment horizontal="right"/>
    </xf>
    <xf numFmtId="0" fontId="50" fillId="0" borderId="85">
      <alignment horizontal="center" vertical="top" wrapText="1"/>
    </xf>
    <xf numFmtId="0" fontId="16" fillId="44" borderId="85">
      <alignment horizontal="center" wrapText="1"/>
    </xf>
    <xf numFmtId="0" fontId="50" fillId="0" borderId="85">
      <alignment horizontal="center" vertical="top" wrapText="1"/>
    </xf>
    <xf numFmtId="0" fontId="16" fillId="45" borderId="85">
      <alignment horizontal="center" wrapText="1"/>
    </xf>
    <xf numFmtId="0" fontId="50" fillId="0" borderId="85">
      <alignment horizontal="center" vertical="top" wrapText="1"/>
    </xf>
    <xf numFmtId="0" fontId="16" fillId="45" borderId="85">
      <alignment horizontal="center" wrapText="1"/>
    </xf>
    <xf numFmtId="0" fontId="50" fillId="0" borderId="85">
      <alignment horizontal="center" vertical="top" wrapText="1"/>
    </xf>
    <xf numFmtId="0" fontId="16" fillId="45" borderId="85">
      <alignment horizontal="center" wrapText="1"/>
    </xf>
    <xf numFmtId="0" fontId="50" fillId="0" borderId="85">
      <alignment horizontal="center" vertical="top" wrapText="1"/>
    </xf>
    <xf numFmtId="0" fontId="16" fillId="45" borderId="85">
      <alignment horizontal="center" wrapText="1"/>
    </xf>
    <xf numFmtId="0" fontId="50" fillId="0" borderId="85">
      <alignment horizontal="center" vertical="top" wrapText="1"/>
    </xf>
    <xf numFmtId="0" fontId="16" fillId="45" borderId="85">
      <alignment horizontal="center" wrapText="1"/>
    </xf>
    <xf numFmtId="0" fontId="50" fillId="0" borderId="85">
      <alignment horizontal="center" vertical="top" wrapText="1"/>
    </xf>
    <xf numFmtId="0" fontId="16" fillId="45" borderId="85">
      <alignment horizontal="center" wrapText="1"/>
    </xf>
    <xf numFmtId="250" fontId="4" fillId="45" borderId="85">
      <alignment horizontal="right"/>
      <protection locked="0"/>
    </xf>
    <xf numFmtId="263" fontId="80" fillId="57" borderId="87" applyAlignment="0" applyProtection="0"/>
    <xf numFmtId="0" fontId="88" fillId="0" borderId="87">
      <alignment horizontal="left" vertical="center"/>
    </xf>
    <xf numFmtId="10" fontId="4" fillId="40" borderId="85" applyNumberFormat="0" applyBorder="0" applyAlignment="0" applyProtection="0"/>
    <xf numFmtId="4" fontId="80" fillId="11" borderId="87" applyNumberFormat="0" applyProtection="0">
      <alignment horizontal="left" vertical="center" indent="1"/>
    </xf>
    <xf numFmtId="244" fontId="16" fillId="0" borderId="87" applyFill="0"/>
    <xf numFmtId="244" fontId="16" fillId="0" borderId="86" applyFill="0"/>
    <xf numFmtId="244" fontId="4" fillId="0" borderId="87" applyFill="0"/>
    <xf numFmtId="244" fontId="4" fillId="0" borderId="86" applyFill="0"/>
    <xf numFmtId="203" fontId="31" fillId="11" borderId="96" applyBorder="0" applyProtection="0">
      <alignment horizontal="right"/>
    </xf>
    <xf numFmtId="206" fontId="41" fillId="0" borderId="99">
      <alignment horizontal="center" vertical="center"/>
      <protection locked="0"/>
    </xf>
    <xf numFmtId="206" fontId="41" fillId="0" borderId="99">
      <alignment horizontal="right" vertical="center"/>
      <protection locked="0"/>
    </xf>
    <xf numFmtId="207" fontId="41" fillId="0" borderId="99">
      <alignment horizontal="center" vertical="center"/>
      <protection locked="0"/>
    </xf>
    <xf numFmtId="207" fontId="41" fillId="0" borderId="99">
      <alignment horizontal="right" vertical="center"/>
      <protection locked="0"/>
    </xf>
    <xf numFmtId="3" fontId="42" fillId="40" borderId="100">
      <alignment horizontal="right"/>
    </xf>
    <xf numFmtId="186" fontId="41" fillId="0" borderId="99">
      <alignment horizontal="center" vertical="center"/>
      <protection locked="0"/>
    </xf>
    <xf numFmtId="186" fontId="41" fillId="0" borderId="99">
      <alignment horizontal="right" vertical="center"/>
      <protection locked="0"/>
    </xf>
    <xf numFmtId="208" fontId="41" fillId="0" borderId="99">
      <alignment horizontal="center" vertical="center"/>
      <protection locked="0"/>
    </xf>
    <xf numFmtId="208" fontId="41" fillId="0" borderId="99">
      <alignment horizontal="right" vertical="center"/>
      <protection locked="0"/>
    </xf>
    <xf numFmtId="209" fontId="41" fillId="0" borderId="99">
      <alignment horizontal="center" vertical="center"/>
      <protection locked="0"/>
    </xf>
    <xf numFmtId="209" fontId="41" fillId="0" borderId="99">
      <alignment horizontal="right" vertical="center"/>
      <protection locked="0"/>
    </xf>
    <xf numFmtId="210" fontId="41" fillId="0" borderId="99">
      <alignment horizontal="center" vertical="center"/>
      <protection locked="0"/>
    </xf>
    <xf numFmtId="210" fontId="41" fillId="0" borderId="99">
      <alignment horizontal="right" vertical="center"/>
      <protection locked="0"/>
    </xf>
    <xf numFmtId="211" fontId="41" fillId="0" borderId="99">
      <alignment horizontal="center" vertical="center"/>
      <protection locked="0"/>
    </xf>
    <xf numFmtId="211" fontId="41" fillId="0" borderId="99">
      <alignment horizontal="right" vertical="center"/>
      <protection locked="0"/>
    </xf>
    <xf numFmtId="228" fontId="16" fillId="43" borderId="101">
      <alignment horizontal="center" wrapText="1"/>
    </xf>
    <xf numFmtId="0" fontId="50" fillId="0" borderId="96">
      <alignment horizontal="center" vertical="top" wrapText="1"/>
    </xf>
    <xf numFmtId="0" fontId="16" fillId="44" borderId="96">
      <alignment horizontal="center" wrapText="1"/>
    </xf>
    <xf numFmtId="0" fontId="50" fillId="0" borderId="96">
      <alignment horizontal="center" vertical="top" wrapText="1"/>
    </xf>
    <xf numFmtId="0" fontId="16" fillId="45" borderId="96">
      <alignment horizontal="center" wrapText="1"/>
    </xf>
    <xf numFmtId="0" fontId="50" fillId="0" borderId="96">
      <alignment horizontal="center" vertical="top" wrapText="1"/>
    </xf>
    <xf numFmtId="0" fontId="16" fillId="45" borderId="96">
      <alignment horizontal="center" wrapText="1"/>
    </xf>
    <xf numFmtId="0" fontId="50" fillId="0" borderId="96">
      <alignment horizontal="center" vertical="top" wrapText="1"/>
    </xf>
    <xf numFmtId="0" fontId="16" fillId="45" borderId="96">
      <alignment horizontal="center" wrapText="1"/>
    </xf>
    <xf numFmtId="0" fontId="50" fillId="0" borderId="96">
      <alignment horizontal="center" vertical="top" wrapText="1"/>
    </xf>
    <xf numFmtId="0" fontId="16" fillId="45" borderId="96">
      <alignment horizontal="center" wrapText="1"/>
    </xf>
    <xf numFmtId="0" fontId="50" fillId="0" borderId="96">
      <alignment horizontal="center" vertical="top" wrapText="1"/>
    </xf>
    <xf numFmtId="0" fontId="16" fillId="45" borderId="96">
      <alignment horizontal="center" wrapText="1"/>
    </xf>
    <xf numFmtId="0" fontId="50" fillId="0" borderId="96">
      <alignment horizontal="center" vertical="top" wrapText="1"/>
    </xf>
    <xf numFmtId="0" fontId="16" fillId="45" borderId="96">
      <alignment horizontal="center" wrapText="1"/>
    </xf>
    <xf numFmtId="0" fontId="52" fillId="47" borderId="102" applyNumberFormat="0" applyAlignment="0">
      <protection locked="0"/>
    </xf>
    <xf numFmtId="0" fontId="66" fillId="50" borderId="103" applyNumberFormat="0" applyFont="0" applyBorder="0" applyAlignment="0" applyProtection="0"/>
    <xf numFmtId="250" fontId="4" fillId="45" borderId="96">
      <alignment horizontal="right"/>
      <protection locked="0"/>
    </xf>
    <xf numFmtId="0" fontId="71" fillId="54" borderId="104">
      <alignment horizontal="center"/>
      <protection locked="0"/>
    </xf>
    <xf numFmtId="263" fontId="80" fillId="57" borderId="98" applyAlignment="0" applyProtection="0"/>
    <xf numFmtId="0" fontId="88" fillId="0" borderId="98">
      <alignment horizontal="left" vertical="center"/>
    </xf>
    <xf numFmtId="10" fontId="4" fillId="40" borderId="96" applyNumberFormat="0" applyBorder="0" applyAlignment="0" applyProtection="0"/>
    <xf numFmtId="0" fontId="92" fillId="23" borderId="102" applyNumberFormat="0" applyAlignment="0">
      <protection locked="0"/>
    </xf>
    <xf numFmtId="0" fontId="92" fillId="23" borderId="102" applyNumberFormat="0" applyAlignment="0">
      <protection locked="0"/>
    </xf>
    <xf numFmtId="10" fontId="66" fillId="65" borderId="103" applyBorder="0">
      <alignment horizontal="center"/>
      <protection locked="0"/>
    </xf>
    <xf numFmtId="0" fontId="4" fillId="14" borderId="100" applyNumberFormat="0" applyAlignment="0">
      <protection locked="0"/>
    </xf>
    <xf numFmtId="0" fontId="103" fillId="47" borderId="105" applyNumberFormat="0" applyAlignment="0">
      <protection locked="0"/>
    </xf>
    <xf numFmtId="4" fontId="80" fillId="45" borderId="106" applyNumberFormat="0" applyProtection="0">
      <alignment vertical="center"/>
    </xf>
    <xf numFmtId="4" fontId="118" fillId="45" borderId="106" applyNumberFormat="0" applyProtection="0">
      <alignment vertical="center"/>
    </xf>
    <xf numFmtId="4" fontId="119" fillId="45" borderId="106" applyNumberFormat="0" applyProtection="0">
      <alignment horizontal="left" vertical="center" indent="1"/>
    </xf>
    <xf numFmtId="4" fontId="119" fillId="69" borderId="106" applyNumberFormat="0" applyProtection="0">
      <alignment horizontal="right" vertical="center"/>
    </xf>
    <xf numFmtId="4" fontId="119" fillId="70" borderId="106" applyNumberFormat="0" applyProtection="0">
      <alignment horizontal="right" vertical="center"/>
    </xf>
    <xf numFmtId="4" fontId="119" fillId="71" borderId="106" applyNumberFormat="0" applyProtection="0">
      <alignment horizontal="right" vertical="center"/>
    </xf>
    <xf numFmtId="4" fontId="119" fillId="68" borderId="106" applyNumberFormat="0" applyProtection="0">
      <alignment horizontal="right" vertical="center"/>
    </xf>
    <xf numFmtId="4" fontId="119" fillId="72" borderId="106" applyNumberFormat="0" applyProtection="0">
      <alignment horizontal="right" vertical="center"/>
    </xf>
    <xf numFmtId="4" fontId="119" fillId="63" borderId="106" applyNumberFormat="0" applyProtection="0">
      <alignment horizontal="right" vertical="center"/>
    </xf>
    <xf numFmtId="4" fontId="119" fillId="73" borderId="106" applyNumberFormat="0" applyProtection="0">
      <alignment horizontal="right" vertical="center"/>
    </xf>
    <xf numFmtId="4" fontId="119" fillId="74" borderId="106" applyNumberFormat="0" applyProtection="0">
      <alignment horizontal="right" vertical="center"/>
    </xf>
    <xf numFmtId="4" fontId="119" fillId="75" borderId="106" applyNumberFormat="0" applyProtection="0">
      <alignment horizontal="right" vertical="center"/>
    </xf>
    <xf numFmtId="4" fontId="80" fillId="11" borderId="98" applyNumberFormat="0" applyProtection="0">
      <alignment horizontal="left" vertical="center" indent="1"/>
    </xf>
    <xf numFmtId="4" fontId="119" fillId="49" borderId="106" applyNumberFormat="0" applyProtection="0">
      <alignment horizontal="right" vertical="center"/>
    </xf>
    <xf numFmtId="4" fontId="119" fillId="43" borderId="106" applyNumberFormat="0" applyProtection="0">
      <alignment vertical="center"/>
    </xf>
    <xf numFmtId="4" fontId="122" fillId="43" borderId="106" applyNumberFormat="0" applyProtection="0">
      <alignment vertical="center"/>
    </xf>
    <xf numFmtId="4" fontId="80" fillId="49" borderId="107" applyNumberFormat="0" applyProtection="0">
      <alignment horizontal="left" vertical="center" indent="1"/>
    </xf>
    <xf numFmtId="4" fontId="21" fillId="43" borderId="106" applyNumberFormat="0" applyProtection="0">
      <alignment horizontal="right" vertical="center"/>
    </xf>
    <xf numFmtId="4" fontId="122" fillId="43" borderId="106" applyNumberFormat="0" applyProtection="0">
      <alignment horizontal="right" vertical="center"/>
    </xf>
    <xf numFmtId="4" fontId="123" fillId="5" borderId="106" applyNumberFormat="0" applyProtection="0">
      <alignment horizontal="left" vertical="center" wrapText="1" indent="1"/>
    </xf>
    <xf numFmtId="4" fontId="125" fillId="43" borderId="106" applyNumberFormat="0" applyProtection="0">
      <alignment horizontal="right" vertical="center"/>
    </xf>
    <xf numFmtId="244" fontId="16" fillId="0" borderId="98" applyFill="0"/>
    <xf numFmtId="244" fontId="16" fillId="0" borderId="97" applyFill="0"/>
    <xf numFmtId="244" fontId="4" fillId="0" borderId="98" applyFill="0"/>
    <xf numFmtId="244" fontId="4" fillId="0" borderId="97" applyFill="0"/>
    <xf numFmtId="0" fontId="143" fillId="0" borderId="108" applyNumberFormat="0" applyFill="0" applyAlignment="0">
      <protection locked="0"/>
    </xf>
    <xf numFmtId="0" fontId="143" fillId="0" borderId="108" applyNumberFormat="0" applyFill="0" applyAlignment="0">
      <protection locked="0"/>
    </xf>
    <xf numFmtId="0" fontId="30" fillId="86" borderId="100" applyNumberFormat="0" applyFont="0" applyAlignment="0" applyProtection="0"/>
    <xf numFmtId="0" fontId="156" fillId="92" borderId="102" applyNumberFormat="0" applyAlignment="0" applyProtection="0"/>
    <xf numFmtId="0" fontId="157" fillId="94" borderId="105" applyNumberFormat="0" applyAlignment="0" applyProtection="0"/>
    <xf numFmtId="0" fontId="169" fillId="57" borderId="102" applyNumberFormat="0" applyAlignment="0" applyProtection="0">
      <alignment vertical="center"/>
    </xf>
    <xf numFmtId="0" fontId="172" fillId="94" borderId="102" applyNumberFormat="0" applyAlignment="0" applyProtection="0"/>
    <xf numFmtId="203" fontId="31" fillId="11" borderId="109" applyBorder="0" applyProtection="0">
      <alignment horizontal="right"/>
    </xf>
    <xf numFmtId="0" fontId="50" fillId="0" borderId="109">
      <alignment horizontal="center" vertical="top" wrapText="1"/>
    </xf>
    <xf numFmtId="0" fontId="16" fillId="44" borderId="109">
      <alignment horizontal="center" wrapText="1"/>
    </xf>
    <xf numFmtId="0" fontId="50" fillId="0" borderId="109">
      <alignment horizontal="center" vertical="top" wrapText="1"/>
    </xf>
    <xf numFmtId="0" fontId="16" fillId="45" borderId="109">
      <alignment horizontal="center" wrapText="1"/>
    </xf>
    <xf numFmtId="0" fontId="50" fillId="0" borderId="109">
      <alignment horizontal="center" vertical="top" wrapText="1"/>
    </xf>
    <xf numFmtId="0" fontId="16" fillId="45" borderId="109">
      <alignment horizontal="center" wrapText="1"/>
    </xf>
    <xf numFmtId="0" fontId="50" fillId="0" borderId="109">
      <alignment horizontal="center" vertical="top" wrapText="1"/>
    </xf>
    <xf numFmtId="0" fontId="16" fillId="45" borderId="109">
      <alignment horizontal="center" wrapText="1"/>
    </xf>
    <xf numFmtId="0" fontId="50" fillId="0" borderId="109">
      <alignment horizontal="center" vertical="top" wrapText="1"/>
    </xf>
    <xf numFmtId="0" fontId="16" fillId="45" borderId="109">
      <alignment horizontal="center" wrapText="1"/>
    </xf>
    <xf numFmtId="0" fontId="50" fillId="0" borderId="109">
      <alignment horizontal="center" vertical="top" wrapText="1"/>
    </xf>
    <xf numFmtId="0" fontId="16" fillId="45" borderId="109">
      <alignment horizontal="center" wrapText="1"/>
    </xf>
    <xf numFmtId="0" fontId="50" fillId="0" borderId="109">
      <alignment horizontal="center" vertical="top" wrapText="1"/>
    </xf>
    <xf numFmtId="0" fontId="16" fillId="45" borderId="109">
      <alignment horizontal="center" wrapText="1"/>
    </xf>
    <xf numFmtId="250" fontId="4" fillId="45" borderId="109">
      <alignment horizontal="right"/>
      <protection locked="0"/>
    </xf>
    <xf numFmtId="263" fontId="80" fillId="57" borderId="111" applyAlignment="0" applyProtection="0"/>
    <xf numFmtId="0" fontId="88" fillId="0" borderId="111">
      <alignment horizontal="left" vertical="center"/>
    </xf>
    <xf numFmtId="10" fontId="4" fillId="40" borderId="109" applyNumberFormat="0" applyBorder="0" applyAlignment="0" applyProtection="0"/>
    <xf numFmtId="4" fontId="80" fillId="11" borderId="111" applyNumberFormat="0" applyProtection="0">
      <alignment horizontal="left" vertical="center" indent="1"/>
    </xf>
    <xf numFmtId="244" fontId="16" fillId="0" borderId="111" applyFill="0"/>
    <xf numFmtId="244" fontId="16" fillId="0" borderId="110" applyFill="0"/>
    <xf numFmtId="244" fontId="4" fillId="0" borderId="111" applyFill="0"/>
    <xf numFmtId="244" fontId="4" fillId="0" borderId="110" applyFill="0"/>
    <xf numFmtId="0" fontId="188" fillId="0" borderId="0"/>
    <xf numFmtId="0" fontId="188" fillId="0" borderId="0"/>
    <xf numFmtId="9" fontId="188" fillId="0" borderId="0" applyFont="0" applyFill="0" applyBorder="0" applyAlignment="0" applyProtection="0"/>
    <xf numFmtId="206" fontId="41" fillId="0" borderId="116">
      <alignment horizontal="center" vertical="center"/>
      <protection locked="0"/>
    </xf>
    <xf numFmtId="206" fontId="41" fillId="0" borderId="116">
      <alignment horizontal="right" vertical="center"/>
      <protection locked="0"/>
    </xf>
    <xf numFmtId="207" fontId="41" fillId="0" borderId="116">
      <alignment horizontal="center" vertical="center"/>
      <protection locked="0"/>
    </xf>
    <xf numFmtId="207" fontId="41" fillId="0" borderId="116">
      <alignment horizontal="right" vertical="center"/>
      <protection locked="0"/>
    </xf>
    <xf numFmtId="3" fontId="42" fillId="40" borderId="117">
      <alignment horizontal="right"/>
    </xf>
    <xf numFmtId="186" fontId="41" fillId="0" borderId="116">
      <alignment horizontal="center" vertical="center"/>
      <protection locked="0"/>
    </xf>
    <xf numFmtId="186" fontId="41" fillId="0" borderId="116">
      <alignment horizontal="right" vertical="center"/>
      <protection locked="0"/>
    </xf>
    <xf numFmtId="208" fontId="41" fillId="0" borderId="116">
      <alignment horizontal="center" vertical="center"/>
      <protection locked="0"/>
    </xf>
    <xf numFmtId="208" fontId="41" fillId="0" borderId="116">
      <alignment horizontal="right" vertical="center"/>
      <protection locked="0"/>
    </xf>
    <xf numFmtId="209" fontId="41" fillId="0" borderId="116">
      <alignment horizontal="center" vertical="center"/>
      <protection locked="0"/>
    </xf>
    <xf numFmtId="209" fontId="41" fillId="0" borderId="116">
      <alignment horizontal="right" vertical="center"/>
      <protection locked="0"/>
    </xf>
    <xf numFmtId="210" fontId="41" fillId="0" borderId="116">
      <alignment horizontal="center" vertical="center"/>
      <protection locked="0"/>
    </xf>
    <xf numFmtId="210" fontId="41" fillId="0" borderId="116">
      <alignment horizontal="right" vertical="center"/>
      <protection locked="0"/>
    </xf>
    <xf numFmtId="211" fontId="41" fillId="0" borderId="116">
      <alignment horizontal="center" vertical="center"/>
      <protection locked="0"/>
    </xf>
    <xf numFmtId="211" fontId="41" fillId="0" borderId="116">
      <alignment horizontal="right" vertical="center"/>
      <protection locked="0"/>
    </xf>
    <xf numFmtId="228" fontId="16" fillId="43" borderId="114">
      <alignment horizontal="center" wrapText="1"/>
    </xf>
    <xf numFmtId="0" fontId="52" fillId="47" borderId="118" applyNumberFormat="0" applyAlignment="0">
      <protection locked="0"/>
    </xf>
    <xf numFmtId="0" fontId="66" fillId="50" borderId="115" applyNumberFormat="0" applyFont="0" applyBorder="0" applyAlignment="0" applyProtection="0"/>
    <xf numFmtId="0" fontId="71" fillId="54" borderId="119">
      <alignment horizontal="center"/>
      <protection locked="0"/>
    </xf>
    <xf numFmtId="0" fontId="92" fillId="23" borderId="118" applyNumberFormat="0" applyAlignment="0">
      <protection locked="0"/>
    </xf>
    <xf numFmtId="0" fontId="92" fillId="23" borderId="118" applyNumberFormat="0" applyAlignment="0">
      <protection locked="0"/>
    </xf>
    <xf numFmtId="10" fontId="66" fillId="65" borderId="115" applyBorder="0">
      <alignment horizontal="center"/>
      <protection locked="0"/>
    </xf>
    <xf numFmtId="0" fontId="4" fillId="14" borderId="117" applyNumberFormat="0" applyAlignment="0">
      <protection locked="0"/>
    </xf>
    <xf numFmtId="0" fontId="103" fillId="47" borderId="120" applyNumberFormat="0" applyAlignment="0">
      <protection locked="0"/>
    </xf>
    <xf numFmtId="4" fontId="80" fillId="45" borderId="121" applyNumberFormat="0" applyProtection="0">
      <alignment vertical="center"/>
    </xf>
    <xf numFmtId="4" fontId="118" fillId="45" borderId="121" applyNumberFormat="0" applyProtection="0">
      <alignment vertical="center"/>
    </xf>
    <xf numFmtId="4" fontId="119" fillId="45" borderId="121" applyNumberFormat="0" applyProtection="0">
      <alignment horizontal="left" vertical="center" indent="1"/>
    </xf>
    <xf numFmtId="4" fontId="119" fillId="69" borderId="121" applyNumberFormat="0" applyProtection="0">
      <alignment horizontal="right" vertical="center"/>
    </xf>
    <xf numFmtId="4" fontId="119" fillId="70" borderId="121" applyNumberFormat="0" applyProtection="0">
      <alignment horizontal="right" vertical="center"/>
    </xf>
    <xf numFmtId="4" fontId="119" fillId="71" borderId="121" applyNumberFormat="0" applyProtection="0">
      <alignment horizontal="right" vertical="center"/>
    </xf>
    <xf numFmtId="4" fontId="119" fillId="68" borderId="121" applyNumberFormat="0" applyProtection="0">
      <alignment horizontal="right" vertical="center"/>
    </xf>
    <xf numFmtId="4" fontId="119" fillId="72" borderId="121" applyNumberFormat="0" applyProtection="0">
      <alignment horizontal="right" vertical="center"/>
    </xf>
    <xf numFmtId="4" fontId="119" fillId="63" borderId="121" applyNumberFormat="0" applyProtection="0">
      <alignment horizontal="right" vertical="center"/>
    </xf>
    <xf numFmtId="4" fontId="119" fillId="73" borderId="121" applyNumberFormat="0" applyProtection="0">
      <alignment horizontal="right" vertical="center"/>
    </xf>
    <xf numFmtId="4" fontId="119" fillId="74" borderId="121" applyNumberFormat="0" applyProtection="0">
      <alignment horizontal="right" vertical="center"/>
    </xf>
    <xf numFmtId="4" fontId="119" fillId="75" borderId="121" applyNumberFormat="0" applyProtection="0">
      <alignment horizontal="right" vertical="center"/>
    </xf>
    <xf numFmtId="4" fontId="119" fillId="49" borderId="121" applyNumberFormat="0" applyProtection="0">
      <alignment horizontal="right" vertical="center"/>
    </xf>
    <xf numFmtId="4" fontId="119" fillId="43" borderId="121" applyNumberFormat="0" applyProtection="0">
      <alignment vertical="center"/>
    </xf>
    <xf numFmtId="4" fontId="122" fillId="43" borderId="121" applyNumberFormat="0" applyProtection="0">
      <alignment vertical="center"/>
    </xf>
    <xf numFmtId="4" fontId="80" fillId="49" borderId="122" applyNumberFormat="0" applyProtection="0">
      <alignment horizontal="left" vertical="center" indent="1"/>
    </xf>
    <xf numFmtId="4" fontId="21" fillId="43" borderId="121" applyNumberFormat="0" applyProtection="0">
      <alignment horizontal="right" vertical="center"/>
    </xf>
    <xf numFmtId="4" fontId="122" fillId="43" borderId="121" applyNumberFormat="0" applyProtection="0">
      <alignment horizontal="right" vertical="center"/>
    </xf>
    <xf numFmtId="4" fontId="123" fillId="5" borderId="121" applyNumberFormat="0" applyProtection="0">
      <alignment horizontal="left" vertical="center" wrapText="1" indent="1"/>
    </xf>
    <xf numFmtId="4" fontId="125" fillId="43" borderId="121" applyNumberFormat="0" applyProtection="0">
      <alignment horizontal="right" vertical="center"/>
    </xf>
    <xf numFmtId="0" fontId="143" fillId="0" borderId="123" applyNumberFormat="0" applyFill="0" applyAlignment="0">
      <protection locked="0"/>
    </xf>
    <xf numFmtId="0" fontId="143" fillId="0" borderId="123" applyNumberFormat="0" applyFill="0" applyAlignment="0">
      <protection locked="0"/>
    </xf>
    <xf numFmtId="0" fontId="30" fillId="86" borderId="117" applyNumberFormat="0" applyFont="0" applyAlignment="0" applyProtection="0"/>
    <xf numFmtId="0" fontId="156" fillId="92" borderId="118" applyNumberFormat="0" applyAlignment="0" applyProtection="0"/>
    <xf numFmtId="0" fontId="157" fillId="94" borderId="120" applyNumberFormat="0" applyAlignment="0" applyProtection="0"/>
    <xf numFmtId="0" fontId="169" fillId="57" borderId="118" applyNumberFormat="0" applyAlignment="0" applyProtection="0">
      <alignment vertical="center"/>
    </xf>
    <xf numFmtId="0" fontId="172" fillId="94" borderId="118" applyNumberFormat="0" applyAlignment="0" applyProtection="0"/>
    <xf numFmtId="0" fontId="4" fillId="0" borderId="0"/>
    <xf numFmtId="4" fontId="118" fillId="45" borderId="219" applyNumberFormat="0" applyProtection="0">
      <alignment vertical="center"/>
    </xf>
    <xf numFmtId="4" fontId="119" fillId="45" borderId="219" applyNumberFormat="0" applyProtection="0">
      <alignment horizontal="left" vertical="center" indent="1"/>
    </xf>
    <xf numFmtId="4" fontId="119" fillId="69" borderId="219" applyNumberFormat="0" applyProtection="0">
      <alignment horizontal="right" vertical="center"/>
    </xf>
    <xf numFmtId="4" fontId="119" fillId="70" borderId="219" applyNumberFormat="0" applyProtection="0">
      <alignment horizontal="right" vertical="center"/>
    </xf>
    <xf numFmtId="4" fontId="119" fillId="71" borderId="219" applyNumberFormat="0" applyProtection="0">
      <alignment horizontal="right" vertical="center"/>
    </xf>
    <xf numFmtId="4" fontId="119" fillId="68" borderId="219" applyNumberFormat="0" applyProtection="0">
      <alignment horizontal="right" vertical="center"/>
    </xf>
    <xf numFmtId="4" fontId="119" fillId="72" borderId="219" applyNumberFormat="0" applyProtection="0">
      <alignment horizontal="right" vertical="center"/>
    </xf>
    <xf numFmtId="4" fontId="119" fillId="63" borderId="219" applyNumberFormat="0" applyProtection="0">
      <alignment horizontal="right" vertical="center"/>
    </xf>
    <xf numFmtId="4" fontId="119" fillId="73" borderId="219" applyNumberFormat="0" applyProtection="0">
      <alignment horizontal="right" vertical="center"/>
    </xf>
    <xf numFmtId="4" fontId="119" fillId="74" borderId="219" applyNumberFormat="0" applyProtection="0">
      <alignment horizontal="right" vertical="center"/>
    </xf>
    <xf numFmtId="4" fontId="119" fillId="75" borderId="219" applyNumberFormat="0" applyProtection="0">
      <alignment horizontal="right" vertical="center"/>
    </xf>
    <xf numFmtId="4" fontId="119" fillId="49" borderId="219" applyNumberFormat="0" applyProtection="0">
      <alignment horizontal="right" vertical="center"/>
    </xf>
    <xf numFmtId="4" fontId="119" fillId="43" borderId="219" applyNumberFormat="0" applyProtection="0">
      <alignment vertical="center"/>
    </xf>
    <xf numFmtId="4" fontId="122" fillId="43" borderId="219" applyNumberFormat="0" applyProtection="0">
      <alignment vertical="center"/>
    </xf>
    <xf numFmtId="4" fontId="80" fillId="49" borderId="220" applyNumberFormat="0" applyProtection="0">
      <alignment horizontal="left" vertical="center" indent="1"/>
    </xf>
    <xf numFmtId="4" fontId="21" fillId="43" borderId="219" applyNumberFormat="0" applyProtection="0">
      <alignment horizontal="right" vertical="center"/>
    </xf>
    <xf numFmtId="4" fontId="122" fillId="43" borderId="219" applyNumberFormat="0" applyProtection="0">
      <alignment horizontal="right" vertical="center"/>
    </xf>
    <xf numFmtId="4" fontId="123" fillId="5" borderId="219" applyNumberFormat="0" applyProtection="0">
      <alignment horizontal="left" vertical="center" wrapText="1" indent="1"/>
    </xf>
    <xf numFmtId="4" fontId="125" fillId="43" borderId="219" applyNumberFormat="0" applyProtection="0">
      <alignment horizontal="right" vertical="center"/>
    </xf>
    <xf numFmtId="0" fontId="143" fillId="0" borderId="221" applyNumberFormat="0" applyFill="0" applyAlignment="0">
      <protection locked="0"/>
    </xf>
    <xf numFmtId="0" fontId="143" fillId="0" borderId="221" applyNumberFormat="0" applyFill="0" applyAlignment="0">
      <protection locked="0"/>
    </xf>
    <xf numFmtId="0" fontId="30" fillId="86" borderId="215" applyNumberFormat="0" applyFont="0" applyAlignment="0" applyProtection="0"/>
    <xf numFmtId="0" fontId="156" fillId="92" borderId="216" applyNumberFormat="0" applyAlignment="0" applyProtection="0"/>
    <xf numFmtId="0" fontId="157" fillId="94" borderId="218" applyNumberFormat="0" applyAlignment="0" applyProtection="0"/>
    <xf numFmtId="0" fontId="169" fillId="57" borderId="216" applyNumberFormat="0" applyAlignment="0" applyProtection="0">
      <alignment vertical="center"/>
    </xf>
    <xf numFmtId="0" fontId="172" fillId="94" borderId="216" applyNumberFormat="0" applyAlignment="0" applyProtection="0"/>
    <xf numFmtId="0" fontId="103" fillId="47" borderId="242" applyNumberFormat="0" applyAlignment="0">
      <protection locked="0"/>
    </xf>
    <xf numFmtId="0" fontId="4" fillId="14" borderId="239" applyNumberFormat="0" applyAlignment="0">
      <protection locked="0"/>
    </xf>
    <xf numFmtId="4" fontId="119" fillId="69" borderId="243" applyNumberFormat="0" applyProtection="0">
      <alignment horizontal="right" vertical="center"/>
    </xf>
    <xf numFmtId="4" fontId="119" fillId="70" borderId="243" applyNumberFormat="0" applyProtection="0">
      <alignment horizontal="right" vertical="center"/>
    </xf>
    <xf numFmtId="228" fontId="16" fillId="43" borderId="272">
      <alignment horizontal="center" wrapText="1"/>
    </xf>
    <xf numFmtId="10" fontId="66" fillId="65" borderId="273" applyBorder="0">
      <alignment horizontal="center"/>
      <protection locked="0"/>
    </xf>
    <xf numFmtId="206" fontId="41" fillId="0" borderId="388">
      <alignment horizontal="center" vertical="center"/>
      <protection locked="0"/>
    </xf>
    <xf numFmtId="4" fontId="80" fillId="45" borderId="369" applyNumberFormat="0" applyProtection="0">
      <alignment vertical="center"/>
    </xf>
    <xf numFmtId="4" fontId="118" fillId="45" borderId="369" applyNumberFormat="0" applyProtection="0">
      <alignment vertical="center"/>
    </xf>
    <xf numFmtId="4" fontId="119" fillId="45" borderId="369" applyNumberFormat="0" applyProtection="0">
      <alignment horizontal="left" vertical="center" indent="1"/>
    </xf>
    <xf numFmtId="4" fontId="119" fillId="69" borderId="369" applyNumberFormat="0" applyProtection="0">
      <alignment horizontal="right" vertical="center"/>
    </xf>
    <xf numFmtId="4" fontId="119" fillId="70" borderId="369" applyNumberFormat="0" applyProtection="0">
      <alignment horizontal="right" vertical="center"/>
    </xf>
    <xf numFmtId="4" fontId="119" fillId="71" borderId="369" applyNumberFormat="0" applyProtection="0">
      <alignment horizontal="right" vertical="center"/>
    </xf>
    <xf numFmtId="4" fontId="119" fillId="68" borderId="369" applyNumberFormat="0" applyProtection="0">
      <alignment horizontal="right" vertical="center"/>
    </xf>
    <xf numFmtId="4" fontId="119" fillId="72" borderId="369" applyNumberFormat="0" applyProtection="0">
      <alignment horizontal="right" vertical="center"/>
    </xf>
    <xf numFmtId="4" fontId="119" fillId="63" borderId="369" applyNumberFormat="0" applyProtection="0">
      <alignment horizontal="right" vertical="center"/>
    </xf>
    <xf numFmtId="4" fontId="119" fillId="73" borderId="369" applyNumberFormat="0" applyProtection="0">
      <alignment horizontal="right" vertical="center"/>
    </xf>
    <xf numFmtId="4" fontId="119" fillId="74" borderId="369" applyNumberFormat="0" applyProtection="0">
      <alignment horizontal="right" vertical="center"/>
    </xf>
    <xf numFmtId="4" fontId="119" fillId="75" borderId="369" applyNumberFormat="0" applyProtection="0">
      <alignment horizontal="right" vertical="center"/>
    </xf>
    <xf numFmtId="4" fontId="119" fillId="49" borderId="369" applyNumberFormat="0" applyProtection="0">
      <alignment horizontal="right" vertical="center"/>
    </xf>
    <xf numFmtId="4" fontId="119" fillId="43" borderId="369" applyNumberFormat="0" applyProtection="0">
      <alignment vertical="center"/>
    </xf>
    <xf numFmtId="4" fontId="122" fillId="43" borderId="369" applyNumberFormat="0" applyProtection="0">
      <alignment vertical="center"/>
    </xf>
    <xf numFmtId="4" fontId="80" fillId="49" borderId="370" applyNumberFormat="0" applyProtection="0">
      <alignment horizontal="left" vertical="center" indent="1"/>
    </xf>
    <xf numFmtId="4" fontId="21" fillId="43" borderId="369" applyNumberFormat="0" applyProtection="0">
      <alignment horizontal="right" vertical="center"/>
    </xf>
    <xf numFmtId="4" fontId="122" fillId="43" borderId="369" applyNumberFormat="0" applyProtection="0">
      <alignment horizontal="right" vertical="center"/>
    </xf>
    <xf numFmtId="4" fontId="123" fillId="5" borderId="369" applyNumberFormat="0" applyProtection="0">
      <alignment horizontal="left" vertical="center" wrapText="1" indent="1"/>
    </xf>
    <xf numFmtId="4" fontId="125" fillId="43" borderId="369" applyNumberFormat="0" applyProtection="0">
      <alignment horizontal="right" vertical="center"/>
    </xf>
    <xf numFmtId="0" fontId="143" fillId="0" borderId="371" applyNumberFormat="0" applyFill="0" applyAlignment="0">
      <protection locked="0"/>
    </xf>
    <xf numFmtId="0" fontId="143" fillId="0" borderId="371" applyNumberFormat="0" applyFill="0" applyAlignment="0">
      <protection locked="0"/>
    </xf>
    <xf numFmtId="0" fontId="30" fillId="86" borderId="365" applyNumberFormat="0" applyFont="0" applyAlignment="0" applyProtection="0"/>
    <xf numFmtId="0" fontId="156" fillId="92" borderId="366" applyNumberFormat="0" applyAlignment="0" applyProtection="0"/>
    <xf numFmtId="0" fontId="157" fillId="94" borderId="368" applyNumberFormat="0" applyAlignment="0" applyProtection="0"/>
    <xf numFmtId="0" fontId="169" fillId="57" borderId="366" applyNumberFormat="0" applyAlignment="0" applyProtection="0">
      <alignment vertical="center"/>
    </xf>
    <xf numFmtId="0" fontId="172" fillId="94" borderId="366" applyNumberFormat="0" applyAlignment="0" applyProtection="0"/>
    <xf numFmtId="0" fontId="103" fillId="47" borderId="392" applyNumberFormat="0" applyAlignment="0">
      <protection locked="0"/>
    </xf>
    <xf numFmtId="0" fontId="4" fillId="14" borderId="389" applyNumberFormat="0" applyAlignment="0">
      <protection locked="0"/>
    </xf>
    <xf numFmtId="4" fontId="119" fillId="69" borderId="393" applyNumberFormat="0" applyProtection="0">
      <alignment horizontal="right" vertical="center"/>
    </xf>
    <xf numFmtId="4" fontId="119" fillId="70" borderId="393" applyNumberFormat="0" applyProtection="0">
      <alignment horizontal="right" vertical="center"/>
    </xf>
    <xf numFmtId="0" fontId="66" fillId="50" borderId="273" applyNumberFormat="0" applyFont="0" applyBorder="0" applyAlignment="0" applyProtection="0"/>
    <xf numFmtId="4" fontId="119" fillId="70" borderId="319" applyNumberFormat="0" applyProtection="0">
      <alignment horizontal="right" vertical="center"/>
    </xf>
    <xf numFmtId="4" fontId="119" fillId="69" borderId="319" applyNumberFormat="0" applyProtection="0">
      <alignment horizontal="right" vertical="center"/>
    </xf>
    <xf numFmtId="0" fontId="4" fillId="14" borderId="315" applyNumberFormat="0" applyAlignment="0">
      <protection locked="0"/>
    </xf>
    <xf numFmtId="0" fontId="103" fillId="47" borderId="318" applyNumberFormat="0" applyAlignment="0">
      <protection locked="0"/>
    </xf>
    <xf numFmtId="0" fontId="172" fillId="94" borderId="292" applyNumberFormat="0" applyAlignment="0" applyProtection="0"/>
    <xf numFmtId="0" fontId="169" fillId="57" borderId="292" applyNumberFormat="0" applyAlignment="0" applyProtection="0">
      <alignment vertical="center"/>
    </xf>
    <xf numFmtId="0" fontId="157" fillId="94" borderId="294" applyNumberFormat="0" applyAlignment="0" applyProtection="0"/>
    <xf numFmtId="0" fontId="156" fillId="92" borderId="292" applyNumberFormat="0" applyAlignment="0" applyProtection="0"/>
    <xf numFmtId="0" fontId="30" fillId="86" borderId="291" applyNumberFormat="0" applyFont="0" applyAlignment="0" applyProtection="0"/>
    <xf numFmtId="0" fontId="143" fillId="0" borderId="297" applyNumberFormat="0" applyFill="0" applyAlignment="0">
      <protection locked="0"/>
    </xf>
    <xf numFmtId="0" fontId="143" fillId="0" borderId="297" applyNumberFormat="0" applyFill="0" applyAlignment="0">
      <protection locked="0"/>
    </xf>
    <xf numFmtId="4" fontId="125" fillId="43" borderId="295" applyNumberFormat="0" applyProtection="0">
      <alignment horizontal="right" vertical="center"/>
    </xf>
    <xf numFmtId="4" fontId="123" fillId="5" borderId="295" applyNumberFormat="0" applyProtection="0">
      <alignment horizontal="left" vertical="center" wrapText="1" indent="1"/>
    </xf>
    <xf numFmtId="4" fontId="122" fillId="43" borderId="295" applyNumberFormat="0" applyProtection="0">
      <alignment horizontal="right" vertical="center"/>
    </xf>
    <xf numFmtId="4" fontId="21" fillId="43" borderId="295" applyNumberFormat="0" applyProtection="0">
      <alignment horizontal="right" vertical="center"/>
    </xf>
    <xf numFmtId="4" fontId="80" fillId="49" borderId="296" applyNumberFormat="0" applyProtection="0">
      <alignment horizontal="left" vertical="center" indent="1"/>
    </xf>
    <xf numFmtId="4" fontId="122" fillId="43" borderId="295" applyNumberFormat="0" applyProtection="0">
      <alignment vertical="center"/>
    </xf>
    <xf numFmtId="4" fontId="119" fillId="43" borderId="295" applyNumberFormat="0" applyProtection="0">
      <alignment vertical="center"/>
    </xf>
    <xf numFmtId="4" fontId="119" fillId="49" borderId="295" applyNumberFormat="0" applyProtection="0">
      <alignment horizontal="right" vertical="center"/>
    </xf>
    <xf numFmtId="4" fontId="119" fillId="75" borderId="295" applyNumberFormat="0" applyProtection="0">
      <alignment horizontal="right" vertical="center"/>
    </xf>
    <xf numFmtId="4" fontId="119" fillId="74" borderId="295" applyNumberFormat="0" applyProtection="0">
      <alignment horizontal="right" vertical="center"/>
    </xf>
    <xf numFmtId="4" fontId="119" fillId="73" borderId="295" applyNumberFormat="0" applyProtection="0">
      <alignment horizontal="right" vertical="center"/>
    </xf>
    <xf numFmtId="4" fontId="119" fillId="63" borderId="295" applyNumberFormat="0" applyProtection="0">
      <alignment horizontal="right" vertical="center"/>
    </xf>
    <xf numFmtId="4" fontId="119" fillId="72" borderId="295" applyNumberFormat="0" applyProtection="0">
      <alignment horizontal="right" vertical="center"/>
    </xf>
    <xf numFmtId="4" fontId="119" fillId="68" borderId="295" applyNumberFormat="0" applyProtection="0">
      <alignment horizontal="right" vertical="center"/>
    </xf>
    <xf numFmtId="4" fontId="119" fillId="71" borderId="295" applyNumberFormat="0" applyProtection="0">
      <alignment horizontal="right" vertical="center"/>
    </xf>
    <xf numFmtId="4" fontId="119" fillId="70" borderId="295" applyNumberFormat="0" applyProtection="0">
      <alignment horizontal="right" vertical="center"/>
    </xf>
    <xf numFmtId="4" fontId="119" fillId="69" borderId="295" applyNumberFormat="0" applyProtection="0">
      <alignment horizontal="right" vertical="center"/>
    </xf>
    <xf numFmtId="4" fontId="119" fillId="45" borderId="295" applyNumberFormat="0" applyProtection="0">
      <alignment horizontal="left" vertical="center" indent="1"/>
    </xf>
    <xf numFmtId="4" fontId="118" fillId="45" borderId="295" applyNumberFormat="0" applyProtection="0">
      <alignment vertical="center"/>
    </xf>
    <xf numFmtId="4" fontId="80" fillId="45" borderId="295" applyNumberFormat="0" applyProtection="0">
      <alignment vertical="center"/>
    </xf>
    <xf numFmtId="206" fontId="41" fillId="0" borderId="314">
      <alignment horizontal="center" vertical="center"/>
      <protection locked="0"/>
    </xf>
    <xf numFmtId="207" fontId="41" fillId="0" borderId="314">
      <alignment horizontal="center" vertical="center"/>
      <protection locked="0"/>
    </xf>
    <xf numFmtId="207" fontId="41" fillId="0" borderId="314">
      <alignment horizontal="right" vertical="center"/>
      <protection locked="0"/>
    </xf>
    <xf numFmtId="186" fontId="41" fillId="0" borderId="314">
      <alignment horizontal="center" vertical="center"/>
      <protection locked="0"/>
    </xf>
    <xf numFmtId="4" fontId="119" fillId="70" borderId="169" applyNumberFormat="0" applyProtection="0">
      <alignment horizontal="right" vertical="center"/>
    </xf>
    <xf numFmtId="4" fontId="119" fillId="69" borderId="169" applyNumberFormat="0" applyProtection="0">
      <alignment horizontal="right" vertical="center"/>
    </xf>
    <xf numFmtId="0" fontId="4" fillId="14" borderId="165" applyNumberFormat="0" applyAlignment="0">
      <protection locked="0"/>
    </xf>
    <xf numFmtId="0" fontId="103" fillId="47" borderId="168" applyNumberFormat="0" applyAlignment="0">
      <protection locked="0"/>
    </xf>
    <xf numFmtId="0" fontId="172" fillId="94" borderId="142" applyNumberFormat="0" applyAlignment="0" applyProtection="0"/>
    <xf numFmtId="0" fontId="169" fillId="57" borderId="142" applyNumberFormat="0" applyAlignment="0" applyProtection="0">
      <alignment vertical="center"/>
    </xf>
    <xf numFmtId="0" fontId="157" fillId="94" borderId="144" applyNumberFormat="0" applyAlignment="0" applyProtection="0"/>
    <xf numFmtId="0" fontId="156" fillId="92" borderId="142" applyNumberFormat="0" applyAlignment="0" applyProtection="0"/>
    <xf numFmtId="0" fontId="30" fillId="86" borderId="141" applyNumberFormat="0" applyFont="0" applyAlignment="0" applyProtection="0"/>
    <xf numFmtId="0" fontId="143" fillId="0" borderId="147" applyNumberFormat="0" applyFill="0" applyAlignment="0">
      <protection locked="0"/>
    </xf>
    <xf numFmtId="0" fontId="143" fillId="0" borderId="147" applyNumberFormat="0" applyFill="0" applyAlignment="0">
      <protection locked="0"/>
    </xf>
    <xf numFmtId="4" fontId="125" fillId="43" borderId="145" applyNumberFormat="0" applyProtection="0">
      <alignment horizontal="right" vertical="center"/>
    </xf>
    <xf numFmtId="4" fontId="123" fillId="5" borderId="145" applyNumberFormat="0" applyProtection="0">
      <alignment horizontal="left" vertical="center" wrapText="1" indent="1"/>
    </xf>
    <xf numFmtId="4" fontId="122" fillId="43" borderId="145" applyNumberFormat="0" applyProtection="0">
      <alignment horizontal="right" vertical="center"/>
    </xf>
    <xf numFmtId="4" fontId="21" fillId="43" borderId="145" applyNumberFormat="0" applyProtection="0">
      <alignment horizontal="right" vertical="center"/>
    </xf>
    <xf numFmtId="4" fontId="80" fillId="49" borderId="146" applyNumberFormat="0" applyProtection="0">
      <alignment horizontal="left" vertical="center" indent="1"/>
    </xf>
    <xf numFmtId="4" fontId="122" fillId="43" borderId="145" applyNumberFormat="0" applyProtection="0">
      <alignment vertical="center"/>
    </xf>
    <xf numFmtId="4" fontId="119" fillId="43" borderId="145" applyNumberFormat="0" applyProtection="0">
      <alignment vertical="center"/>
    </xf>
    <xf numFmtId="4" fontId="119" fillId="49" borderId="145" applyNumberFormat="0" applyProtection="0">
      <alignment horizontal="right" vertical="center"/>
    </xf>
    <xf numFmtId="4" fontId="119" fillId="75" borderId="145" applyNumberFormat="0" applyProtection="0">
      <alignment horizontal="right" vertical="center"/>
    </xf>
    <xf numFmtId="4" fontId="119" fillId="74" borderId="145" applyNumberFormat="0" applyProtection="0">
      <alignment horizontal="right" vertical="center"/>
    </xf>
    <xf numFmtId="4" fontId="119" fillId="73" borderId="145" applyNumberFormat="0" applyProtection="0">
      <alignment horizontal="right" vertical="center"/>
    </xf>
    <xf numFmtId="4" fontId="119" fillId="63" borderId="145" applyNumberFormat="0" applyProtection="0">
      <alignment horizontal="right" vertical="center"/>
    </xf>
    <xf numFmtId="4" fontId="119" fillId="72" borderId="145" applyNumberFormat="0" applyProtection="0">
      <alignment horizontal="right" vertical="center"/>
    </xf>
    <xf numFmtId="4" fontId="119" fillId="68" borderId="145" applyNumberFormat="0" applyProtection="0">
      <alignment horizontal="right" vertical="center"/>
    </xf>
    <xf numFmtId="4" fontId="119" fillId="71" borderId="145" applyNumberFormat="0" applyProtection="0">
      <alignment horizontal="right" vertical="center"/>
    </xf>
    <xf numFmtId="4" fontId="119" fillId="70" borderId="145" applyNumberFormat="0" applyProtection="0">
      <alignment horizontal="right" vertical="center"/>
    </xf>
    <xf numFmtId="4" fontId="119" fillId="69" borderId="145" applyNumberFormat="0" applyProtection="0">
      <alignment horizontal="right" vertical="center"/>
    </xf>
    <xf numFmtId="4" fontId="119" fillId="45" borderId="145" applyNumberFormat="0" applyProtection="0">
      <alignment horizontal="left" vertical="center" indent="1"/>
    </xf>
    <xf numFmtId="4" fontId="118" fillId="45" borderId="145" applyNumberFormat="0" applyProtection="0">
      <alignment vertical="center"/>
    </xf>
    <xf numFmtId="4" fontId="80" fillId="45" borderId="145" applyNumberFormat="0" applyProtection="0">
      <alignment vertical="center"/>
    </xf>
    <xf numFmtId="206" fontId="41" fillId="0" borderId="164">
      <alignment horizontal="center" vertical="center"/>
      <protection locked="0"/>
    </xf>
    <xf numFmtId="207" fontId="41" fillId="0" borderId="164">
      <alignment horizontal="center" vertical="center"/>
      <protection locked="0"/>
    </xf>
    <xf numFmtId="207" fontId="41" fillId="0" borderId="164">
      <alignment horizontal="right" vertical="center"/>
      <protection locked="0"/>
    </xf>
    <xf numFmtId="186" fontId="41" fillId="0" borderId="164">
      <alignment horizontal="center" vertical="center"/>
      <protection locked="0"/>
    </xf>
    <xf numFmtId="186" fontId="41" fillId="0" borderId="164">
      <alignment horizontal="right" vertical="center"/>
      <protection locked="0"/>
    </xf>
    <xf numFmtId="208" fontId="41" fillId="0" borderId="164">
      <alignment horizontal="center" vertical="center"/>
      <protection locked="0"/>
    </xf>
    <xf numFmtId="208" fontId="41" fillId="0" borderId="164">
      <alignment horizontal="right" vertical="center"/>
      <protection locked="0"/>
    </xf>
    <xf numFmtId="209" fontId="41" fillId="0" borderId="164">
      <alignment horizontal="center" vertical="center"/>
      <protection locked="0"/>
    </xf>
    <xf numFmtId="209" fontId="41" fillId="0" borderId="164">
      <alignment horizontal="right" vertical="center"/>
      <protection locked="0"/>
    </xf>
    <xf numFmtId="210" fontId="41" fillId="0" borderId="164">
      <alignment horizontal="center" vertical="center"/>
      <protection locked="0"/>
    </xf>
    <xf numFmtId="210" fontId="41" fillId="0" borderId="164">
      <alignment horizontal="right" vertical="center"/>
      <protection locked="0"/>
    </xf>
    <xf numFmtId="211" fontId="41" fillId="0" borderId="164">
      <alignment horizontal="center" vertical="center"/>
      <protection locked="0"/>
    </xf>
    <xf numFmtId="211" fontId="41" fillId="0" borderId="164">
      <alignment horizontal="right" vertical="center"/>
      <protection locked="0"/>
    </xf>
    <xf numFmtId="0" fontId="4" fillId="14" borderId="141" applyNumberFormat="0" applyAlignment="0">
      <protection locked="0"/>
    </xf>
    <xf numFmtId="0" fontId="71" fillId="54" borderId="167">
      <alignment horizontal="center"/>
      <protection locked="0"/>
    </xf>
    <xf numFmtId="0" fontId="71" fillId="54" borderId="143">
      <alignment horizontal="center"/>
      <protection locked="0"/>
    </xf>
    <xf numFmtId="0" fontId="92" fillId="23" borderId="166" applyNumberFormat="0" applyAlignment="0">
      <protection locked="0"/>
    </xf>
    <xf numFmtId="0" fontId="92" fillId="23" borderId="166" applyNumberFormat="0" applyAlignment="0">
      <protection locked="0"/>
    </xf>
    <xf numFmtId="0" fontId="52" fillId="47" borderId="142" applyNumberFormat="0" applyAlignment="0">
      <protection locked="0"/>
    </xf>
    <xf numFmtId="4" fontId="119" fillId="71" borderId="169" applyNumberFormat="0" applyProtection="0">
      <alignment horizontal="right" vertical="center"/>
    </xf>
    <xf numFmtId="4" fontId="119" fillId="68" borderId="169" applyNumberFormat="0" applyProtection="0">
      <alignment horizontal="right" vertical="center"/>
    </xf>
    <xf numFmtId="4" fontId="119" fillId="72" borderId="169" applyNumberFormat="0" applyProtection="0">
      <alignment horizontal="right" vertical="center"/>
    </xf>
    <xf numFmtId="4" fontId="119" fillId="63" borderId="169" applyNumberFormat="0" applyProtection="0">
      <alignment horizontal="right" vertical="center"/>
    </xf>
    <xf numFmtId="4" fontId="119" fillId="73" borderId="169" applyNumberFormat="0" applyProtection="0">
      <alignment horizontal="right" vertical="center"/>
    </xf>
    <xf numFmtId="4" fontId="119" fillId="74" borderId="169" applyNumberFormat="0" applyProtection="0">
      <alignment horizontal="right" vertical="center"/>
    </xf>
    <xf numFmtId="4" fontId="119" fillId="75" borderId="169" applyNumberFormat="0" applyProtection="0">
      <alignment horizontal="right" vertical="center"/>
    </xf>
    <xf numFmtId="4" fontId="119" fillId="49" borderId="169" applyNumberFormat="0" applyProtection="0">
      <alignment horizontal="right" vertical="center"/>
    </xf>
    <xf numFmtId="4" fontId="119" fillId="43" borderId="169" applyNumberFormat="0" applyProtection="0">
      <alignment vertical="center"/>
    </xf>
    <xf numFmtId="4" fontId="122" fillId="43" borderId="169" applyNumberFormat="0" applyProtection="0">
      <alignment vertical="center"/>
    </xf>
    <xf numFmtId="4" fontId="80" fillId="49" borderId="170" applyNumberFormat="0" applyProtection="0">
      <alignment horizontal="left" vertical="center" indent="1"/>
    </xf>
    <xf numFmtId="4" fontId="21" fillId="43" borderId="169" applyNumberFormat="0" applyProtection="0">
      <alignment horizontal="right" vertical="center"/>
    </xf>
    <xf numFmtId="4" fontId="122" fillId="43" borderId="169" applyNumberFormat="0" applyProtection="0">
      <alignment horizontal="right" vertical="center"/>
    </xf>
    <xf numFmtId="4" fontId="123" fillId="5" borderId="169" applyNumberFormat="0" applyProtection="0">
      <alignment horizontal="left" vertical="center" wrapText="1" indent="1"/>
    </xf>
    <xf numFmtId="4" fontId="125" fillId="43" borderId="169" applyNumberFormat="0" applyProtection="0">
      <alignment horizontal="right" vertical="center"/>
    </xf>
    <xf numFmtId="211" fontId="41" fillId="0" borderId="140">
      <alignment horizontal="right" vertical="center"/>
      <protection locked="0"/>
    </xf>
    <xf numFmtId="211" fontId="41" fillId="0" borderId="140">
      <alignment horizontal="center" vertical="center"/>
      <protection locked="0"/>
    </xf>
    <xf numFmtId="210" fontId="41" fillId="0" borderId="140">
      <alignment horizontal="right" vertical="center"/>
      <protection locked="0"/>
    </xf>
    <xf numFmtId="210" fontId="41" fillId="0" borderId="140">
      <alignment horizontal="center" vertical="center"/>
      <protection locked="0"/>
    </xf>
    <xf numFmtId="209" fontId="41" fillId="0" borderId="140">
      <alignment horizontal="right" vertical="center"/>
      <protection locked="0"/>
    </xf>
    <xf numFmtId="209" fontId="41" fillId="0" borderId="140">
      <alignment horizontal="center" vertical="center"/>
      <protection locked="0"/>
    </xf>
    <xf numFmtId="208" fontId="41" fillId="0" borderId="140">
      <alignment horizontal="right" vertical="center"/>
      <protection locked="0"/>
    </xf>
    <xf numFmtId="208" fontId="41" fillId="0" borderId="140">
      <alignment horizontal="center" vertical="center"/>
      <protection locked="0"/>
    </xf>
    <xf numFmtId="186" fontId="41" fillId="0" borderId="140">
      <alignment horizontal="right" vertical="center"/>
      <protection locked="0"/>
    </xf>
    <xf numFmtId="186" fontId="41" fillId="0" borderId="140">
      <alignment horizontal="center" vertical="center"/>
      <protection locked="0"/>
    </xf>
    <xf numFmtId="3" fontId="42" fillId="40" borderId="141">
      <alignment horizontal="right"/>
    </xf>
    <xf numFmtId="207" fontId="41" fillId="0" borderId="140">
      <alignment horizontal="right" vertical="center"/>
      <protection locked="0"/>
    </xf>
    <xf numFmtId="207" fontId="41" fillId="0" borderId="140">
      <alignment horizontal="center" vertical="center"/>
      <protection locked="0"/>
    </xf>
    <xf numFmtId="206" fontId="41" fillId="0" borderId="140">
      <alignment horizontal="right" vertical="center"/>
      <protection locked="0"/>
    </xf>
    <xf numFmtId="206" fontId="41" fillId="0" borderId="140">
      <alignment horizontal="center" vertical="center"/>
      <protection locked="0"/>
    </xf>
    <xf numFmtId="0" fontId="143" fillId="0" borderId="171" applyNumberFormat="0" applyFill="0" applyAlignment="0">
      <protection locked="0"/>
    </xf>
    <xf numFmtId="0" fontId="143" fillId="0" borderId="171" applyNumberFormat="0" applyFill="0" applyAlignment="0">
      <protection locked="0"/>
    </xf>
    <xf numFmtId="0" fontId="30" fillId="86" borderId="165" applyNumberFormat="0" applyFont="0" applyAlignment="0" applyProtection="0"/>
    <xf numFmtId="0" fontId="156" fillId="92" borderId="166" applyNumberFormat="0" applyAlignment="0" applyProtection="0"/>
    <xf numFmtId="0" fontId="157" fillId="94" borderId="168" applyNumberFormat="0" applyAlignment="0" applyProtection="0"/>
    <xf numFmtId="0" fontId="169" fillId="57" borderId="166" applyNumberFormat="0" applyAlignment="0" applyProtection="0">
      <alignment vertical="center"/>
    </xf>
    <xf numFmtId="0" fontId="172" fillId="94" borderId="166" applyNumberFormat="0" applyAlignment="0" applyProtection="0"/>
    <xf numFmtId="4" fontId="80" fillId="45" borderId="169" applyNumberFormat="0" applyProtection="0">
      <alignment vertical="center"/>
    </xf>
    <xf numFmtId="0" fontId="92" fillId="23" borderId="142" applyNumberFormat="0" applyAlignment="0">
      <protection locked="0"/>
    </xf>
    <xf numFmtId="0" fontId="52" fillId="47" borderId="166" applyNumberFormat="0" applyAlignment="0">
      <protection locked="0"/>
    </xf>
    <xf numFmtId="0" fontId="92" fillId="23" borderId="142" applyNumberFormat="0" applyAlignment="0">
      <protection locked="0"/>
    </xf>
    <xf numFmtId="0" fontId="103" fillId="47" borderId="144" applyNumberFormat="0" applyAlignment="0">
      <protection locked="0"/>
    </xf>
    <xf numFmtId="4" fontId="118" fillId="45" borderId="169" applyNumberFormat="0" applyProtection="0">
      <alignment vertical="center"/>
    </xf>
    <xf numFmtId="4" fontId="119" fillId="45" borderId="169" applyNumberFormat="0" applyProtection="0">
      <alignment horizontal="left" vertical="center" indent="1"/>
    </xf>
    <xf numFmtId="203" fontId="31" fillId="11" borderId="124" applyBorder="0" applyProtection="0">
      <alignment horizontal="right"/>
    </xf>
    <xf numFmtId="206" fontId="41" fillId="0" borderId="127">
      <alignment horizontal="center" vertical="center"/>
      <protection locked="0"/>
    </xf>
    <xf numFmtId="206" fontId="41" fillId="0" borderId="127">
      <alignment horizontal="right" vertical="center"/>
      <protection locked="0"/>
    </xf>
    <xf numFmtId="207" fontId="41" fillId="0" borderId="127">
      <alignment horizontal="center" vertical="center"/>
      <protection locked="0"/>
    </xf>
    <xf numFmtId="207" fontId="41" fillId="0" borderId="127">
      <alignment horizontal="right" vertical="center"/>
      <protection locked="0"/>
    </xf>
    <xf numFmtId="3" fontId="42" fillId="40" borderId="128">
      <alignment horizontal="right"/>
    </xf>
    <xf numFmtId="186" fontId="41" fillId="0" borderId="127">
      <alignment horizontal="center" vertical="center"/>
      <protection locked="0"/>
    </xf>
    <xf numFmtId="186" fontId="41" fillId="0" borderId="127">
      <alignment horizontal="right" vertical="center"/>
      <protection locked="0"/>
    </xf>
    <xf numFmtId="208" fontId="41" fillId="0" borderId="127">
      <alignment horizontal="center" vertical="center"/>
      <protection locked="0"/>
    </xf>
    <xf numFmtId="208" fontId="41" fillId="0" borderId="127">
      <alignment horizontal="right" vertical="center"/>
      <protection locked="0"/>
    </xf>
    <xf numFmtId="209" fontId="41" fillId="0" borderId="127">
      <alignment horizontal="center" vertical="center"/>
      <protection locked="0"/>
    </xf>
    <xf numFmtId="209" fontId="41" fillId="0" borderId="127">
      <alignment horizontal="right" vertical="center"/>
      <protection locked="0"/>
    </xf>
    <xf numFmtId="210" fontId="41" fillId="0" borderId="127">
      <alignment horizontal="center" vertical="center"/>
      <protection locked="0"/>
    </xf>
    <xf numFmtId="210" fontId="41" fillId="0" borderId="127">
      <alignment horizontal="right" vertical="center"/>
      <protection locked="0"/>
    </xf>
    <xf numFmtId="211" fontId="41" fillId="0" borderId="127">
      <alignment horizontal="center" vertical="center"/>
      <protection locked="0"/>
    </xf>
    <xf numFmtId="211" fontId="41" fillId="0" borderId="127">
      <alignment horizontal="right" vertical="center"/>
      <protection locked="0"/>
    </xf>
    <xf numFmtId="228" fontId="16" fillId="43" borderId="129">
      <alignment horizontal="center" wrapText="1"/>
    </xf>
    <xf numFmtId="0" fontId="50" fillId="0" borderId="124">
      <alignment horizontal="center" vertical="top" wrapText="1"/>
    </xf>
    <xf numFmtId="0" fontId="16" fillId="44" borderId="124">
      <alignment horizontal="center" wrapText="1"/>
    </xf>
    <xf numFmtId="0" fontId="50" fillId="0" borderId="124">
      <alignment horizontal="center" vertical="top" wrapText="1"/>
    </xf>
    <xf numFmtId="0" fontId="16" fillId="45" borderId="124">
      <alignment horizontal="center" wrapText="1"/>
    </xf>
    <xf numFmtId="0" fontId="50" fillId="0" borderId="124">
      <alignment horizontal="center" vertical="top" wrapText="1"/>
    </xf>
    <xf numFmtId="0" fontId="16" fillId="45" borderId="124">
      <alignment horizontal="center" wrapText="1"/>
    </xf>
    <xf numFmtId="0" fontId="50" fillId="0" borderId="124">
      <alignment horizontal="center" vertical="top" wrapText="1"/>
    </xf>
    <xf numFmtId="0" fontId="16" fillId="45" borderId="124">
      <alignment horizontal="center" wrapText="1"/>
    </xf>
    <xf numFmtId="0" fontId="50" fillId="0" borderId="124">
      <alignment horizontal="center" vertical="top" wrapText="1"/>
    </xf>
    <xf numFmtId="0" fontId="16" fillId="45" borderId="124">
      <alignment horizontal="center" wrapText="1"/>
    </xf>
    <xf numFmtId="0" fontId="50" fillId="0" borderId="124">
      <alignment horizontal="center" vertical="top" wrapText="1"/>
    </xf>
    <xf numFmtId="0" fontId="16" fillId="45" borderId="124">
      <alignment horizontal="center" wrapText="1"/>
    </xf>
    <xf numFmtId="0" fontId="50" fillId="0" borderId="124">
      <alignment horizontal="center" vertical="top" wrapText="1"/>
    </xf>
    <xf numFmtId="0" fontId="16" fillId="45" borderId="124">
      <alignment horizontal="center" wrapText="1"/>
    </xf>
    <xf numFmtId="0" fontId="52" fillId="47" borderId="130" applyNumberFormat="0" applyAlignment="0">
      <protection locked="0"/>
    </xf>
    <xf numFmtId="0" fontId="66" fillId="50" borderId="131" applyNumberFormat="0" applyFont="0" applyBorder="0" applyAlignment="0" applyProtection="0"/>
    <xf numFmtId="250" fontId="4" fillId="45" borderId="124">
      <alignment horizontal="right"/>
      <protection locked="0"/>
    </xf>
    <xf numFmtId="0" fontId="71" fillId="54" borderId="132">
      <alignment horizontal="center"/>
      <protection locked="0"/>
    </xf>
    <xf numFmtId="263" fontId="80" fillId="57" borderId="126" applyAlignment="0" applyProtection="0"/>
    <xf numFmtId="0" fontId="88" fillId="0" borderId="126">
      <alignment horizontal="left" vertical="center"/>
    </xf>
    <xf numFmtId="10" fontId="4" fillId="40" borderId="124" applyNumberFormat="0" applyBorder="0" applyAlignment="0" applyProtection="0"/>
    <xf numFmtId="0" fontId="92" fillId="23" borderId="130" applyNumberFormat="0" applyAlignment="0">
      <protection locked="0"/>
    </xf>
    <xf numFmtId="0" fontId="92" fillId="23" borderId="130" applyNumberFormat="0" applyAlignment="0">
      <protection locked="0"/>
    </xf>
    <xf numFmtId="10" fontId="66" fillId="65" borderId="131" applyBorder="0">
      <alignment horizontal="center"/>
      <protection locked="0"/>
    </xf>
    <xf numFmtId="0" fontId="4" fillId="14" borderId="128" applyNumberFormat="0" applyAlignment="0">
      <protection locked="0"/>
    </xf>
    <xf numFmtId="0" fontId="103" fillId="47" borderId="133" applyNumberFormat="0" applyAlignment="0">
      <protection locked="0"/>
    </xf>
    <xf numFmtId="4" fontId="80" fillId="45" borderId="134" applyNumberFormat="0" applyProtection="0">
      <alignment vertical="center"/>
    </xf>
    <xf numFmtId="4" fontId="118" fillId="45" borderId="134" applyNumberFormat="0" applyProtection="0">
      <alignment vertical="center"/>
    </xf>
    <xf numFmtId="4" fontId="119" fillId="45" borderId="134" applyNumberFormat="0" applyProtection="0">
      <alignment horizontal="left" vertical="center" indent="1"/>
    </xf>
    <xf numFmtId="4" fontId="119" fillId="69" borderId="134" applyNumberFormat="0" applyProtection="0">
      <alignment horizontal="right" vertical="center"/>
    </xf>
    <xf numFmtId="4" fontId="119" fillId="70" borderId="134" applyNumberFormat="0" applyProtection="0">
      <alignment horizontal="right" vertical="center"/>
    </xf>
    <xf numFmtId="4" fontId="119" fillId="71" borderId="134" applyNumberFormat="0" applyProtection="0">
      <alignment horizontal="right" vertical="center"/>
    </xf>
    <xf numFmtId="4" fontId="119" fillId="68" borderId="134" applyNumberFormat="0" applyProtection="0">
      <alignment horizontal="right" vertical="center"/>
    </xf>
    <xf numFmtId="4" fontId="119" fillId="72" borderId="134" applyNumberFormat="0" applyProtection="0">
      <alignment horizontal="right" vertical="center"/>
    </xf>
    <xf numFmtId="4" fontId="119" fillId="63" borderId="134" applyNumberFormat="0" applyProtection="0">
      <alignment horizontal="right" vertical="center"/>
    </xf>
    <xf numFmtId="4" fontId="119" fillId="73" borderId="134" applyNumberFormat="0" applyProtection="0">
      <alignment horizontal="right" vertical="center"/>
    </xf>
    <xf numFmtId="4" fontId="119" fillId="74" borderId="134" applyNumberFormat="0" applyProtection="0">
      <alignment horizontal="right" vertical="center"/>
    </xf>
    <xf numFmtId="4" fontId="119" fillId="75" borderId="134" applyNumberFormat="0" applyProtection="0">
      <alignment horizontal="right" vertical="center"/>
    </xf>
    <xf numFmtId="4" fontId="80" fillId="11" borderId="126" applyNumberFormat="0" applyProtection="0">
      <alignment horizontal="left" vertical="center" indent="1"/>
    </xf>
    <xf numFmtId="4" fontId="119" fillId="49" borderId="134" applyNumberFormat="0" applyProtection="0">
      <alignment horizontal="right" vertical="center"/>
    </xf>
    <xf numFmtId="4" fontId="119" fillId="43" borderId="134" applyNumberFormat="0" applyProtection="0">
      <alignment vertical="center"/>
    </xf>
    <xf numFmtId="4" fontId="122" fillId="43" borderId="134" applyNumberFormat="0" applyProtection="0">
      <alignment vertical="center"/>
    </xf>
    <xf numFmtId="4" fontId="80" fillId="49" borderId="135" applyNumberFormat="0" applyProtection="0">
      <alignment horizontal="left" vertical="center" indent="1"/>
    </xf>
    <xf numFmtId="4" fontId="21" fillId="43" borderId="134" applyNumberFormat="0" applyProtection="0">
      <alignment horizontal="right" vertical="center"/>
    </xf>
    <xf numFmtId="4" fontId="122" fillId="43" borderId="134" applyNumberFormat="0" applyProtection="0">
      <alignment horizontal="right" vertical="center"/>
    </xf>
    <xf numFmtId="4" fontId="123" fillId="5" borderId="134" applyNumberFormat="0" applyProtection="0">
      <alignment horizontal="left" vertical="center" wrapText="1" indent="1"/>
    </xf>
    <xf numFmtId="4" fontId="125" fillId="43" borderId="134" applyNumberFormat="0" applyProtection="0">
      <alignment horizontal="right" vertical="center"/>
    </xf>
    <xf numFmtId="244" fontId="16" fillId="0" borderId="126" applyFill="0"/>
    <xf numFmtId="244" fontId="16" fillId="0" borderId="125" applyFill="0"/>
    <xf numFmtId="244" fontId="4" fillId="0" borderId="126" applyFill="0"/>
    <xf numFmtId="244" fontId="4" fillId="0" borderId="125" applyFill="0"/>
    <xf numFmtId="0" fontId="143" fillId="0" borderId="136" applyNumberFormat="0" applyFill="0" applyAlignment="0">
      <protection locked="0"/>
    </xf>
    <xf numFmtId="0" fontId="143" fillId="0" borderId="136" applyNumberFormat="0" applyFill="0" applyAlignment="0">
      <protection locked="0"/>
    </xf>
    <xf numFmtId="0" fontId="30" fillId="86" borderId="128" applyNumberFormat="0" applyFont="0" applyAlignment="0" applyProtection="0"/>
    <xf numFmtId="0" fontId="156" fillId="92" borderId="130" applyNumberFormat="0" applyAlignment="0" applyProtection="0"/>
    <xf numFmtId="0" fontId="157" fillId="94" borderId="133" applyNumberFormat="0" applyAlignment="0" applyProtection="0"/>
    <xf numFmtId="0" fontId="169" fillId="57" borderId="130" applyNumberFormat="0" applyAlignment="0" applyProtection="0">
      <alignment vertical="center"/>
    </xf>
    <xf numFmtId="0" fontId="172" fillId="94" borderId="130" applyNumberFormat="0" applyAlignment="0" applyProtection="0"/>
    <xf numFmtId="203" fontId="31" fillId="11" borderId="137" applyBorder="0" applyProtection="0">
      <alignment horizontal="right"/>
    </xf>
    <xf numFmtId="228" fontId="16" fillId="43" borderId="114">
      <alignment horizontal="center" wrapText="1"/>
    </xf>
    <xf numFmtId="0" fontId="50" fillId="0" borderId="137">
      <alignment horizontal="center" vertical="top" wrapText="1"/>
    </xf>
    <xf numFmtId="0" fontId="16" fillId="44" borderId="137">
      <alignment horizontal="center" wrapText="1"/>
    </xf>
    <xf numFmtId="0" fontId="50" fillId="0" borderId="137">
      <alignment horizontal="center" vertical="top" wrapText="1"/>
    </xf>
    <xf numFmtId="0" fontId="16" fillId="45" borderId="137">
      <alignment horizontal="center" wrapText="1"/>
    </xf>
    <xf numFmtId="0" fontId="50" fillId="0" borderId="137">
      <alignment horizontal="center" vertical="top" wrapText="1"/>
    </xf>
    <xf numFmtId="0" fontId="16" fillId="45" borderId="137">
      <alignment horizontal="center" wrapText="1"/>
    </xf>
    <xf numFmtId="0" fontId="50" fillId="0" borderId="137">
      <alignment horizontal="center" vertical="top" wrapText="1"/>
    </xf>
    <xf numFmtId="0" fontId="16" fillId="45" borderId="137">
      <alignment horizontal="center" wrapText="1"/>
    </xf>
    <xf numFmtId="0" fontId="50" fillId="0" borderId="137">
      <alignment horizontal="center" vertical="top" wrapText="1"/>
    </xf>
    <xf numFmtId="0" fontId="16" fillId="45" borderId="137">
      <alignment horizontal="center" wrapText="1"/>
    </xf>
    <xf numFmtId="0" fontId="50" fillId="0" borderId="137">
      <alignment horizontal="center" vertical="top" wrapText="1"/>
    </xf>
    <xf numFmtId="0" fontId="16" fillId="45" borderId="137">
      <alignment horizontal="center" wrapText="1"/>
    </xf>
    <xf numFmtId="0" fontId="50" fillId="0" borderId="137">
      <alignment horizontal="center" vertical="top" wrapText="1"/>
    </xf>
    <xf numFmtId="0" fontId="16" fillId="45" borderId="137">
      <alignment horizontal="center" wrapText="1"/>
    </xf>
    <xf numFmtId="0" fontId="66" fillId="50" borderId="115" applyNumberFormat="0" applyFont="0" applyBorder="0" applyAlignment="0" applyProtection="0"/>
    <xf numFmtId="250" fontId="4" fillId="45" borderId="137">
      <alignment horizontal="right"/>
      <protection locked="0"/>
    </xf>
    <xf numFmtId="263" fontId="80" fillId="57" borderId="139" applyAlignment="0" applyProtection="0"/>
    <xf numFmtId="0" fontId="88" fillId="0" borderId="139">
      <alignment horizontal="left" vertical="center"/>
    </xf>
    <xf numFmtId="10" fontId="4" fillId="40" borderId="137" applyNumberFormat="0" applyBorder="0" applyAlignment="0" applyProtection="0"/>
    <xf numFmtId="10" fontId="66" fillId="65" borderId="115" applyBorder="0">
      <alignment horizontal="center"/>
      <protection locked="0"/>
    </xf>
    <xf numFmtId="4" fontId="80" fillId="11" borderId="139" applyNumberFormat="0" applyProtection="0">
      <alignment horizontal="left" vertical="center" indent="1"/>
    </xf>
    <xf numFmtId="244" fontId="16" fillId="0" borderId="139" applyFill="0"/>
    <xf numFmtId="244" fontId="16" fillId="0" borderId="138" applyFill="0"/>
    <xf numFmtId="244" fontId="4" fillId="0" borderId="139" applyFill="0"/>
    <xf numFmtId="244" fontId="4" fillId="0" borderId="138" applyFill="0"/>
    <xf numFmtId="203" fontId="31" fillId="11" borderId="148" applyBorder="0" applyProtection="0">
      <alignment horizontal="right"/>
    </xf>
    <xf numFmtId="206" fontId="41" fillId="0" borderId="151">
      <alignment horizontal="center" vertical="center"/>
      <protection locked="0"/>
    </xf>
    <xf numFmtId="206" fontId="41" fillId="0" borderId="151">
      <alignment horizontal="right" vertical="center"/>
      <protection locked="0"/>
    </xf>
    <xf numFmtId="207" fontId="41" fillId="0" borderId="151">
      <alignment horizontal="center" vertical="center"/>
      <protection locked="0"/>
    </xf>
    <xf numFmtId="207" fontId="41" fillId="0" borderId="151">
      <alignment horizontal="right" vertical="center"/>
      <protection locked="0"/>
    </xf>
    <xf numFmtId="3" fontId="42" fillId="40" borderId="152">
      <alignment horizontal="right"/>
    </xf>
    <xf numFmtId="186" fontId="41" fillId="0" borderId="151">
      <alignment horizontal="center" vertical="center"/>
      <protection locked="0"/>
    </xf>
    <xf numFmtId="186" fontId="41" fillId="0" borderId="151">
      <alignment horizontal="right" vertical="center"/>
      <protection locked="0"/>
    </xf>
    <xf numFmtId="208" fontId="41" fillId="0" borderId="151">
      <alignment horizontal="center" vertical="center"/>
      <protection locked="0"/>
    </xf>
    <xf numFmtId="208" fontId="41" fillId="0" borderId="151">
      <alignment horizontal="right" vertical="center"/>
      <protection locked="0"/>
    </xf>
    <xf numFmtId="209" fontId="41" fillId="0" borderId="151">
      <alignment horizontal="center" vertical="center"/>
      <protection locked="0"/>
    </xf>
    <xf numFmtId="209" fontId="41" fillId="0" borderId="151">
      <alignment horizontal="right" vertical="center"/>
      <protection locked="0"/>
    </xf>
    <xf numFmtId="210" fontId="41" fillId="0" borderId="151">
      <alignment horizontal="center" vertical="center"/>
      <protection locked="0"/>
    </xf>
    <xf numFmtId="210" fontId="41" fillId="0" borderId="151">
      <alignment horizontal="right" vertical="center"/>
      <protection locked="0"/>
    </xf>
    <xf numFmtId="211" fontId="41" fillId="0" borderId="151">
      <alignment horizontal="center" vertical="center"/>
      <protection locked="0"/>
    </xf>
    <xf numFmtId="211" fontId="41" fillId="0" borderId="151">
      <alignment horizontal="right" vertical="center"/>
      <protection locked="0"/>
    </xf>
    <xf numFmtId="228" fontId="16" fillId="43" borderId="153">
      <alignment horizontal="center" wrapText="1"/>
    </xf>
    <xf numFmtId="0" fontId="50" fillId="0" borderId="148">
      <alignment horizontal="center" vertical="top" wrapText="1"/>
    </xf>
    <xf numFmtId="0" fontId="16" fillId="44" borderId="148">
      <alignment horizontal="center" wrapText="1"/>
    </xf>
    <xf numFmtId="0" fontId="50" fillId="0" borderId="148">
      <alignment horizontal="center" vertical="top" wrapText="1"/>
    </xf>
    <xf numFmtId="0" fontId="16" fillId="45" borderId="148">
      <alignment horizontal="center" wrapText="1"/>
    </xf>
    <xf numFmtId="0" fontId="50" fillId="0" borderId="148">
      <alignment horizontal="center" vertical="top" wrapText="1"/>
    </xf>
    <xf numFmtId="0" fontId="16" fillId="45" borderId="148">
      <alignment horizontal="center" wrapText="1"/>
    </xf>
    <xf numFmtId="0" fontId="50" fillId="0" borderId="148">
      <alignment horizontal="center" vertical="top" wrapText="1"/>
    </xf>
    <xf numFmtId="0" fontId="16" fillId="45" borderId="148">
      <alignment horizontal="center" wrapText="1"/>
    </xf>
    <xf numFmtId="0" fontId="50" fillId="0" borderId="148">
      <alignment horizontal="center" vertical="top" wrapText="1"/>
    </xf>
    <xf numFmtId="0" fontId="16" fillId="45" borderId="148">
      <alignment horizontal="center" wrapText="1"/>
    </xf>
    <xf numFmtId="0" fontId="50" fillId="0" borderId="148">
      <alignment horizontal="center" vertical="top" wrapText="1"/>
    </xf>
    <xf numFmtId="0" fontId="16" fillId="45" borderId="148">
      <alignment horizontal="center" wrapText="1"/>
    </xf>
    <xf numFmtId="0" fontId="50" fillId="0" borderId="148">
      <alignment horizontal="center" vertical="top" wrapText="1"/>
    </xf>
    <xf numFmtId="0" fontId="16" fillId="45" borderId="148">
      <alignment horizontal="center" wrapText="1"/>
    </xf>
    <xf numFmtId="0" fontId="52" fillId="47" borderId="154" applyNumberFormat="0" applyAlignment="0">
      <protection locked="0"/>
    </xf>
    <xf numFmtId="0" fontId="66" fillId="50" borderId="155" applyNumberFormat="0" applyFont="0" applyBorder="0" applyAlignment="0" applyProtection="0"/>
    <xf numFmtId="250" fontId="4" fillId="45" borderId="148">
      <alignment horizontal="right"/>
      <protection locked="0"/>
    </xf>
    <xf numFmtId="0" fontId="71" fillId="54" borderId="156">
      <alignment horizontal="center"/>
      <protection locked="0"/>
    </xf>
    <xf numFmtId="263" fontId="80" fillId="57" borderId="150" applyAlignment="0" applyProtection="0"/>
    <xf numFmtId="0" fontId="88" fillId="0" borderId="150">
      <alignment horizontal="left" vertical="center"/>
    </xf>
    <xf numFmtId="10" fontId="4" fillId="40" borderId="148" applyNumberFormat="0" applyBorder="0" applyAlignment="0" applyProtection="0"/>
    <xf numFmtId="0" fontId="92" fillId="23" borderId="154" applyNumberFormat="0" applyAlignment="0">
      <protection locked="0"/>
    </xf>
    <xf numFmtId="0" fontId="92" fillId="23" borderId="154" applyNumberFormat="0" applyAlignment="0">
      <protection locked="0"/>
    </xf>
    <xf numFmtId="10" fontId="66" fillId="65" borderId="155" applyBorder="0">
      <alignment horizontal="center"/>
      <protection locked="0"/>
    </xf>
    <xf numFmtId="0" fontId="4" fillId="14" borderId="152" applyNumberFormat="0" applyAlignment="0">
      <protection locked="0"/>
    </xf>
    <xf numFmtId="0" fontId="103" fillId="47" borderId="157" applyNumberFormat="0" applyAlignment="0">
      <protection locked="0"/>
    </xf>
    <xf numFmtId="3" fontId="42" fillId="40" borderId="165">
      <alignment horizontal="right"/>
    </xf>
    <xf numFmtId="206" fontId="41" fillId="0" borderId="164">
      <alignment horizontal="right" vertical="center"/>
      <protection locked="0"/>
    </xf>
    <xf numFmtId="4" fontId="80" fillId="45" borderId="158" applyNumberFormat="0" applyProtection="0">
      <alignment vertical="center"/>
    </xf>
    <xf numFmtId="4" fontId="118" fillId="45" borderId="158" applyNumberFormat="0" applyProtection="0">
      <alignment vertical="center"/>
    </xf>
    <xf numFmtId="4" fontId="119" fillId="45" borderId="158" applyNumberFormat="0" applyProtection="0">
      <alignment horizontal="left" vertical="center" indent="1"/>
    </xf>
    <xf numFmtId="4" fontId="119" fillId="69" borderId="158" applyNumberFormat="0" applyProtection="0">
      <alignment horizontal="right" vertical="center"/>
    </xf>
    <xf numFmtId="4" fontId="119" fillId="70" borderId="158" applyNumberFormat="0" applyProtection="0">
      <alignment horizontal="right" vertical="center"/>
    </xf>
    <xf numFmtId="4" fontId="119" fillId="71" borderId="158" applyNumberFormat="0" applyProtection="0">
      <alignment horizontal="right" vertical="center"/>
    </xf>
    <xf numFmtId="4" fontId="119" fillId="68" borderId="158" applyNumberFormat="0" applyProtection="0">
      <alignment horizontal="right" vertical="center"/>
    </xf>
    <xf numFmtId="4" fontId="119" fillId="72" borderId="158" applyNumberFormat="0" applyProtection="0">
      <alignment horizontal="right" vertical="center"/>
    </xf>
    <xf numFmtId="4" fontId="119" fillId="63" borderId="158" applyNumberFormat="0" applyProtection="0">
      <alignment horizontal="right" vertical="center"/>
    </xf>
    <xf numFmtId="4" fontId="119" fillId="73" borderId="158" applyNumberFormat="0" applyProtection="0">
      <alignment horizontal="right" vertical="center"/>
    </xf>
    <xf numFmtId="4" fontId="119" fillId="74" borderId="158" applyNumberFormat="0" applyProtection="0">
      <alignment horizontal="right" vertical="center"/>
    </xf>
    <xf numFmtId="4" fontId="119" fillId="75" borderId="158" applyNumberFormat="0" applyProtection="0">
      <alignment horizontal="right" vertical="center"/>
    </xf>
    <xf numFmtId="4" fontId="80" fillId="11" borderId="150" applyNumberFormat="0" applyProtection="0">
      <alignment horizontal="left" vertical="center" indent="1"/>
    </xf>
    <xf numFmtId="4" fontId="119" fillId="49" borderId="158" applyNumberFormat="0" applyProtection="0">
      <alignment horizontal="right" vertical="center"/>
    </xf>
    <xf numFmtId="4" fontId="119" fillId="43" borderId="158" applyNumberFormat="0" applyProtection="0">
      <alignment vertical="center"/>
    </xf>
    <xf numFmtId="4" fontId="122" fillId="43" borderId="158" applyNumberFormat="0" applyProtection="0">
      <alignment vertical="center"/>
    </xf>
    <xf numFmtId="4" fontId="80" fillId="49" borderId="159" applyNumberFormat="0" applyProtection="0">
      <alignment horizontal="left" vertical="center" indent="1"/>
    </xf>
    <xf numFmtId="4" fontId="21" fillId="43" borderId="158" applyNumberFormat="0" applyProtection="0">
      <alignment horizontal="right" vertical="center"/>
    </xf>
    <xf numFmtId="4" fontId="122" fillId="43" borderId="158" applyNumberFormat="0" applyProtection="0">
      <alignment horizontal="right" vertical="center"/>
    </xf>
    <xf numFmtId="4" fontId="123" fillId="5" borderId="158" applyNumberFormat="0" applyProtection="0">
      <alignment horizontal="left" vertical="center" wrapText="1" indent="1"/>
    </xf>
    <xf numFmtId="4" fontId="125" fillId="43" borderId="158" applyNumberFormat="0" applyProtection="0">
      <alignment horizontal="right" vertical="center"/>
    </xf>
    <xf numFmtId="244" fontId="16" fillId="0" borderId="150" applyFill="0"/>
    <xf numFmtId="244" fontId="16" fillId="0" borderId="149" applyFill="0"/>
    <xf numFmtId="244" fontId="4" fillId="0" borderId="150" applyFill="0"/>
    <xf numFmtId="244" fontId="4" fillId="0" borderId="149" applyFill="0"/>
    <xf numFmtId="0" fontId="143" fillId="0" borderId="160" applyNumberFormat="0" applyFill="0" applyAlignment="0">
      <protection locked="0"/>
    </xf>
    <xf numFmtId="0" fontId="143" fillId="0" borderId="160" applyNumberFormat="0" applyFill="0" applyAlignment="0">
      <protection locked="0"/>
    </xf>
    <xf numFmtId="0" fontId="30" fillId="86" borderId="152" applyNumberFormat="0" applyFont="0" applyAlignment="0" applyProtection="0"/>
    <xf numFmtId="0" fontId="156" fillId="92" borderId="154" applyNumberFormat="0" applyAlignment="0" applyProtection="0"/>
    <xf numFmtId="0" fontId="157" fillId="94" borderId="157" applyNumberFormat="0" applyAlignment="0" applyProtection="0"/>
    <xf numFmtId="0" fontId="169" fillId="57" borderId="154" applyNumberFormat="0" applyAlignment="0" applyProtection="0">
      <alignment vertical="center"/>
    </xf>
    <xf numFmtId="0" fontId="172" fillId="94" borderId="154" applyNumberFormat="0" applyAlignment="0" applyProtection="0"/>
    <xf numFmtId="203" fontId="31" fillId="11" borderId="161" applyBorder="0" applyProtection="0">
      <alignment horizontal="right"/>
    </xf>
    <xf numFmtId="0" fontId="50" fillId="0" borderId="161">
      <alignment horizontal="center" vertical="top" wrapText="1"/>
    </xf>
    <xf numFmtId="0" fontId="16" fillId="44" borderId="161">
      <alignment horizontal="center" wrapText="1"/>
    </xf>
    <xf numFmtId="0" fontId="50" fillId="0" borderId="161">
      <alignment horizontal="center" vertical="top" wrapText="1"/>
    </xf>
    <xf numFmtId="0" fontId="16" fillId="45" borderId="161">
      <alignment horizontal="center" wrapText="1"/>
    </xf>
    <xf numFmtId="0" fontId="50" fillId="0" borderId="161">
      <alignment horizontal="center" vertical="top" wrapText="1"/>
    </xf>
    <xf numFmtId="0" fontId="16" fillId="45" borderId="161">
      <alignment horizontal="center" wrapText="1"/>
    </xf>
    <xf numFmtId="0" fontId="50" fillId="0" borderId="161">
      <alignment horizontal="center" vertical="top" wrapText="1"/>
    </xf>
    <xf numFmtId="0" fontId="16" fillId="45" borderId="161">
      <alignment horizontal="center" wrapText="1"/>
    </xf>
    <xf numFmtId="0" fontId="50" fillId="0" borderId="161">
      <alignment horizontal="center" vertical="top" wrapText="1"/>
    </xf>
    <xf numFmtId="0" fontId="16" fillId="45" borderId="161">
      <alignment horizontal="center" wrapText="1"/>
    </xf>
    <xf numFmtId="0" fontId="50" fillId="0" borderId="161">
      <alignment horizontal="center" vertical="top" wrapText="1"/>
    </xf>
    <xf numFmtId="0" fontId="16" fillId="45" borderId="161">
      <alignment horizontal="center" wrapText="1"/>
    </xf>
    <xf numFmtId="0" fontId="50" fillId="0" borderId="161">
      <alignment horizontal="center" vertical="top" wrapText="1"/>
    </xf>
    <xf numFmtId="0" fontId="16" fillId="45" borderId="161">
      <alignment horizontal="center" wrapText="1"/>
    </xf>
    <xf numFmtId="250" fontId="4" fillId="45" borderId="161">
      <alignment horizontal="right"/>
      <protection locked="0"/>
    </xf>
    <xf numFmtId="263" fontId="80" fillId="57" borderId="163" applyAlignment="0" applyProtection="0"/>
    <xf numFmtId="0" fontId="88" fillId="0" borderId="163">
      <alignment horizontal="left" vertical="center"/>
    </xf>
    <xf numFmtId="10" fontId="4" fillId="40" borderId="161" applyNumberFormat="0" applyBorder="0" applyAlignment="0" applyProtection="0"/>
    <xf numFmtId="4" fontId="80" fillId="11" borderId="163" applyNumberFormat="0" applyProtection="0">
      <alignment horizontal="left" vertical="center" indent="1"/>
    </xf>
    <xf numFmtId="244" fontId="16" fillId="0" borderId="163" applyFill="0"/>
    <xf numFmtId="244" fontId="16" fillId="0" borderId="162" applyFill="0"/>
    <xf numFmtId="244" fontId="4" fillId="0" borderId="163" applyFill="0"/>
    <xf numFmtId="244" fontId="4" fillId="0" borderId="162" applyFill="0"/>
    <xf numFmtId="203" fontId="31" fillId="11" borderId="172" applyBorder="0" applyProtection="0">
      <alignment horizontal="right"/>
    </xf>
    <xf numFmtId="206" fontId="41" fillId="0" borderId="175">
      <alignment horizontal="center" vertical="center"/>
      <protection locked="0"/>
    </xf>
    <xf numFmtId="206" fontId="41" fillId="0" borderId="175">
      <alignment horizontal="right" vertical="center"/>
      <protection locked="0"/>
    </xf>
    <xf numFmtId="207" fontId="41" fillId="0" borderId="175">
      <alignment horizontal="center" vertical="center"/>
      <protection locked="0"/>
    </xf>
    <xf numFmtId="207" fontId="41" fillId="0" borderId="175">
      <alignment horizontal="right" vertical="center"/>
      <protection locked="0"/>
    </xf>
    <xf numFmtId="3" fontId="42" fillId="40" borderId="176">
      <alignment horizontal="right"/>
    </xf>
    <xf numFmtId="186" fontId="41" fillId="0" borderId="175">
      <alignment horizontal="center" vertical="center"/>
      <protection locked="0"/>
    </xf>
    <xf numFmtId="186" fontId="41" fillId="0" borderId="175">
      <alignment horizontal="right" vertical="center"/>
      <protection locked="0"/>
    </xf>
    <xf numFmtId="208" fontId="41" fillId="0" borderId="175">
      <alignment horizontal="center" vertical="center"/>
      <protection locked="0"/>
    </xf>
    <xf numFmtId="208" fontId="41" fillId="0" borderId="175">
      <alignment horizontal="right" vertical="center"/>
      <protection locked="0"/>
    </xf>
    <xf numFmtId="209" fontId="41" fillId="0" borderId="175">
      <alignment horizontal="center" vertical="center"/>
      <protection locked="0"/>
    </xf>
    <xf numFmtId="209" fontId="41" fillId="0" borderId="175">
      <alignment horizontal="right" vertical="center"/>
      <protection locked="0"/>
    </xf>
    <xf numFmtId="210" fontId="41" fillId="0" borderId="175">
      <alignment horizontal="center" vertical="center"/>
      <protection locked="0"/>
    </xf>
    <xf numFmtId="210" fontId="41" fillId="0" borderId="175">
      <alignment horizontal="right" vertical="center"/>
      <protection locked="0"/>
    </xf>
    <xf numFmtId="211" fontId="41" fillId="0" borderId="175">
      <alignment horizontal="center" vertical="center"/>
      <protection locked="0"/>
    </xf>
    <xf numFmtId="211" fontId="41" fillId="0" borderId="175">
      <alignment horizontal="right" vertical="center"/>
      <protection locked="0"/>
    </xf>
    <xf numFmtId="228" fontId="16" fillId="43" borderId="177">
      <alignment horizontal="center" wrapText="1"/>
    </xf>
    <xf numFmtId="0" fontId="50" fillId="0" borderId="172">
      <alignment horizontal="center" vertical="top" wrapText="1"/>
    </xf>
    <xf numFmtId="0" fontId="16" fillId="44" borderId="172">
      <alignment horizontal="center" wrapText="1"/>
    </xf>
    <xf numFmtId="0" fontId="50" fillId="0" borderId="172">
      <alignment horizontal="center" vertical="top" wrapText="1"/>
    </xf>
    <xf numFmtId="0" fontId="16" fillId="45" borderId="172">
      <alignment horizontal="center" wrapText="1"/>
    </xf>
    <xf numFmtId="0" fontId="50" fillId="0" borderId="172">
      <alignment horizontal="center" vertical="top" wrapText="1"/>
    </xf>
    <xf numFmtId="0" fontId="16" fillId="45" borderId="172">
      <alignment horizontal="center" wrapText="1"/>
    </xf>
    <xf numFmtId="0" fontId="50" fillId="0" borderId="172">
      <alignment horizontal="center" vertical="top" wrapText="1"/>
    </xf>
    <xf numFmtId="0" fontId="16" fillId="45" borderId="172">
      <alignment horizontal="center" wrapText="1"/>
    </xf>
    <xf numFmtId="0" fontId="50" fillId="0" borderId="172">
      <alignment horizontal="center" vertical="top" wrapText="1"/>
    </xf>
    <xf numFmtId="0" fontId="16" fillId="45" borderId="172">
      <alignment horizontal="center" wrapText="1"/>
    </xf>
    <xf numFmtId="0" fontId="50" fillId="0" borderId="172">
      <alignment horizontal="center" vertical="top" wrapText="1"/>
    </xf>
    <xf numFmtId="0" fontId="16" fillId="45" borderId="172">
      <alignment horizontal="center" wrapText="1"/>
    </xf>
    <xf numFmtId="0" fontId="50" fillId="0" borderId="172">
      <alignment horizontal="center" vertical="top" wrapText="1"/>
    </xf>
    <xf numFmtId="0" fontId="16" fillId="45" borderId="172">
      <alignment horizontal="center" wrapText="1"/>
    </xf>
    <xf numFmtId="0" fontId="52" fillId="47" borderId="178" applyNumberFormat="0" applyAlignment="0">
      <protection locked="0"/>
    </xf>
    <xf numFmtId="0" fontId="66" fillId="50" borderId="179" applyNumberFormat="0" applyFont="0" applyBorder="0" applyAlignment="0" applyProtection="0"/>
    <xf numFmtId="250" fontId="4" fillId="45" borderId="172">
      <alignment horizontal="right"/>
      <protection locked="0"/>
    </xf>
    <xf numFmtId="0" fontId="71" fillId="54" borderId="180">
      <alignment horizontal="center"/>
      <protection locked="0"/>
    </xf>
    <xf numFmtId="263" fontId="80" fillId="57" borderId="174" applyAlignment="0" applyProtection="0"/>
    <xf numFmtId="0" fontId="88" fillId="0" borderId="174">
      <alignment horizontal="left" vertical="center"/>
    </xf>
    <xf numFmtId="10" fontId="4" fillId="40" borderId="172" applyNumberFormat="0" applyBorder="0" applyAlignment="0" applyProtection="0"/>
    <xf numFmtId="0" fontId="92" fillId="23" borderId="178" applyNumberFormat="0" applyAlignment="0">
      <protection locked="0"/>
    </xf>
    <xf numFmtId="0" fontId="92" fillId="23" borderId="178" applyNumberFormat="0" applyAlignment="0">
      <protection locked="0"/>
    </xf>
    <xf numFmtId="10" fontId="66" fillId="65" borderId="179" applyBorder="0">
      <alignment horizontal="center"/>
      <protection locked="0"/>
    </xf>
    <xf numFmtId="0" fontId="4" fillId="14" borderId="176" applyNumberFormat="0" applyAlignment="0">
      <protection locked="0"/>
    </xf>
    <xf numFmtId="0" fontId="103" fillId="47" borderId="181" applyNumberFormat="0" applyAlignment="0">
      <protection locked="0"/>
    </xf>
    <xf numFmtId="4" fontId="80" fillId="45" borderId="182" applyNumberFormat="0" applyProtection="0">
      <alignment vertical="center"/>
    </xf>
    <xf numFmtId="4" fontId="118" fillId="45" borderId="182" applyNumberFormat="0" applyProtection="0">
      <alignment vertical="center"/>
    </xf>
    <xf numFmtId="4" fontId="119" fillId="45" borderId="182" applyNumberFormat="0" applyProtection="0">
      <alignment horizontal="left" vertical="center" indent="1"/>
    </xf>
    <xf numFmtId="4" fontId="119" fillId="69" borderId="182" applyNumberFormat="0" applyProtection="0">
      <alignment horizontal="right" vertical="center"/>
    </xf>
    <xf numFmtId="4" fontId="119" fillId="70" borderId="182" applyNumberFormat="0" applyProtection="0">
      <alignment horizontal="right" vertical="center"/>
    </xf>
    <xf numFmtId="4" fontId="119" fillId="71" borderId="182" applyNumberFormat="0" applyProtection="0">
      <alignment horizontal="right" vertical="center"/>
    </xf>
    <xf numFmtId="4" fontId="119" fillId="68" borderId="182" applyNumberFormat="0" applyProtection="0">
      <alignment horizontal="right" vertical="center"/>
    </xf>
    <xf numFmtId="4" fontId="119" fillId="72" borderId="182" applyNumberFormat="0" applyProtection="0">
      <alignment horizontal="right" vertical="center"/>
    </xf>
    <xf numFmtId="4" fontId="119" fillId="63" borderId="182" applyNumberFormat="0" applyProtection="0">
      <alignment horizontal="right" vertical="center"/>
    </xf>
    <xf numFmtId="4" fontId="119" fillId="73" borderId="182" applyNumberFormat="0" applyProtection="0">
      <alignment horizontal="right" vertical="center"/>
    </xf>
    <xf numFmtId="4" fontId="119" fillId="74" borderId="182" applyNumberFormat="0" applyProtection="0">
      <alignment horizontal="right" vertical="center"/>
    </xf>
    <xf numFmtId="4" fontId="119" fillId="75" borderId="182" applyNumberFormat="0" applyProtection="0">
      <alignment horizontal="right" vertical="center"/>
    </xf>
    <xf numFmtId="4" fontId="80" fillId="11" borderId="174" applyNumberFormat="0" applyProtection="0">
      <alignment horizontal="left" vertical="center" indent="1"/>
    </xf>
    <xf numFmtId="4" fontId="119" fillId="49" borderId="182" applyNumberFormat="0" applyProtection="0">
      <alignment horizontal="right" vertical="center"/>
    </xf>
    <xf numFmtId="4" fontId="119" fillId="43" borderId="182" applyNumberFormat="0" applyProtection="0">
      <alignment vertical="center"/>
    </xf>
    <xf numFmtId="4" fontId="122" fillId="43" borderId="182" applyNumberFormat="0" applyProtection="0">
      <alignment vertical="center"/>
    </xf>
    <xf numFmtId="4" fontId="80" fillId="49" borderId="183" applyNumberFormat="0" applyProtection="0">
      <alignment horizontal="left" vertical="center" indent="1"/>
    </xf>
    <xf numFmtId="4" fontId="21" fillId="43" borderId="182" applyNumberFormat="0" applyProtection="0">
      <alignment horizontal="right" vertical="center"/>
    </xf>
    <xf numFmtId="4" fontId="122" fillId="43" borderId="182" applyNumberFormat="0" applyProtection="0">
      <alignment horizontal="right" vertical="center"/>
    </xf>
    <xf numFmtId="4" fontId="123" fillId="5" borderId="182" applyNumberFormat="0" applyProtection="0">
      <alignment horizontal="left" vertical="center" wrapText="1" indent="1"/>
    </xf>
    <xf numFmtId="4" fontId="125" fillId="43" borderId="182" applyNumberFormat="0" applyProtection="0">
      <alignment horizontal="right" vertical="center"/>
    </xf>
    <xf numFmtId="244" fontId="16" fillId="0" borderId="174" applyFill="0"/>
    <xf numFmtId="244" fontId="16" fillId="0" borderId="173" applyFill="0"/>
    <xf numFmtId="244" fontId="4" fillId="0" borderId="174" applyFill="0"/>
    <xf numFmtId="244" fontId="4" fillId="0" borderId="173" applyFill="0"/>
    <xf numFmtId="0" fontId="143" fillId="0" borderId="184" applyNumberFormat="0" applyFill="0" applyAlignment="0">
      <protection locked="0"/>
    </xf>
    <xf numFmtId="0" fontId="143" fillId="0" borderId="184" applyNumberFormat="0" applyFill="0" applyAlignment="0">
      <protection locked="0"/>
    </xf>
    <xf numFmtId="0" fontId="30" fillId="86" borderId="176" applyNumberFormat="0" applyFont="0" applyAlignment="0" applyProtection="0"/>
    <xf numFmtId="0" fontId="156" fillId="92" borderId="178" applyNumberFormat="0" applyAlignment="0" applyProtection="0"/>
    <xf numFmtId="0" fontId="157" fillId="94" borderId="181" applyNumberFormat="0" applyAlignment="0" applyProtection="0"/>
    <xf numFmtId="0" fontId="169" fillId="57" borderId="178" applyNumberFormat="0" applyAlignment="0" applyProtection="0">
      <alignment vertical="center"/>
    </xf>
    <xf numFmtId="0" fontId="172" fillId="94" borderId="178" applyNumberFormat="0" applyAlignment="0" applyProtection="0"/>
    <xf numFmtId="203" fontId="31" fillId="11" borderId="185" applyBorder="0" applyProtection="0">
      <alignment horizontal="right"/>
    </xf>
    <xf numFmtId="0" fontId="50" fillId="0" borderId="185">
      <alignment horizontal="center" vertical="top" wrapText="1"/>
    </xf>
    <xf numFmtId="0" fontId="16" fillId="44" borderId="185">
      <alignment horizontal="center" wrapText="1"/>
    </xf>
    <xf numFmtId="0" fontId="50" fillId="0" borderId="185">
      <alignment horizontal="center" vertical="top" wrapText="1"/>
    </xf>
    <xf numFmtId="0" fontId="16" fillId="45" borderId="185">
      <alignment horizontal="center" wrapText="1"/>
    </xf>
    <xf numFmtId="0" fontId="50" fillId="0" borderId="185">
      <alignment horizontal="center" vertical="top" wrapText="1"/>
    </xf>
    <xf numFmtId="0" fontId="16" fillId="45" borderId="185">
      <alignment horizontal="center" wrapText="1"/>
    </xf>
    <xf numFmtId="0" fontId="50" fillId="0" borderId="185">
      <alignment horizontal="center" vertical="top" wrapText="1"/>
    </xf>
    <xf numFmtId="0" fontId="16" fillId="45" borderId="185">
      <alignment horizontal="center" wrapText="1"/>
    </xf>
    <xf numFmtId="0" fontId="50" fillId="0" borderId="185">
      <alignment horizontal="center" vertical="top" wrapText="1"/>
    </xf>
    <xf numFmtId="0" fontId="16" fillId="45" borderId="185">
      <alignment horizontal="center" wrapText="1"/>
    </xf>
    <xf numFmtId="0" fontId="50" fillId="0" borderId="185">
      <alignment horizontal="center" vertical="top" wrapText="1"/>
    </xf>
    <xf numFmtId="0" fontId="16" fillId="45" borderId="185">
      <alignment horizontal="center" wrapText="1"/>
    </xf>
    <xf numFmtId="0" fontId="50" fillId="0" borderId="185">
      <alignment horizontal="center" vertical="top" wrapText="1"/>
    </xf>
    <xf numFmtId="0" fontId="16" fillId="45" borderId="185">
      <alignment horizontal="center" wrapText="1"/>
    </xf>
    <xf numFmtId="250" fontId="4" fillId="45" borderId="185">
      <alignment horizontal="right"/>
      <protection locked="0"/>
    </xf>
    <xf numFmtId="263" fontId="80" fillId="57" borderId="187" applyAlignment="0" applyProtection="0"/>
    <xf numFmtId="0" fontId="88" fillId="0" borderId="187">
      <alignment horizontal="left" vertical="center"/>
    </xf>
    <xf numFmtId="10" fontId="4" fillId="40" borderId="185" applyNumberFormat="0" applyBorder="0" applyAlignment="0" applyProtection="0"/>
    <xf numFmtId="4" fontId="80" fillId="11" borderId="187" applyNumberFormat="0" applyProtection="0">
      <alignment horizontal="left" vertical="center" indent="1"/>
    </xf>
    <xf numFmtId="244" fontId="16" fillId="0" borderId="187" applyFill="0"/>
    <xf numFmtId="244" fontId="16" fillId="0" borderId="186" applyFill="0"/>
    <xf numFmtId="244" fontId="4" fillId="0" borderId="187" applyFill="0"/>
    <xf numFmtId="244" fontId="4" fillId="0" borderId="186" applyFill="0"/>
    <xf numFmtId="0" fontId="4" fillId="0" borderId="0"/>
    <xf numFmtId="9" fontId="4" fillId="0" borderId="0" applyFont="0" applyFill="0" applyBorder="0" applyAlignment="0" applyProtection="0"/>
    <xf numFmtId="206" fontId="41" fillId="0" borderId="190">
      <alignment horizontal="center" vertical="center"/>
      <protection locked="0"/>
    </xf>
    <xf numFmtId="206" fontId="41" fillId="0" borderId="190">
      <alignment horizontal="right" vertical="center"/>
      <protection locked="0"/>
    </xf>
    <xf numFmtId="207" fontId="41" fillId="0" borderId="190">
      <alignment horizontal="center" vertical="center"/>
      <protection locked="0"/>
    </xf>
    <xf numFmtId="207" fontId="41" fillId="0" borderId="190">
      <alignment horizontal="right" vertical="center"/>
      <protection locked="0"/>
    </xf>
    <xf numFmtId="3" fontId="42" fillId="40" borderId="191">
      <alignment horizontal="right"/>
    </xf>
    <xf numFmtId="186" fontId="41" fillId="0" borderId="190">
      <alignment horizontal="center" vertical="center"/>
      <protection locked="0"/>
    </xf>
    <xf numFmtId="186" fontId="41" fillId="0" borderId="190">
      <alignment horizontal="right" vertical="center"/>
      <protection locked="0"/>
    </xf>
    <xf numFmtId="208" fontId="41" fillId="0" borderId="190">
      <alignment horizontal="center" vertical="center"/>
      <protection locked="0"/>
    </xf>
    <xf numFmtId="208" fontId="41" fillId="0" borderId="190">
      <alignment horizontal="right" vertical="center"/>
      <protection locked="0"/>
    </xf>
    <xf numFmtId="209" fontId="41" fillId="0" borderId="190">
      <alignment horizontal="center" vertical="center"/>
      <protection locked="0"/>
    </xf>
    <xf numFmtId="209" fontId="41" fillId="0" borderId="190">
      <alignment horizontal="right" vertical="center"/>
      <protection locked="0"/>
    </xf>
    <xf numFmtId="210" fontId="41" fillId="0" borderId="190">
      <alignment horizontal="center" vertical="center"/>
      <protection locked="0"/>
    </xf>
    <xf numFmtId="210" fontId="41" fillId="0" borderId="190">
      <alignment horizontal="right" vertical="center"/>
      <protection locked="0"/>
    </xf>
    <xf numFmtId="211" fontId="41" fillId="0" borderId="190">
      <alignment horizontal="center" vertical="center"/>
      <protection locked="0"/>
    </xf>
    <xf numFmtId="211" fontId="41" fillId="0" borderId="190">
      <alignment horizontal="right" vertical="center"/>
      <protection locked="0"/>
    </xf>
    <xf numFmtId="228" fontId="16" fillId="43" borderId="188">
      <alignment horizontal="center" wrapText="1"/>
    </xf>
    <xf numFmtId="0" fontId="52" fillId="47" borderId="192" applyNumberFormat="0" applyAlignment="0">
      <protection locked="0"/>
    </xf>
    <xf numFmtId="0" fontId="66" fillId="50" borderId="189" applyNumberFormat="0" applyFont="0" applyBorder="0" applyAlignment="0" applyProtection="0"/>
    <xf numFmtId="0" fontId="71" fillId="54" borderId="193">
      <alignment horizontal="center"/>
      <protection locked="0"/>
    </xf>
    <xf numFmtId="0" fontId="92" fillId="23" borderId="192" applyNumberFormat="0" applyAlignment="0">
      <protection locked="0"/>
    </xf>
    <xf numFmtId="0" fontId="92" fillId="23" borderId="192" applyNumberFormat="0" applyAlignment="0">
      <protection locked="0"/>
    </xf>
    <xf numFmtId="10" fontId="66" fillId="65" borderId="189" applyBorder="0">
      <alignment horizontal="center"/>
      <protection locked="0"/>
    </xf>
    <xf numFmtId="0" fontId="4" fillId="14" borderId="191" applyNumberFormat="0" applyAlignment="0">
      <protection locked="0"/>
    </xf>
    <xf numFmtId="0" fontId="103" fillId="47" borderId="194" applyNumberFormat="0" applyAlignment="0">
      <protection locked="0"/>
    </xf>
    <xf numFmtId="4" fontId="80" fillId="45" borderId="195" applyNumberFormat="0" applyProtection="0">
      <alignment vertical="center"/>
    </xf>
    <xf numFmtId="4" fontId="118" fillId="45" borderId="195" applyNumberFormat="0" applyProtection="0">
      <alignment vertical="center"/>
    </xf>
    <xf numFmtId="4" fontId="119" fillId="45" borderId="195" applyNumberFormat="0" applyProtection="0">
      <alignment horizontal="left" vertical="center" indent="1"/>
    </xf>
    <xf numFmtId="4" fontId="119" fillId="69" borderId="195" applyNumberFormat="0" applyProtection="0">
      <alignment horizontal="right" vertical="center"/>
    </xf>
    <xf numFmtId="4" fontId="119" fillId="70" borderId="195" applyNumberFormat="0" applyProtection="0">
      <alignment horizontal="right" vertical="center"/>
    </xf>
    <xf numFmtId="4" fontId="119" fillId="71" borderId="195" applyNumberFormat="0" applyProtection="0">
      <alignment horizontal="right" vertical="center"/>
    </xf>
    <xf numFmtId="4" fontId="119" fillId="68" borderId="195" applyNumberFormat="0" applyProtection="0">
      <alignment horizontal="right" vertical="center"/>
    </xf>
    <xf numFmtId="4" fontId="119" fillId="72" borderId="195" applyNumberFormat="0" applyProtection="0">
      <alignment horizontal="right" vertical="center"/>
    </xf>
    <xf numFmtId="4" fontId="119" fillId="63" borderId="195" applyNumberFormat="0" applyProtection="0">
      <alignment horizontal="right" vertical="center"/>
    </xf>
    <xf numFmtId="4" fontId="119" fillId="73" borderId="195" applyNumberFormat="0" applyProtection="0">
      <alignment horizontal="right" vertical="center"/>
    </xf>
    <xf numFmtId="4" fontId="119" fillId="74" borderId="195" applyNumberFormat="0" applyProtection="0">
      <alignment horizontal="right" vertical="center"/>
    </xf>
    <xf numFmtId="4" fontId="119" fillId="75" borderId="195" applyNumberFormat="0" applyProtection="0">
      <alignment horizontal="right" vertical="center"/>
    </xf>
    <xf numFmtId="4" fontId="119" fillId="49" borderId="195" applyNumberFormat="0" applyProtection="0">
      <alignment horizontal="right" vertical="center"/>
    </xf>
    <xf numFmtId="4" fontId="119" fillId="43" borderId="195" applyNumberFormat="0" applyProtection="0">
      <alignment vertical="center"/>
    </xf>
    <xf numFmtId="4" fontId="122" fillId="43" borderId="195" applyNumberFormat="0" applyProtection="0">
      <alignment vertical="center"/>
    </xf>
    <xf numFmtId="4" fontId="80" fillId="49" borderId="196" applyNumberFormat="0" applyProtection="0">
      <alignment horizontal="left" vertical="center" indent="1"/>
    </xf>
    <xf numFmtId="4" fontId="21" fillId="43" borderId="195" applyNumberFormat="0" applyProtection="0">
      <alignment horizontal="right" vertical="center"/>
    </xf>
    <xf numFmtId="4" fontId="122" fillId="43" borderId="195" applyNumberFormat="0" applyProtection="0">
      <alignment horizontal="right" vertical="center"/>
    </xf>
    <xf numFmtId="4" fontId="123" fillId="5" borderId="195" applyNumberFormat="0" applyProtection="0">
      <alignment horizontal="left" vertical="center" wrapText="1" indent="1"/>
    </xf>
    <xf numFmtId="4" fontId="125" fillId="43" borderId="195" applyNumberFormat="0" applyProtection="0">
      <alignment horizontal="right" vertical="center"/>
    </xf>
    <xf numFmtId="0" fontId="143" fillId="0" borderId="197" applyNumberFormat="0" applyFill="0" applyAlignment="0">
      <protection locked="0"/>
    </xf>
    <xf numFmtId="0" fontId="143" fillId="0" borderId="197" applyNumberFormat="0" applyFill="0" applyAlignment="0">
      <protection locked="0"/>
    </xf>
    <xf numFmtId="0" fontId="30" fillId="86" borderId="191" applyNumberFormat="0" applyFont="0" applyAlignment="0" applyProtection="0"/>
    <xf numFmtId="0" fontId="156" fillId="92" borderId="192" applyNumberFormat="0" applyAlignment="0" applyProtection="0"/>
    <xf numFmtId="0" fontId="157" fillId="94" borderId="194" applyNumberFormat="0" applyAlignment="0" applyProtection="0"/>
    <xf numFmtId="0" fontId="169" fillId="57" borderId="192" applyNumberFormat="0" applyAlignment="0" applyProtection="0">
      <alignment vertical="center"/>
    </xf>
    <xf numFmtId="0" fontId="172" fillId="94" borderId="192" applyNumberFormat="0" applyAlignment="0" applyProtection="0"/>
    <xf numFmtId="4" fontId="80" fillId="45" borderId="219" applyNumberFormat="0" applyProtection="0">
      <alignment vertical="center"/>
    </xf>
    <xf numFmtId="206" fontId="41" fillId="0" borderId="238">
      <alignment horizontal="center" vertical="center"/>
      <protection locked="0"/>
    </xf>
    <xf numFmtId="207" fontId="41" fillId="0" borderId="238">
      <alignment horizontal="center" vertical="center"/>
      <protection locked="0"/>
    </xf>
    <xf numFmtId="207" fontId="41" fillId="0" borderId="238">
      <alignment horizontal="right" vertical="center"/>
      <protection locked="0"/>
    </xf>
    <xf numFmtId="186" fontId="41" fillId="0" borderId="238">
      <alignment horizontal="center" vertical="center"/>
      <protection locked="0"/>
    </xf>
    <xf numFmtId="186" fontId="41" fillId="0" borderId="238">
      <alignment horizontal="right" vertical="center"/>
      <protection locked="0"/>
    </xf>
    <xf numFmtId="208" fontId="41" fillId="0" borderId="238">
      <alignment horizontal="center" vertical="center"/>
      <protection locked="0"/>
    </xf>
    <xf numFmtId="208" fontId="41" fillId="0" borderId="238">
      <alignment horizontal="right" vertical="center"/>
      <protection locked="0"/>
    </xf>
    <xf numFmtId="209" fontId="41" fillId="0" borderId="238">
      <alignment horizontal="center" vertical="center"/>
      <protection locked="0"/>
    </xf>
    <xf numFmtId="209" fontId="41" fillId="0" borderId="238">
      <alignment horizontal="right" vertical="center"/>
      <protection locked="0"/>
    </xf>
    <xf numFmtId="210" fontId="41" fillId="0" borderId="238">
      <alignment horizontal="center" vertical="center"/>
      <protection locked="0"/>
    </xf>
    <xf numFmtId="210" fontId="41" fillId="0" borderId="238">
      <alignment horizontal="right" vertical="center"/>
      <protection locked="0"/>
    </xf>
    <xf numFmtId="211" fontId="41" fillId="0" borderId="238">
      <alignment horizontal="center" vertical="center"/>
      <protection locked="0"/>
    </xf>
    <xf numFmtId="211" fontId="41" fillId="0" borderId="238">
      <alignment horizontal="right" vertical="center"/>
      <protection locked="0"/>
    </xf>
    <xf numFmtId="0" fontId="4" fillId="14" borderId="215" applyNumberFormat="0" applyAlignment="0">
      <protection locked="0"/>
    </xf>
    <xf numFmtId="0" fontId="71" fillId="54" borderId="241">
      <alignment horizontal="center"/>
      <protection locked="0"/>
    </xf>
    <xf numFmtId="0" fontId="71" fillId="54" borderId="217">
      <alignment horizontal="center"/>
      <protection locked="0"/>
    </xf>
    <xf numFmtId="0" fontId="92" fillId="23" borderId="240" applyNumberFormat="0" applyAlignment="0">
      <protection locked="0"/>
    </xf>
    <xf numFmtId="0" fontId="92" fillId="23" borderId="240" applyNumberFormat="0" applyAlignment="0">
      <protection locked="0"/>
    </xf>
    <xf numFmtId="0" fontId="52" fillId="47" borderId="216" applyNumberFormat="0" applyAlignment="0">
      <protection locked="0"/>
    </xf>
    <xf numFmtId="4" fontId="119" fillId="71" borderId="243" applyNumberFormat="0" applyProtection="0">
      <alignment horizontal="right" vertical="center"/>
    </xf>
    <xf numFmtId="4" fontId="119" fillId="68" borderId="243" applyNumberFormat="0" applyProtection="0">
      <alignment horizontal="right" vertical="center"/>
    </xf>
    <xf numFmtId="4" fontId="119" fillId="72" borderId="243" applyNumberFormat="0" applyProtection="0">
      <alignment horizontal="right" vertical="center"/>
    </xf>
    <xf numFmtId="4" fontId="119" fillId="63" borderId="243" applyNumberFormat="0" applyProtection="0">
      <alignment horizontal="right" vertical="center"/>
    </xf>
    <xf numFmtId="4" fontId="119" fillId="73" borderId="243" applyNumberFormat="0" applyProtection="0">
      <alignment horizontal="right" vertical="center"/>
    </xf>
    <xf numFmtId="4" fontId="119" fillId="74" borderId="243" applyNumberFormat="0" applyProtection="0">
      <alignment horizontal="right" vertical="center"/>
    </xf>
    <xf numFmtId="4" fontId="119" fillId="75" borderId="243" applyNumberFormat="0" applyProtection="0">
      <alignment horizontal="right" vertical="center"/>
    </xf>
    <xf numFmtId="4" fontId="119" fillId="49" borderId="243" applyNumberFormat="0" applyProtection="0">
      <alignment horizontal="right" vertical="center"/>
    </xf>
    <xf numFmtId="4" fontId="119" fillId="43" borderId="243" applyNumberFormat="0" applyProtection="0">
      <alignment vertical="center"/>
    </xf>
    <xf numFmtId="4" fontId="122" fillId="43" borderId="243" applyNumberFormat="0" applyProtection="0">
      <alignment vertical="center"/>
    </xf>
    <xf numFmtId="4" fontId="80" fillId="49" borderId="244" applyNumberFormat="0" applyProtection="0">
      <alignment horizontal="left" vertical="center" indent="1"/>
    </xf>
    <xf numFmtId="4" fontId="21" fillId="43" borderId="243" applyNumberFormat="0" applyProtection="0">
      <alignment horizontal="right" vertical="center"/>
    </xf>
    <xf numFmtId="4" fontId="122" fillId="43" borderId="243" applyNumberFormat="0" applyProtection="0">
      <alignment horizontal="right" vertical="center"/>
    </xf>
    <xf numFmtId="4" fontId="123" fillId="5" borderId="243" applyNumberFormat="0" applyProtection="0">
      <alignment horizontal="left" vertical="center" wrapText="1" indent="1"/>
    </xf>
    <xf numFmtId="4" fontId="125" fillId="43" borderId="243" applyNumberFormat="0" applyProtection="0">
      <alignment horizontal="right" vertical="center"/>
    </xf>
    <xf numFmtId="211" fontId="41" fillId="0" borderId="214">
      <alignment horizontal="right" vertical="center"/>
      <protection locked="0"/>
    </xf>
    <xf numFmtId="211" fontId="41" fillId="0" borderId="214">
      <alignment horizontal="center" vertical="center"/>
      <protection locked="0"/>
    </xf>
    <xf numFmtId="210" fontId="41" fillId="0" borderId="214">
      <alignment horizontal="right" vertical="center"/>
      <protection locked="0"/>
    </xf>
    <xf numFmtId="210" fontId="41" fillId="0" borderId="214">
      <alignment horizontal="center" vertical="center"/>
      <protection locked="0"/>
    </xf>
    <xf numFmtId="209" fontId="41" fillId="0" borderId="214">
      <alignment horizontal="right" vertical="center"/>
      <protection locked="0"/>
    </xf>
    <xf numFmtId="209" fontId="41" fillId="0" borderId="214">
      <alignment horizontal="center" vertical="center"/>
      <protection locked="0"/>
    </xf>
    <xf numFmtId="208" fontId="41" fillId="0" borderId="214">
      <alignment horizontal="right" vertical="center"/>
      <protection locked="0"/>
    </xf>
    <xf numFmtId="208" fontId="41" fillId="0" borderId="214">
      <alignment horizontal="center" vertical="center"/>
      <protection locked="0"/>
    </xf>
    <xf numFmtId="186" fontId="41" fillId="0" borderId="214">
      <alignment horizontal="right" vertical="center"/>
      <protection locked="0"/>
    </xf>
    <xf numFmtId="186" fontId="41" fillId="0" borderId="214">
      <alignment horizontal="center" vertical="center"/>
      <protection locked="0"/>
    </xf>
    <xf numFmtId="3" fontId="42" fillId="40" borderId="215">
      <alignment horizontal="right"/>
    </xf>
    <xf numFmtId="207" fontId="41" fillId="0" borderId="214">
      <alignment horizontal="right" vertical="center"/>
      <protection locked="0"/>
    </xf>
    <xf numFmtId="207" fontId="41" fillId="0" borderId="214">
      <alignment horizontal="center" vertical="center"/>
      <protection locked="0"/>
    </xf>
    <xf numFmtId="206" fontId="41" fillId="0" borderId="214">
      <alignment horizontal="right" vertical="center"/>
      <protection locked="0"/>
    </xf>
    <xf numFmtId="206" fontId="41" fillId="0" borderId="214">
      <alignment horizontal="center" vertical="center"/>
      <protection locked="0"/>
    </xf>
    <xf numFmtId="0" fontId="143" fillId="0" borderId="245" applyNumberFormat="0" applyFill="0" applyAlignment="0">
      <protection locked="0"/>
    </xf>
    <xf numFmtId="0" fontId="143" fillId="0" borderId="245" applyNumberFormat="0" applyFill="0" applyAlignment="0">
      <protection locked="0"/>
    </xf>
    <xf numFmtId="0" fontId="30" fillId="86" borderId="239" applyNumberFormat="0" applyFont="0" applyAlignment="0" applyProtection="0"/>
    <xf numFmtId="0" fontId="156" fillId="92" borderId="240" applyNumberFormat="0" applyAlignment="0" applyProtection="0"/>
    <xf numFmtId="0" fontId="157" fillId="94" borderId="242" applyNumberFormat="0" applyAlignment="0" applyProtection="0"/>
    <xf numFmtId="0" fontId="169" fillId="57" borderId="240" applyNumberFormat="0" applyAlignment="0" applyProtection="0">
      <alignment vertical="center"/>
    </xf>
    <xf numFmtId="0" fontId="172" fillId="94" borderId="240" applyNumberFormat="0" applyAlignment="0" applyProtection="0"/>
    <xf numFmtId="4" fontId="80" fillId="45" borderId="243" applyNumberFormat="0" applyProtection="0">
      <alignment vertical="center"/>
    </xf>
    <xf numFmtId="0" fontId="92" fillId="23" borderId="216" applyNumberFormat="0" applyAlignment="0">
      <protection locked="0"/>
    </xf>
    <xf numFmtId="0" fontId="52" fillId="47" borderId="240" applyNumberFormat="0" applyAlignment="0">
      <protection locked="0"/>
    </xf>
    <xf numFmtId="0" fontId="92" fillId="23" borderId="216" applyNumberFormat="0" applyAlignment="0">
      <protection locked="0"/>
    </xf>
    <xf numFmtId="0" fontId="103" fillId="47" borderId="218" applyNumberFormat="0" applyAlignment="0">
      <protection locked="0"/>
    </xf>
    <xf numFmtId="4" fontId="118" fillId="45" borderId="243" applyNumberFormat="0" applyProtection="0">
      <alignment vertical="center"/>
    </xf>
    <xf numFmtId="4" fontId="119" fillId="45" borderId="243" applyNumberFormat="0" applyProtection="0">
      <alignment horizontal="left" vertical="center" indent="1"/>
    </xf>
    <xf numFmtId="203" fontId="31" fillId="11" borderId="198" applyBorder="0" applyProtection="0">
      <alignment horizontal="right"/>
    </xf>
    <xf numFmtId="206" fontId="41" fillId="0" borderId="201">
      <alignment horizontal="center" vertical="center"/>
      <protection locked="0"/>
    </xf>
    <xf numFmtId="206" fontId="41" fillId="0" borderId="201">
      <alignment horizontal="right" vertical="center"/>
      <protection locked="0"/>
    </xf>
    <xf numFmtId="207" fontId="41" fillId="0" borderId="201">
      <alignment horizontal="center" vertical="center"/>
      <protection locked="0"/>
    </xf>
    <xf numFmtId="207" fontId="41" fillId="0" borderId="201">
      <alignment horizontal="right" vertical="center"/>
      <protection locked="0"/>
    </xf>
    <xf numFmtId="3" fontId="42" fillId="40" borderId="202">
      <alignment horizontal="right"/>
    </xf>
    <xf numFmtId="186" fontId="41" fillId="0" borderId="201">
      <alignment horizontal="center" vertical="center"/>
      <protection locked="0"/>
    </xf>
    <xf numFmtId="186" fontId="41" fillId="0" borderId="201">
      <alignment horizontal="right" vertical="center"/>
      <protection locked="0"/>
    </xf>
    <xf numFmtId="208" fontId="41" fillId="0" borderId="201">
      <alignment horizontal="center" vertical="center"/>
      <protection locked="0"/>
    </xf>
    <xf numFmtId="208" fontId="41" fillId="0" borderId="201">
      <alignment horizontal="right" vertical="center"/>
      <protection locked="0"/>
    </xf>
    <xf numFmtId="209" fontId="41" fillId="0" borderId="201">
      <alignment horizontal="center" vertical="center"/>
      <protection locked="0"/>
    </xf>
    <xf numFmtId="209" fontId="41" fillId="0" borderId="201">
      <alignment horizontal="right" vertical="center"/>
      <protection locked="0"/>
    </xf>
    <xf numFmtId="210" fontId="41" fillId="0" borderId="201">
      <alignment horizontal="center" vertical="center"/>
      <protection locked="0"/>
    </xf>
    <xf numFmtId="210" fontId="41" fillId="0" borderId="201">
      <alignment horizontal="right" vertical="center"/>
      <protection locked="0"/>
    </xf>
    <xf numFmtId="211" fontId="41" fillId="0" borderId="201">
      <alignment horizontal="center" vertical="center"/>
      <protection locked="0"/>
    </xf>
    <xf numFmtId="211" fontId="41" fillId="0" borderId="201">
      <alignment horizontal="right" vertical="center"/>
      <protection locked="0"/>
    </xf>
    <xf numFmtId="228" fontId="16" fillId="43" borderId="203">
      <alignment horizontal="center" wrapText="1"/>
    </xf>
    <xf numFmtId="0" fontId="50" fillId="0" borderId="198">
      <alignment horizontal="center" vertical="top" wrapText="1"/>
    </xf>
    <xf numFmtId="0" fontId="16" fillId="44" borderId="198">
      <alignment horizontal="center" wrapText="1"/>
    </xf>
    <xf numFmtId="0" fontId="50" fillId="0" borderId="198">
      <alignment horizontal="center" vertical="top" wrapText="1"/>
    </xf>
    <xf numFmtId="0" fontId="16" fillId="45" borderId="198">
      <alignment horizontal="center" wrapText="1"/>
    </xf>
    <xf numFmtId="0" fontId="50" fillId="0" borderId="198">
      <alignment horizontal="center" vertical="top" wrapText="1"/>
    </xf>
    <xf numFmtId="0" fontId="16" fillId="45" borderId="198">
      <alignment horizontal="center" wrapText="1"/>
    </xf>
    <xf numFmtId="0" fontId="50" fillId="0" borderId="198">
      <alignment horizontal="center" vertical="top" wrapText="1"/>
    </xf>
    <xf numFmtId="0" fontId="16" fillId="45" borderId="198">
      <alignment horizontal="center" wrapText="1"/>
    </xf>
    <xf numFmtId="0" fontId="50" fillId="0" borderId="198">
      <alignment horizontal="center" vertical="top" wrapText="1"/>
    </xf>
    <xf numFmtId="0" fontId="16" fillId="45" borderId="198">
      <alignment horizontal="center" wrapText="1"/>
    </xf>
    <xf numFmtId="0" fontId="50" fillId="0" borderId="198">
      <alignment horizontal="center" vertical="top" wrapText="1"/>
    </xf>
    <xf numFmtId="0" fontId="16" fillId="45" borderId="198">
      <alignment horizontal="center" wrapText="1"/>
    </xf>
    <xf numFmtId="0" fontId="50" fillId="0" borderId="198">
      <alignment horizontal="center" vertical="top" wrapText="1"/>
    </xf>
    <xf numFmtId="0" fontId="16" fillId="45" borderId="198">
      <alignment horizontal="center" wrapText="1"/>
    </xf>
    <xf numFmtId="0" fontId="52" fillId="47" borderId="204" applyNumberFormat="0" applyAlignment="0">
      <protection locked="0"/>
    </xf>
    <xf numFmtId="0" fontId="66" fillId="50" borderId="205" applyNumberFormat="0" applyFont="0" applyBorder="0" applyAlignment="0" applyProtection="0"/>
    <xf numFmtId="250" fontId="4" fillId="45" borderId="198">
      <alignment horizontal="right"/>
      <protection locked="0"/>
    </xf>
    <xf numFmtId="0" fontId="71" fillId="54" borderId="206">
      <alignment horizontal="center"/>
      <protection locked="0"/>
    </xf>
    <xf numFmtId="263" fontId="80" fillId="57" borderId="200" applyAlignment="0" applyProtection="0"/>
    <xf numFmtId="0" fontId="88" fillId="0" borderId="200">
      <alignment horizontal="left" vertical="center"/>
    </xf>
    <xf numFmtId="10" fontId="4" fillId="40" borderId="198" applyNumberFormat="0" applyBorder="0" applyAlignment="0" applyProtection="0"/>
    <xf numFmtId="0" fontId="92" fillId="23" borderId="204" applyNumberFormat="0" applyAlignment="0">
      <protection locked="0"/>
    </xf>
    <xf numFmtId="0" fontId="92" fillId="23" borderId="204" applyNumberFormat="0" applyAlignment="0">
      <protection locked="0"/>
    </xf>
    <xf numFmtId="10" fontId="66" fillId="65" borderId="205" applyBorder="0">
      <alignment horizontal="center"/>
      <protection locked="0"/>
    </xf>
    <xf numFmtId="0" fontId="4" fillId="14" borderId="202" applyNumberFormat="0" applyAlignment="0">
      <protection locked="0"/>
    </xf>
    <xf numFmtId="0" fontId="103" fillId="47" borderId="207" applyNumberFormat="0" applyAlignment="0">
      <protection locked="0"/>
    </xf>
    <xf numFmtId="4" fontId="80" fillId="45" borderId="208" applyNumberFormat="0" applyProtection="0">
      <alignment vertical="center"/>
    </xf>
    <xf numFmtId="4" fontId="118" fillId="45" borderId="208" applyNumberFormat="0" applyProtection="0">
      <alignment vertical="center"/>
    </xf>
    <xf numFmtId="4" fontId="119" fillId="45" borderId="208" applyNumberFormat="0" applyProtection="0">
      <alignment horizontal="left" vertical="center" indent="1"/>
    </xf>
    <xf numFmtId="4" fontId="119" fillId="69" borderId="208" applyNumberFormat="0" applyProtection="0">
      <alignment horizontal="right" vertical="center"/>
    </xf>
    <xf numFmtId="4" fontId="119" fillId="70" borderId="208" applyNumberFormat="0" applyProtection="0">
      <alignment horizontal="right" vertical="center"/>
    </xf>
    <xf numFmtId="4" fontId="119" fillId="71" borderId="208" applyNumberFormat="0" applyProtection="0">
      <alignment horizontal="right" vertical="center"/>
    </xf>
    <xf numFmtId="4" fontId="119" fillId="68" borderId="208" applyNumberFormat="0" applyProtection="0">
      <alignment horizontal="right" vertical="center"/>
    </xf>
    <xf numFmtId="4" fontId="119" fillId="72" borderId="208" applyNumberFormat="0" applyProtection="0">
      <alignment horizontal="right" vertical="center"/>
    </xf>
    <xf numFmtId="4" fontId="119" fillId="63" borderId="208" applyNumberFormat="0" applyProtection="0">
      <alignment horizontal="right" vertical="center"/>
    </xf>
    <xf numFmtId="4" fontId="119" fillId="73" borderId="208" applyNumberFormat="0" applyProtection="0">
      <alignment horizontal="right" vertical="center"/>
    </xf>
    <xf numFmtId="4" fontId="119" fillId="74" borderId="208" applyNumberFormat="0" applyProtection="0">
      <alignment horizontal="right" vertical="center"/>
    </xf>
    <xf numFmtId="4" fontId="119" fillId="75" borderId="208" applyNumberFormat="0" applyProtection="0">
      <alignment horizontal="right" vertical="center"/>
    </xf>
    <xf numFmtId="4" fontId="80" fillId="11" borderId="200" applyNumberFormat="0" applyProtection="0">
      <alignment horizontal="left" vertical="center" indent="1"/>
    </xf>
    <xf numFmtId="4" fontId="119" fillId="49" borderId="208" applyNumberFormat="0" applyProtection="0">
      <alignment horizontal="right" vertical="center"/>
    </xf>
    <xf numFmtId="4" fontId="119" fillId="43" borderId="208" applyNumberFormat="0" applyProtection="0">
      <alignment vertical="center"/>
    </xf>
    <xf numFmtId="4" fontId="122" fillId="43" borderId="208" applyNumberFormat="0" applyProtection="0">
      <alignment vertical="center"/>
    </xf>
    <xf numFmtId="4" fontId="80" fillId="49" borderId="209" applyNumberFormat="0" applyProtection="0">
      <alignment horizontal="left" vertical="center" indent="1"/>
    </xf>
    <xf numFmtId="4" fontId="21" fillId="43" borderId="208" applyNumberFormat="0" applyProtection="0">
      <alignment horizontal="right" vertical="center"/>
    </xf>
    <xf numFmtId="4" fontId="122" fillId="43" borderId="208" applyNumberFormat="0" applyProtection="0">
      <alignment horizontal="right" vertical="center"/>
    </xf>
    <xf numFmtId="4" fontId="123" fillId="5" borderId="208" applyNumberFormat="0" applyProtection="0">
      <alignment horizontal="left" vertical="center" wrapText="1" indent="1"/>
    </xf>
    <xf numFmtId="4" fontId="125" fillId="43" borderId="208" applyNumberFormat="0" applyProtection="0">
      <alignment horizontal="right" vertical="center"/>
    </xf>
    <xf numFmtId="244" fontId="16" fillId="0" borderId="200" applyFill="0"/>
    <xf numFmtId="244" fontId="16" fillId="0" borderId="199" applyFill="0"/>
    <xf numFmtId="244" fontId="4" fillId="0" borderId="200" applyFill="0"/>
    <xf numFmtId="244" fontId="4" fillId="0" borderId="199" applyFill="0"/>
    <xf numFmtId="0" fontId="143" fillId="0" borderId="210" applyNumberFormat="0" applyFill="0" applyAlignment="0">
      <protection locked="0"/>
    </xf>
    <xf numFmtId="0" fontId="143" fillId="0" borderId="210" applyNumberFormat="0" applyFill="0" applyAlignment="0">
      <protection locked="0"/>
    </xf>
    <xf numFmtId="0" fontId="30" fillId="86" borderId="202" applyNumberFormat="0" applyFont="0" applyAlignment="0" applyProtection="0"/>
    <xf numFmtId="0" fontId="156" fillId="92" borderId="204" applyNumberFormat="0" applyAlignment="0" applyProtection="0"/>
    <xf numFmtId="0" fontId="157" fillId="94" borderId="207" applyNumberFormat="0" applyAlignment="0" applyProtection="0"/>
    <xf numFmtId="0" fontId="169" fillId="57" borderId="204" applyNumberFormat="0" applyAlignment="0" applyProtection="0">
      <alignment vertical="center"/>
    </xf>
    <xf numFmtId="0" fontId="172" fillId="94" borderId="204" applyNumberFormat="0" applyAlignment="0" applyProtection="0"/>
    <xf numFmtId="203" fontId="31" fillId="11" borderId="211" applyBorder="0" applyProtection="0">
      <alignment horizontal="right"/>
    </xf>
    <xf numFmtId="228" fontId="16" fillId="43" borderId="129">
      <alignment horizontal="center" wrapText="1"/>
    </xf>
    <xf numFmtId="0" fontId="50" fillId="0" borderId="211">
      <alignment horizontal="center" vertical="top" wrapText="1"/>
    </xf>
    <xf numFmtId="0" fontId="16" fillId="44" borderId="211">
      <alignment horizontal="center" wrapText="1"/>
    </xf>
    <xf numFmtId="0" fontId="50" fillId="0" borderId="211">
      <alignment horizontal="center" vertical="top" wrapText="1"/>
    </xf>
    <xf numFmtId="0" fontId="16" fillId="45" borderId="211">
      <alignment horizontal="center" wrapText="1"/>
    </xf>
    <xf numFmtId="0" fontId="50" fillId="0" borderId="211">
      <alignment horizontal="center" vertical="top" wrapText="1"/>
    </xf>
    <xf numFmtId="0" fontId="16" fillId="45" borderId="211">
      <alignment horizontal="center" wrapText="1"/>
    </xf>
    <xf numFmtId="0" fontId="50" fillId="0" borderId="211">
      <alignment horizontal="center" vertical="top" wrapText="1"/>
    </xf>
    <xf numFmtId="0" fontId="16" fillId="45" borderId="211">
      <alignment horizontal="center" wrapText="1"/>
    </xf>
    <xf numFmtId="0" fontId="50" fillId="0" borderId="211">
      <alignment horizontal="center" vertical="top" wrapText="1"/>
    </xf>
    <xf numFmtId="0" fontId="16" fillId="45" borderId="211">
      <alignment horizontal="center" wrapText="1"/>
    </xf>
    <xf numFmtId="0" fontId="50" fillId="0" borderId="211">
      <alignment horizontal="center" vertical="top" wrapText="1"/>
    </xf>
    <xf numFmtId="0" fontId="16" fillId="45" borderId="211">
      <alignment horizontal="center" wrapText="1"/>
    </xf>
    <xf numFmtId="0" fontId="50" fillId="0" borderId="211">
      <alignment horizontal="center" vertical="top" wrapText="1"/>
    </xf>
    <xf numFmtId="0" fontId="16" fillId="45" borderId="211">
      <alignment horizontal="center" wrapText="1"/>
    </xf>
    <xf numFmtId="0" fontId="66" fillId="50" borderId="131" applyNumberFormat="0" applyFont="0" applyBorder="0" applyAlignment="0" applyProtection="0"/>
    <xf numFmtId="250" fontId="4" fillId="45" borderId="211">
      <alignment horizontal="right"/>
      <protection locked="0"/>
    </xf>
    <xf numFmtId="263" fontId="80" fillId="57" borderId="213" applyAlignment="0" applyProtection="0"/>
    <xf numFmtId="0" fontId="88" fillId="0" borderId="213">
      <alignment horizontal="left" vertical="center"/>
    </xf>
    <xf numFmtId="10" fontId="4" fillId="40" borderId="211" applyNumberFormat="0" applyBorder="0" applyAlignment="0" applyProtection="0"/>
    <xf numFmtId="10" fontId="66" fillId="65" borderId="131" applyBorder="0">
      <alignment horizontal="center"/>
      <protection locked="0"/>
    </xf>
    <xf numFmtId="4" fontId="80" fillId="11" borderId="213" applyNumberFormat="0" applyProtection="0">
      <alignment horizontal="left" vertical="center" indent="1"/>
    </xf>
    <xf numFmtId="244" fontId="16" fillId="0" borderId="213" applyFill="0"/>
    <xf numFmtId="244" fontId="16" fillId="0" borderId="212" applyFill="0"/>
    <xf numFmtId="244" fontId="4" fillId="0" borderId="213" applyFill="0"/>
    <xf numFmtId="244" fontId="4" fillId="0" borderId="212" applyFill="0"/>
    <xf numFmtId="203" fontId="31" fillId="11" borderId="222" applyBorder="0" applyProtection="0">
      <alignment horizontal="right"/>
    </xf>
    <xf numFmtId="206" fontId="41" fillId="0" borderId="225">
      <alignment horizontal="center" vertical="center"/>
      <protection locked="0"/>
    </xf>
    <xf numFmtId="206" fontId="41" fillId="0" borderId="225">
      <alignment horizontal="right" vertical="center"/>
      <protection locked="0"/>
    </xf>
    <xf numFmtId="207" fontId="41" fillId="0" borderId="225">
      <alignment horizontal="center" vertical="center"/>
      <protection locked="0"/>
    </xf>
    <xf numFmtId="207" fontId="41" fillId="0" borderId="225">
      <alignment horizontal="right" vertical="center"/>
      <protection locked="0"/>
    </xf>
    <xf numFmtId="3" fontId="42" fillId="40" borderId="226">
      <alignment horizontal="right"/>
    </xf>
    <xf numFmtId="186" fontId="41" fillId="0" borderId="225">
      <alignment horizontal="center" vertical="center"/>
      <protection locked="0"/>
    </xf>
    <xf numFmtId="186" fontId="41" fillId="0" borderId="225">
      <alignment horizontal="right" vertical="center"/>
      <protection locked="0"/>
    </xf>
    <xf numFmtId="208" fontId="41" fillId="0" borderId="225">
      <alignment horizontal="center" vertical="center"/>
      <protection locked="0"/>
    </xf>
    <xf numFmtId="208" fontId="41" fillId="0" borderId="225">
      <alignment horizontal="right" vertical="center"/>
      <protection locked="0"/>
    </xf>
    <xf numFmtId="209" fontId="41" fillId="0" borderId="225">
      <alignment horizontal="center" vertical="center"/>
      <protection locked="0"/>
    </xf>
    <xf numFmtId="209" fontId="41" fillId="0" borderId="225">
      <alignment horizontal="right" vertical="center"/>
      <protection locked="0"/>
    </xf>
    <xf numFmtId="210" fontId="41" fillId="0" borderId="225">
      <alignment horizontal="center" vertical="center"/>
      <protection locked="0"/>
    </xf>
    <xf numFmtId="210" fontId="41" fillId="0" borderId="225">
      <alignment horizontal="right" vertical="center"/>
      <protection locked="0"/>
    </xf>
    <xf numFmtId="211" fontId="41" fillId="0" borderId="225">
      <alignment horizontal="center" vertical="center"/>
      <protection locked="0"/>
    </xf>
    <xf numFmtId="211" fontId="41" fillId="0" borderId="225">
      <alignment horizontal="right" vertical="center"/>
      <protection locked="0"/>
    </xf>
    <xf numFmtId="228" fontId="16" fillId="43" borderId="227">
      <alignment horizontal="center" wrapText="1"/>
    </xf>
    <xf numFmtId="0" fontId="50" fillId="0" borderId="222">
      <alignment horizontal="center" vertical="top" wrapText="1"/>
    </xf>
    <xf numFmtId="0" fontId="16" fillId="44" borderId="222">
      <alignment horizontal="center" wrapText="1"/>
    </xf>
    <xf numFmtId="0" fontId="50" fillId="0" borderId="222">
      <alignment horizontal="center" vertical="top" wrapText="1"/>
    </xf>
    <xf numFmtId="0" fontId="16" fillId="45" borderId="222">
      <alignment horizontal="center" wrapText="1"/>
    </xf>
    <xf numFmtId="0" fontId="50" fillId="0" borderId="222">
      <alignment horizontal="center" vertical="top" wrapText="1"/>
    </xf>
    <xf numFmtId="0" fontId="16" fillId="45" borderId="222">
      <alignment horizontal="center" wrapText="1"/>
    </xf>
    <xf numFmtId="0" fontId="50" fillId="0" borderId="222">
      <alignment horizontal="center" vertical="top" wrapText="1"/>
    </xf>
    <xf numFmtId="0" fontId="16" fillId="45" borderId="222">
      <alignment horizontal="center" wrapText="1"/>
    </xf>
    <xf numFmtId="0" fontId="50" fillId="0" borderId="222">
      <alignment horizontal="center" vertical="top" wrapText="1"/>
    </xf>
    <xf numFmtId="0" fontId="16" fillId="45" borderId="222">
      <alignment horizontal="center" wrapText="1"/>
    </xf>
    <xf numFmtId="0" fontId="50" fillId="0" borderId="222">
      <alignment horizontal="center" vertical="top" wrapText="1"/>
    </xf>
    <xf numFmtId="0" fontId="16" fillId="45" borderId="222">
      <alignment horizontal="center" wrapText="1"/>
    </xf>
    <xf numFmtId="0" fontId="50" fillId="0" borderId="222">
      <alignment horizontal="center" vertical="top" wrapText="1"/>
    </xf>
    <xf numFmtId="0" fontId="16" fillId="45" borderId="222">
      <alignment horizontal="center" wrapText="1"/>
    </xf>
    <xf numFmtId="0" fontId="52" fillId="47" borderId="228" applyNumberFormat="0" applyAlignment="0">
      <protection locked="0"/>
    </xf>
    <xf numFmtId="0" fontId="66" fillId="50" borderId="229" applyNumberFormat="0" applyFont="0" applyBorder="0" applyAlignment="0" applyProtection="0"/>
    <xf numFmtId="250" fontId="4" fillId="45" borderId="222">
      <alignment horizontal="right"/>
      <protection locked="0"/>
    </xf>
    <xf numFmtId="0" fontId="71" fillId="54" borderId="230">
      <alignment horizontal="center"/>
      <protection locked="0"/>
    </xf>
    <xf numFmtId="263" fontId="80" fillId="57" borderId="224" applyAlignment="0" applyProtection="0"/>
    <xf numFmtId="0" fontId="88" fillId="0" borderId="224">
      <alignment horizontal="left" vertical="center"/>
    </xf>
    <xf numFmtId="10" fontId="4" fillId="40" borderId="222" applyNumberFormat="0" applyBorder="0" applyAlignment="0" applyProtection="0"/>
    <xf numFmtId="0" fontId="92" fillId="23" borderId="228" applyNumberFormat="0" applyAlignment="0">
      <protection locked="0"/>
    </xf>
    <xf numFmtId="0" fontId="92" fillId="23" borderId="228" applyNumberFormat="0" applyAlignment="0">
      <protection locked="0"/>
    </xf>
    <xf numFmtId="10" fontId="66" fillId="65" borderId="229" applyBorder="0">
      <alignment horizontal="center"/>
      <protection locked="0"/>
    </xf>
    <xf numFmtId="0" fontId="4" fillId="14" borderId="226" applyNumberFormat="0" applyAlignment="0">
      <protection locked="0"/>
    </xf>
    <xf numFmtId="0" fontId="103" fillId="47" borderId="231" applyNumberFormat="0" applyAlignment="0">
      <protection locked="0"/>
    </xf>
    <xf numFmtId="3" fontId="42" fillId="40" borderId="239">
      <alignment horizontal="right"/>
    </xf>
    <xf numFmtId="206" fontId="41" fillId="0" borderId="238">
      <alignment horizontal="right" vertical="center"/>
      <protection locked="0"/>
    </xf>
    <xf numFmtId="4" fontId="80" fillId="45" borderId="232" applyNumberFormat="0" applyProtection="0">
      <alignment vertical="center"/>
    </xf>
    <xf numFmtId="4" fontId="118" fillId="45" borderId="232" applyNumberFormat="0" applyProtection="0">
      <alignment vertical="center"/>
    </xf>
    <xf numFmtId="4" fontId="119" fillId="45" borderId="232" applyNumberFormat="0" applyProtection="0">
      <alignment horizontal="left" vertical="center" indent="1"/>
    </xf>
    <xf numFmtId="4" fontId="119" fillId="69" borderId="232" applyNumberFormat="0" applyProtection="0">
      <alignment horizontal="right" vertical="center"/>
    </xf>
    <xf numFmtId="4" fontId="119" fillId="70" borderId="232" applyNumberFormat="0" applyProtection="0">
      <alignment horizontal="right" vertical="center"/>
    </xf>
    <xf numFmtId="4" fontId="119" fillId="71" borderId="232" applyNumberFormat="0" applyProtection="0">
      <alignment horizontal="right" vertical="center"/>
    </xf>
    <xf numFmtId="4" fontId="119" fillId="68" borderId="232" applyNumberFormat="0" applyProtection="0">
      <alignment horizontal="right" vertical="center"/>
    </xf>
    <xf numFmtId="4" fontId="119" fillId="72" borderId="232" applyNumberFormat="0" applyProtection="0">
      <alignment horizontal="right" vertical="center"/>
    </xf>
    <xf numFmtId="4" fontId="119" fillId="63" borderId="232" applyNumberFormat="0" applyProtection="0">
      <alignment horizontal="right" vertical="center"/>
    </xf>
    <xf numFmtId="4" fontId="119" fillId="73" borderId="232" applyNumberFormat="0" applyProtection="0">
      <alignment horizontal="right" vertical="center"/>
    </xf>
    <xf numFmtId="4" fontId="119" fillId="74" borderId="232" applyNumberFormat="0" applyProtection="0">
      <alignment horizontal="right" vertical="center"/>
    </xf>
    <xf numFmtId="4" fontId="119" fillId="75" borderId="232" applyNumberFormat="0" applyProtection="0">
      <alignment horizontal="right" vertical="center"/>
    </xf>
    <xf numFmtId="4" fontId="80" fillId="11" borderId="224" applyNumberFormat="0" applyProtection="0">
      <alignment horizontal="left" vertical="center" indent="1"/>
    </xf>
    <xf numFmtId="4" fontId="119" fillId="49" borderId="232" applyNumberFormat="0" applyProtection="0">
      <alignment horizontal="right" vertical="center"/>
    </xf>
    <xf numFmtId="4" fontId="119" fillId="43" borderId="232" applyNumberFormat="0" applyProtection="0">
      <alignment vertical="center"/>
    </xf>
    <xf numFmtId="4" fontId="122" fillId="43" borderId="232" applyNumberFormat="0" applyProtection="0">
      <alignment vertical="center"/>
    </xf>
    <xf numFmtId="4" fontId="80" fillId="49" borderId="233" applyNumberFormat="0" applyProtection="0">
      <alignment horizontal="left" vertical="center" indent="1"/>
    </xf>
    <xf numFmtId="4" fontId="21" fillId="43" borderId="232" applyNumberFormat="0" applyProtection="0">
      <alignment horizontal="right" vertical="center"/>
    </xf>
    <xf numFmtId="4" fontId="122" fillId="43" borderId="232" applyNumberFormat="0" applyProtection="0">
      <alignment horizontal="right" vertical="center"/>
    </xf>
    <xf numFmtId="4" fontId="123" fillId="5" borderId="232" applyNumberFormat="0" applyProtection="0">
      <alignment horizontal="left" vertical="center" wrapText="1" indent="1"/>
    </xf>
    <xf numFmtId="4" fontId="125" fillId="43" borderId="232" applyNumberFormat="0" applyProtection="0">
      <alignment horizontal="right" vertical="center"/>
    </xf>
    <xf numFmtId="244" fontId="16" fillId="0" borderId="224" applyFill="0"/>
    <xf numFmtId="244" fontId="16" fillId="0" borderId="223" applyFill="0"/>
    <xf numFmtId="244" fontId="4" fillId="0" borderId="224" applyFill="0"/>
    <xf numFmtId="244" fontId="4" fillId="0" borderId="223" applyFill="0"/>
    <xf numFmtId="0" fontId="143" fillId="0" borderId="234" applyNumberFormat="0" applyFill="0" applyAlignment="0">
      <protection locked="0"/>
    </xf>
    <xf numFmtId="0" fontId="143" fillId="0" borderId="234" applyNumberFormat="0" applyFill="0" applyAlignment="0">
      <protection locked="0"/>
    </xf>
    <xf numFmtId="0" fontId="30" fillId="86" borderId="226" applyNumberFormat="0" applyFont="0" applyAlignment="0" applyProtection="0"/>
    <xf numFmtId="0" fontId="156" fillId="92" borderId="228" applyNumberFormat="0" applyAlignment="0" applyProtection="0"/>
    <xf numFmtId="0" fontId="157" fillId="94" borderId="231" applyNumberFormat="0" applyAlignment="0" applyProtection="0"/>
    <xf numFmtId="0" fontId="169" fillId="57" borderId="228" applyNumberFormat="0" applyAlignment="0" applyProtection="0">
      <alignment vertical="center"/>
    </xf>
    <xf numFmtId="0" fontId="172" fillId="94" borderId="228" applyNumberFormat="0" applyAlignment="0" applyProtection="0"/>
    <xf numFmtId="203" fontId="31" fillId="11" borderId="235" applyBorder="0" applyProtection="0">
      <alignment horizontal="right"/>
    </xf>
    <xf numFmtId="0" fontId="50" fillId="0" borderId="235">
      <alignment horizontal="center" vertical="top" wrapText="1"/>
    </xf>
    <xf numFmtId="0" fontId="16" fillId="44" borderId="235">
      <alignment horizontal="center" wrapText="1"/>
    </xf>
    <xf numFmtId="0" fontId="50" fillId="0" borderId="235">
      <alignment horizontal="center" vertical="top" wrapText="1"/>
    </xf>
    <xf numFmtId="0" fontId="16" fillId="45" borderId="235">
      <alignment horizontal="center" wrapText="1"/>
    </xf>
    <xf numFmtId="0" fontId="50" fillId="0" borderId="235">
      <alignment horizontal="center" vertical="top" wrapText="1"/>
    </xf>
    <xf numFmtId="0" fontId="16" fillId="45" borderId="235">
      <alignment horizontal="center" wrapText="1"/>
    </xf>
    <xf numFmtId="0" fontId="50" fillId="0" borderId="235">
      <alignment horizontal="center" vertical="top" wrapText="1"/>
    </xf>
    <xf numFmtId="0" fontId="16" fillId="45" borderId="235">
      <alignment horizontal="center" wrapText="1"/>
    </xf>
    <xf numFmtId="0" fontId="50" fillId="0" borderId="235">
      <alignment horizontal="center" vertical="top" wrapText="1"/>
    </xf>
    <xf numFmtId="0" fontId="16" fillId="45" borderId="235">
      <alignment horizontal="center" wrapText="1"/>
    </xf>
    <xf numFmtId="0" fontId="50" fillId="0" borderId="235">
      <alignment horizontal="center" vertical="top" wrapText="1"/>
    </xf>
    <xf numFmtId="0" fontId="16" fillId="45" borderId="235">
      <alignment horizontal="center" wrapText="1"/>
    </xf>
    <xf numFmtId="0" fontId="50" fillId="0" borderId="235">
      <alignment horizontal="center" vertical="top" wrapText="1"/>
    </xf>
    <xf numFmtId="0" fontId="16" fillId="45" borderId="235">
      <alignment horizontal="center" wrapText="1"/>
    </xf>
    <xf numFmtId="250" fontId="4" fillId="45" borderId="235">
      <alignment horizontal="right"/>
      <protection locked="0"/>
    </xf>
    <xf numFmtId="263" fontId="80" fillId="57" borderId="237" applyAlignment="0" applyProtection="0"/>
    <xf numFmtId="0" fontId="88" fillId="0" borderId="237">
      <alignment horizontal="left" vertical="center"/>
    </xf>
    <xf numFmtId="10" fontId="4" fillId="40" borderId="235" applyNumberFormat="0" applyBorder="0" applyAlignment="0" applyProtection="0"/>
    <xf numFmtId="4" fontId="80" fillId="11" borderId="237" applyNumberFormat="0" applyProtection="0">
      <alignment horizontal="left" vertical="center" indent="1"/>
    </xf>
    <xf numFmtId="244" fontId="16" fillId="0" borderId="237" applyFill="0"/>
    <xf numFmtId="244" fontId="16" fillId="0" borderId="236" applyFill="0"/>
    <xf numFmtId="244" fontId="4" fillId="0" borderId="237" applyFill="0"/>
    <xf numFmtId="244" fontId="4" fillId="0" borderId="236" applyFill="0"/>
    <xf numFmtId="203" fontId="31" fillId="11" borderId="246" applyBorder="0" applyProtection="0">
      <alignment horizontal="right"/>
    </xf>
    <xf numFmtId="206" fontId="41" fillId="0" borderId="249">
      <alignment horizontal="center" vertical="center"/>
      <protection locked="0"/>
    </xf>
    <xf numFmtId="206" fontId="41" fillId="0" borderId="249">
      <alignment horizontal="right" vertical="center"/>
      <protection locked="0"/>
    </xf>
    <xf numFmtId="207" fontId="41" fillId="0" borderId="249">
      <alignment horizontal="center" vertical="center"/>
      <protection locked="0"/>
    </xf>
    <xf numFmtId="207" fontId="41" fillId="0" borderId="249">
      <alignment horizontal="right" vertical="center"/>
      <protection locked="0"/>
    </xf>
    <xf numFmtId="3" fontId="42" fillId="40" borderId="250">
      <alignment horizontal="right"/>
    </xf>
    <xf numFmtId="186" fontId="41" fillId="0" borderId="249">
      <alignment horizontal="center" vertical="center"/>
      <protection locked="0"/>
    </xf>
    <xf numFmtId="186" fontId="41" fillId="0" borderId="249">
      <alignment horizontal="right" vertical="center"/>
      <protection locked="0"/>
    </xf>
    <xf numFmtId="208" fontId="41" fillId="0" borderId="249">
      <alignment horizontal="center" vertical="center"/>
      <protection locked="0"/>
    </xf>
    <xf numFmtId="208" fontId="41" fillId="0" borderId="249">
      <alignment horizontal="right" vertical="center"/>
      <protection locked="0"/>
    </xf>
    <xf numFmtId="209" fontId="41" fillId="0" borderId="249">
      <alignment horizontal="center" vertical="center"/>
      <protection locked="0"/>
    </xf>
    <xf numFmtId="209" fontId="41" fillId="0" borderId="249">
      <alignment horizontal="right" vertical="center"/>
      <protection locked="0"/>
    </xf>
    <xf numFmtId="210" fontId="41" fillId="0" borderId="249">
      <alignment horizontal="center" vertical="center"/>
      <protection locked="0"/>
    </xf>
    <xf numFmtId="210" fontId="41" fillId="0" borderId="249">
      <alignment horizontal="right" vertical="center"/>
      <protection locked="0"/>
    </xf>
    <xf numFmtId="211" fontId="41" fillId="0" borderId="249">
      <alignment horizontal="center" vertical="center"/>
      <protection locked="0"/>
    </xf>
    <xf numFmtId="211" fontId="41" fillId="0" borderId="249">
      <alignment horizontal="right" vertical="center"/>
      <protection locked="0"/>
    </xf>
    <xf numFmtId="228" fontId="16" fillId="43" borderId="251">
      <alignment horizontal="center" wrapText="1"/>
    </xf>
    <xf numFmtId="0" fontId="50" fillId="0" borderId="246">
      <alignment horizontal="center" vertical="top" wrapText="1"/>
    </xf>
    <xf numFmtId="0" fontId="16" fillId="44" borderId="246">
      <alignment horizontal="center" wrapText="1"/>
    </xf>
    <xf numFmtId="0" fontId="50" fillId="0" borderId="246">
      <alignment horizontal="center" vertical="top" wrapText="1"/>
    </xf>
    <xf numFmtId="0" fontId="16" fillId="45" borderId="246">
      <alignment horizontal="center" wrapText="1"/>
    </xf>
    <xf numFmtId="0" fontId="50" fillId="0" borderId="246">
      <alignment horizontal="center" vertical="top" wrapText="1"/>
    </xf>
    <xf numFmtId="0" fontId="16" fillId="45" borderId="246">
      <alignment horizontal="center" wrapText="1"/>
    </xf>
    <xf numFmtId="0" fontId="50" fillId="0" borderId="246">
      <alignment horizontal="center" vertical="top" wrapText="1"/>
    </xf>
    <xf numFmtId="0" fontId="16" fillId="45" borderId="246">
      <alignment horizontal="center" wrapText="1"/>
    </xf>
    <xf numFmtId="0" fontId="50" fillId="0" borderId="246">
      <alignment horizontal="center" vertical="top" wrapText="1"/>
    </xf>
    <xf numFmtId="0" fontId="16" fillId="45" borderId="246">
      <alignment horizontal="center" wrapText="1"/>
    </xf>
    <xf numFmtId="0" fontId="50" fillId="0" borderId="246">
      <alignment horizontal="center" vertical="top" wrapText="1"/>
    </xf>
    <xf numFmtId="0" fontId="16" fillId="45" borderId="246">
      <alignment horizontal="center" wrapText="1"/>
    </xf>
    <xf numFmtId="0" fontId="50" fillId="0" borderId="246">
      <alignment horizontal="center" vertical="top" wrapText="1"/>
    </xf>
    <xf numFmtId="0" fontId="16" fillId="45" borderId="246">
      <alignment horizontal="center" wrapText="1"/>
    </xf>
    <xf numFmtId="0" fontId="52" fillId="47" borderId="252" applyNumberFormat="0" applyAlignment="0">
      <protection locked="0"/>
    </xf>
    <xf numFmtId="0" fontId="66" fillId="50" borderId="253" applyNumberFormat="0" applyFont="0" applyBorder="0" applyAlignment="0" applyProtection="0"/>
    <xf numFmtId="250" fontId="4" fillId="45" borderId="246">
      <alignment horizontal="right"/>
      <protection locked="0"/>
    </xf>
    <xf numFmtId="0" fontId="71" fillId="54" borderId="254">
      <alignment horizontal="center"/>
      <protection locked="0"/>
    </xf>
    <xf numFmtId="263" fontId="80" fillId="57" borderId="248" applyAlignment="0" applyProtection="0"/>
    <xf numFmtId="0" fontId="88" fillId="0" borderId="248">
      <alignment horizontal="left" vertical="center"/>
    </xf>
    <xf numFmtId="10" fontId="4" fillId="40" borderId="246" applyNumberFormat="0" applyBorder="0" applyAlignment="0" applyProtection="0"/>
    <xf numFmtId="0" fontId="92" fillId="23" borderId="252" applyNumberFormat="0" applyAlignment="0">
      <protection locked="0"/>
    </xf>
    <xf numFmtId="0" fontId="92" fillId="23" borderId="252" applyNumberFormat="0" applyAlignment="0">
      <protection locked="0"/>
    </xf>
    <xf numFmtId="10" fontId="66" fillId="65" borderId="253" applyBorder="0">
      <alignment horizontal="center"/>
      <protection locked="0"/>
    </xf>
    <xf numFmtId="0" fontId="4" fillId="14" borderId="250" applyNumberFormat="0" applyAlignment="0">
      <protection locked="0"/>
    </xf>
    <xf numFmtId="0" fontId="103" fillId="47" borderId="255" applyNumberFormat="0" applyAlignment="0">
      <protection locked="0"/>
    </xf>
    <xf numFmtId="4" fontId="80" fillId="45" borderId="256" applyNumberFormat="0" applyProtection="0">
      <alignment vertical="center"/>
    </xf>
    <xf numFmtId="4" fontId="118" fillId="45" borderId="256" applyNumberFormat="0" applyProtection="0">
      <alignment vertical="center"/>
    </xf>
    <xf numFmtId="4" fontId="119" fillId="45" borderId="256" applyNumberFormat="0" applyProtection="0">
      <alignment horizontal="left" vertical="center" indent="1"/>
    </xf>
    <xf numFmtId="4" fontId="119" fillId="69" borderId="256" applyNumberFormat="0" applyProtection="0">
      <alignment horizontal="right" vertical="center"/>
    </xf>
    <xf numFmtId="4" fontId="119" fillId="70" borderId="256" applyNumberFormat="0" applyProtection="0">
      <alignment horizontal="right" vertical="center"/>
    </xf>
    <xf numFmtId="4" fontId="119" fillId="71" borderId="256" applyNumberFormat="0" applyProtection="0">
      <alignment horizontal="right" vertical="center"/>
    </xf>
    <xf numFmtId="4" fontId="119" fillId="68" borderId="256" applyNumberFormat="0" applyProtection="0">
      <alignment horizontal="right" vertical="center"/>
    </xf>
    <xf numFmtId="4" fontId="119" fillId="72" borderId="256" applyNumberFormat="0" applyProtection="0">
      <alignment horizontal="right" vertical="center"/>
    </xf>
    <xf numFmtId="4" fontId="119" fillId="63" borderId="256" applyNumberFormat="0" applyProtection="0">
      <alignment horizontal="right" vertical="center"/>
    </xf>
    <xf numFmtId="4" fontId="119" fillId="73" borderId="256" applyNumberFormat="0" applyProtection="0">
      <alignment horizontal="right" vertical="center"/>
    </xf>
    <xf numFmtId="4" fontId="119" fillId="74" borderId="256" applyNumberFormat="0" applyProtection="0">
      <alignment horizontal="right" vertical="center"/>
    </xf>
    <xf numFmtId="4" fontId="119" fillId="75" borderId="256" applyNumberFormat="0" applyProtection="0">
      <alignment horizontal="right" vertical="center"/>
    </xf>
    <xf numFmtId="4" fontId="80" fillId="11" borderId="248" applyNumberFormat="0" applyProtection="0">
      <alignment horizontal="left" vertical="center" indent="1"/>
    </xf>
    <xf numFmtId="4" fontId="119" fillId="49" borderId="256" applyNumberFormat="0" applyProtection="0">
      <alignment horizontal="right" vertical="center"/>
    </xf>
    <xf numFmtId="4" fontId="119" fillId="43" borderId="256" applyNumberFormat="0" applyProtection="0">
      <alignment vertical="center"/>
    </xf>
    <xf numFmtId="4" fontId="122" fillId="43" borderId="256" applyNumberFormat="0" applyProtection="0">
      <alignment vertical="center"/>
    </xf>
    <xf numFmtId="4" fontId="80" fillId="49" borderId="257" applyNumberFormat="0" applyProtection="0">
      <alignment horizontal="left" vertical="center" indent="1"/>
    </xf>
    <xf numFmtId="4" fontId="21" fillId="43" borderId="256" applyNumberFormat="0" applyProtection="0">
      <alignment horizontal="right" vertical="center"/>
    </xf>
    <xf numFmtId="4" fontId="122" fillId="43" borderId="256" applyNumberFormat="0" applyProtection="0">
      <alignment horizontal="right" vertical="center"/>
    </xf>
    <xf numFmtId="4" fontId="123" fillId="5" borderId="256" applyNumberFormat="0" applyProtection="0">
      <alignment horizontal="left" vertical="center" wrapText="1" indent="1"/>
    </xf>
    <xf numFmtId="4" fontId="125" fillId="43" borderId="256" applyNumberFormat="0" applyProtection="0">
      <alignment horizontal="right" vertical="center"/>
    </xf>
    <xf numFmtId="244" fontId="16" fillId="0" borderId="248" applyFill="0"/>
    <xf numFmtId="244" fontId="16" fillId="0" borderId="247" applyFill="0"/>
    <xf numFmtId="244" fontId="4" fillId="0" borderId="248" applyFill="0"/>
    <xf numFmtId="244" fontId="4" fillId="0" borderId="247" applyFill="0"/>
    <xf numFmtId="0" fontId="143" fillId="0" borderId="258" applyNumberFormat="0" applyFill="0" applyAlignment="0">
      <protection locked="0"/>
    </xf>
    <xf numFmtId="0" fontId="143" fillId="0" borderId="258" applyNumberFormat="0" applyFill="0" applyAlignment="0">
      <protection locked="0"/>
    </xf>
    <xf numFmtId="0" fontId="30" fillId="86" borderId="250" applyNumberFormat="0" applyFont="0" applyAlignment="0" applyProtection="0"/>
    <xf numFmtId="0" fontId="156" fillId="92" borderId="252" applyNumberFormat="0" applyAlignment="0" applyProtection="0"/>
    <xf numFmtId="0" fontId="157" fillId="94" borderId="255" applyNumberFormat="0" applyAlignment="0" applyProtection="0"/>
    <xf numFmtId="0" fontId="169" fillId="57" borderId="252" applyNumberFormat="0" applyAlignment="0" applyProtection="0">
      <alignment vertical="center"/>
    </xf>
    <xf numFmtId="0" fontId="172" fillId="94" borderId="252" applyNumberFormat="0" applyAlignment="0" applyProtection="0"/>
    <xf numFmtId="203" fontId="31" fillId="11" borderId="259" applyBorder="0" applyProtection="0">
      <alignment horizontal="right"/>
    </xf>
    <xf numFmtId="0" fontId="50" fillId="0" borderId="259">
      <alignment horizontal="center" vertical="top" wrapText="1"/>
    </xf>
    <xf numFmtId="0" fontId="16" fillId="44" borderId="259">
      <alignment horizontal="center" wrapText="1"/>
    </xf>
    <xf numFmtId="0" fontId="50" fillId="0" borderId="259">
      <alignment horizontal="center" vertical="top" wrapText="1"/>
    </xf>
    <xf numFmtId="0" fontId="16" fillId="45" borderId="259">
      <alignment horizontal="center" wrapText="1"/>
    </xf>
    <xf numFmtId="0" fontId="50" fillId="0" borderId="259">
      <alignment horizontal="center" vertical="top" wrapText="1"/>
    </xf>
    <xf numFmtId="0" fontId="16" fillId="45" borderId="259">
      <alignment horizontal="center" wrapText="1"/>
    </xf>
    <xf numFmtId="0" fontId="50" fillId="0" borderId="259">
      <alignment horizontal="center" vertical="top" wrapText="1"/>
    </xf>
    <xf numFmtId="0" fontId="16" fillId="45" borderId="259">
      <alignment horizontal="center" wrapText="1"/>
    </xf>
    <xf numFmtId="0" fontId="50" fillId="0" borderId="259">
      <alignment horizontal="center" vertical="top" wrapText="1"/>
    </xf>
    <xf numFmtId="0" fontId="16" fillId="45" borderId="259">
      <alignment horizontal="center" wrapText="1"/>
    </xf>
    <xf numFmtId="0" fontId="50" fillId="0" borderId="259">
      <alignment horizontal="center" vertical="top" wrapText="1"/>
    </xf>
    <xf numFmtId="0" fontId="16" fillId="45" borderId="259">
      <alignment horizontal="center" wrapText="1"/>
    </xf>
    <xf numFmtId="0" fontId="50" fillId="0" borderId="259">
      <alignment horizontal="center" vertical="top" wrapText="1"/>
    </xf>
    <xf numFmtId="0" fontId="16" fillId="45" borderId="259">
      <alignment horizontal="center" wrapText="1"/>
    </xf>
    <xf numFmtId="250" fontId="4" fillId="45" borderId="259">
      <alignment horizontal="right"/>
      <protection locked="0"/>
    </xf>
    <xf numFmtId="263" fontId="80" fillId="57" borderId="261" applyAlignment="0" applyProtection="0"/>
    <xf numFmtId="0" fontId="88" fillId="0" borderId="261">
      <alignment horizontal="left" vertical="center"/>
    </xf>
    <xf numFmtId="10" fontId="4" fillId="40" borderId="259" applyNumberFormat="0" applyBorder="0" applyAlignment="0" applyProtection="0"/>
    <xf numFmtId="4" fontId="80" fillId="11" borderId="261" applyNumberFormat="0" applyProtection="0">
      <alignment horizontal="left" vertical="center" indent="1"/>
    </xf>
    <xf numFmtId="244" fontId="16" fillId="0" borderId="261" applyFill="0"/>
    <xf numFmtId="244" fontId="16" fillId="0" borderId="260" applyFill="0"/>
    <xf numFmtId="244" fontId="4" fillId="0" borderId="261" applyFill="0"/>
    <xf numFmtId="244" fontId="4" fillId="0" borderId="260" applyFill="0"/>
    <xf numFmtId="206" fontId="41" fillId="0" borderId="264">
      <alignment horizontal="center" vertical="center"/>
      <protection locked="0"/>
    </xf>
    <xf numFmtId="206" fontId="41" fillId="0" borderId="264">
      <alignment horizontal="right" vertical="center"/>
      <protection locked="0"/>
    </xf>
    <xf numFmtId="207" fontId="41" fillId="0" borderId="264">
      <alignment horizontal="center" vertical="center"/>
      <protection locked="0"/>
    </xf>
    <xf numFmtId="207" fontId="41" fillId="0" borderId="264">
      <alignment horizontal="right" vertical="center"/>
      <protection locked="0"/>
    </xf>
    <xf numFmtId="3" fontId="42" fillId="40" borderId="265">
      <alignment horizontal="right"/>
    </xf>
    <xf numFmtId="186" fontId="41" fillId="0" borderId="264">
      <alignment horizontal="center" vertical="center"/>
      <protection locked="0"/>
    </xf>
    <xf numFmtId="186" fontId="41" fillId="0" borderId="264">
      <alignment horizontal="right" vertical="center"/>
      <protection locked="0"/>
    </xf>
    <xf numFmtId="208" fontId="41" fillId="0" borderId="264">
      <alignment horizontal="center" vertical="center"/>
      <protection locked="0"/>
    </xf>
    <xf numFmtId="208" fontId="41" fillId="0" borderId="264">
      <alignment horizontal="right" vertical="center"/>
      <protection locked="0"/>
    </xf>
    <xf numFmtId="209" fontId="41" fillId="0" borderId="264">
      <alignment horizontal="center" vertical="center"/>
      <protection locked="0"/>
    </xf>
    <xf numFmtId="209" fontId="41" fillId="0" borderId="264">
      <alignment horizontal="right" vertical="center"/>
      <protection locked="0"/>
    </xf>
    <xf numFmtId="210" fontId="41" fillId="0" borderId="264">
      <alignment horizontal="center" vertical="center"/>
      <protection locked="0"/>
    </xf>
    <xf numFmtId="210" fontId="41" fillId="0" borderId="264">
      <alignment horizontal="right" vertical="center"/>
      <protection locked="0"/>
    </xf>
    <xf numFmtId="211" fontId="41" fillId="0" borderId="264">
      <alignment horizontal="center" vertical="center"/>
      <protection locked="0"/>
    </xf>
    <xf numFmtId="211" fontId="41" fillId="0" borderId="264">
      <alignment horizontal="right" vertical="center"/>
      <protection locked="0"/>
    </xf>
    <xf numFmtId="228" fontId="16" fillId="43" borderId="262">
      <alignment horizontal="center" wrapText="1"/>
    </xf>
    <xf numFmtId="0" fontId="52" fillId="47" borderId="266" applyNumberFormat="0" applyAlignment="0">
      <protection locked="0"/>
    </xf>
    <xf numFmtId="0" fontId="66" fillId="50" borderId="263" applyNumberFormat="0" applyFont="0" applyBorder="0" applyAlignment="0" applyProtection="0"/>
    <xf numFmtId="0" fontId="71" fillId="54" borderId="267">
      <alignment horizontal="center"/>
      <protection locked="0"/>
    </xf>
    <xf numFmtId="0" fontId="92" fillId="23" borderId="266" applyNumberFormat="0" applyAlignment="0">
      <protection locked="0"/>
    </xf>
    <xf numFmtId="0" fontId="92" fillId="23" borderId="266" applyNumberFormat="0" applyAlignment="0">
      <protection locked="0"/>
    </xf>
    <xf numFmtId="10" fontId="66" fillId="65" borderId="263" applyBorder="0">
      <alignment horizontal="center"/>
      <protection locked="0"/>
    </xf>
    <xf numFmtId="0" fontId="4" fillId="14" borderId="265" applyNumberFormat="0" applyAlignment="0">
      <protection locked="0"/>
    </xf>
    <xf numFmtId="0" fontId="103" fillId="47" borderId="268" applyNumberFormat="0" applyAlignment="0">
      <protection locked="0"/>
    </xf>
    <xf numFmtId="4" fontId="80" fillId="45" borderId="269" applyNumberFormat="0" applyProtection="0">
      <alignment vertical="center"/>
    </xf>
    <xf numFmtId="4" fontId="118" fillId="45" borderId="269" applyNumberFormat="0" applyProtection="0">
      <alignment vertical="center"/>
    </xf>
    <xf numFmtId="4" fontId="119" fillId="45" borderId="269" applyNumberFormat="0" applyProtection="0">
      <alignment horizontal="left" vertical="center" indent="1"/>
    </xf>
    <xf numFmtId="4" fontId="119" fillId="69" borderId="269" applyNumberFormat="0" applyProtection="0">
      <alignment horizontal="right" vertical="center"/>
    </xf>
    <xf numFmtId="4" fontId="119" fillId="70" borderId="269" applyNumberFormat="0" applyProtection="0">
      <alignment horizontal="right" vertical="center"/>
    </xf>
    <xf numFmtId="4" fontId="119" fillId="71" borderId="269" applyNumberFormat="0" applyProtection="0">
      <alignment horizontal="right" vertical="center"/>
    </xf>
    <xf numFmtId="4" fontId="119" fillId="68" borderId="269" applyNumberFormat="0" applyProtection="0">
      <alignment horizontal="right" vertical="center"/>
    </xf>
    <xf numFmtId="4" fontId="119" fillId="72" borderId="269" applyNumberFormat="0" applyProtection="0">
      <alignment horizontal="right" vertical="center"/>
    </xf>
    <xf numFmtId="4" fontId="119" fillId="63" borderId="269" applyNumberFormat="0" applyProtection="0">
      <alignment horizontal="right" vertical="center"/>
    </xf>
    <xf numFmtId="4" fontId="119" fillId="73" borderId="269" applyNumberFormat="0" applyProtection="0">
      <alignment horizontal="right" vertical="center"/>
    </xf>
    <xf numFmtId="4" fontId="119" fillId="74" borderId="269" applyNumberFormat="0" applyProtection="0">
      <alignment horizontal="right" vertical="center"/>
    </xf>
    <xf numFmtId="4" fontId="119" fillId="75" borderId="269" applyNumberFormat="0" applyProtection="0">
      <alignment horizontal="right" vertical="center"/>
    </xf>
    <xf numFmtId="4" fontId="119" fillId="49" borderId="269" applyNumberFormat="0" applyProtection="0">
      <alignment horizontal="right" vertical="center"/>
    </xf>
    <xf numFmtId="4" fontId="119" fillId="43" borderId="269" applyNumberFormat="0" applyProtection="0">
      <alignment vertical="center"/>
    </xf>
    <xf numFmtId="4" fontId="122" fillId="43" borderId="269" applyNumberFormat="0" applyProtection="0">
      <alignment vertical="center"/>
    </xf>
    <xf numFmtId="4" fontId="80" fillId="49" borderId="270" applyNumberFormat="0" applyProtection="0">
      <alignment horizontal="left" vertical="center" indent="1"/>
    </xf>
    <xf numFmtId="4" fontId="21" fillId="43" borderId="269" applyNumberFormat="0" applyProtection="0">
      <alignment horizontal="right" vertical="center"/>
    </xf>
    <xf numFmtId="4" fontId="122" fillId="43" borderId="269" applyNumberFormat="0" applyProtection="0">
      <alignment horizontal="right" vertical="center"/>
    </xf>
    <xf numFmtId="4" fontId="123" fillId="5" borderId="269" applyNumberFormat="0" applyProtection="0">
      <alignment horizontal="left" vertical="center" wrapText="1" indent="1"/>
    </xf>
    <xf numFmtId="4" fontId="125" fillId="43" borderId="269" applyNumberFormat="0" applyProtection="0">
      <alignment horizontal="right" vertical="center"/>
    </xf>
    <xf numFmtId="0" fontId="143" fillId="0" borderId="271" applyNumberFormat="0" applyFill="0" applyAlignment="0">
      <protection locked="0"/>
    </xf>
    <xf numFmtId="0" fontId="143" fillId="0" borderId="271" applyNumberFormat="0" applyFill="0" applyAlignment="0">
      <protection locked="0"/>
    </xf>
    <xf numFmtId="0" fontId="30" fillId="86" borderId="265" applyNumberFormat="0" applyFont="0" applyAlignment="0" applyProtection="0"/>
    <xf numFmtId="0" fontId="156" fillId="92" borderId="266" applyNumberFormat="0" applyAlignment="0" applyProtection="0"/>
    <xf numFmtId="0" fontId="157" fillId="94" borderId="268" applyNumberFormat="0" applyAlignment="0" applyProtection="0"/>
    <xf numFmtId="0" fontId="169" fillId="57" borderId="266" applyNumberFormat="0" applyAlignment="0" applyProtection="0">
      <alignment vertical="center"/>
    </xf>
    <xf numFmtId="0" fontId="172" fillId="94" borderId="266" applyNumberFormat="0" applyAlignment="0" applyProtection="0"/>
    <xf numFmtId="186" fontId="41" fillId="0" borderId="314">
      <alignment horizontal="right" vertical="center"/>
      <protection locked="0"/>
    </xf>
    <xf numFmtId="208" fontId="41" fillId="0" borderId="314">
      <alignment horizontal="center" vertical="center"/>
      <protection locked="0"/>
    </xf>
    <xf numFmtId="208" fontId="41" fillId="0" borderId="314">
      <alignment horizontal="right" vertical="center"/>
      <protection locked="0"/>
    </xf>
    <xf numFmtId="209" fontId="41" fillId="0" borderId="314">
      <alignment horizontal="center" vertical="center"/>
      <protection locked="0"/>
    </xf>
    <xf numFmtId="209" fontId="41" fillId="0" borderId="314">
      <alignment horizontal="right" vertical="center"/>
      <protection locked="0"/>
    </xf>
    <xf numFmtId="210" fontId="41" fillId="0" borderId="314">
      <alignment horizontal="center" vertical="center"/>
      <protection locked="0"/>
    </xf>
    <xf numFmtId="210" fontId="41" fillId="0" borderId="314">
      <alignment horizontal="right" vertical="center"/>
      <protection locked="0"/>
    </xf>
    <xf numFmtId="211" fontId="41" fillId="0" borderId="314">
      <alignment horizontal="center" vertical="center"/>
      <protection locked="0"/>
    </xf>
    <xf numFmtId="211" fontId="41" fillId="0" borderId="314">
      <alignment horizontal="right" vertical="center"/>
      <protection locked="0"/>
    </xf>
    <xf numFmtId="0" fontId="4" fillId="14" borderId="291" applyNumberFormat="0" applyAlignment="0">
      <protection locked="0"/>
    </xf>
    <xf numFmtId="0" fontId="71" fillId="54" borderId="317">
      <alignment horizontal="center"/>
      <protection locked="0"/>
    </xf>
    <xf numFmtId="0" fontId="71" fillId="54" borderId="293">
      <alignment horizontal="center"/>
      <protection locked="0"/>
    </xf>
    <xf numFmtId="0" fontId="92" fillId="23" borderId="316" applyNumberFormat="0" applyAlignment="0">
      <protection locked="0"/>
    </xf>
    <xf numFmtId="0" fontId="92" fillId="23" borderId="316" applyNumberFormat="0" applyAlignment="0">
      <protection locked="0"/>
    </xf>
    <xf numFmtId="0" fontId="52" fillId="47" borderId="292" applyNumberFormat="0" applyAlignment="0">
      <protection locked="0"/>
    </xf>
    <xf numFmtId="4" fontId="119" fillId="71" borderId="319" applyNumberFormat="0" applyProtection="0">
      <alignment horizontal="right" vertical="center"/>
    </xf>
    <xf numFmtId="4" fontId="119" fillId="68" borderId="319" applyNumberFormat="0" applyProtection="0">
      <alignment horizontal="right" vertical="center"/>
    </xf>
    <xf numFmtId="4" fontId="119" fillId="72" borderId="319" applyNumberFormat="0" applyProtection="0">
      <alignment horizontal="right" vertical="center"/>
    </xf>
    <xf numFmtId="4" fontId="119" fillId="63" borderId="319" applyNumberFormat="0" applyProtection="0">
      <alignment horizontal="right" vertical="center"/>
    </xf>
    <xf numFmtId="4" fontId="119" fillId="73" borderId="319" applyNumberFormat="0" applyProtection="0">
      <alignment horizontal="right" vertical="center"/>
    </xf>
    <xf numFmtId="4" fontId="119" fillId="74" borderId="319" applyNumberFormat="0" applyProtection="0">
      <alignment horizontal="right" vertical="center"/>
    </xf>
    <xf numFmtId="4" fontId="119" fillId="75" borderId="319" applyNumberFormat="0" applyProtection="0">
      <alignment horizontal="right" vertical="center"/>
    </xf>
    <xf numFmtId="4" fontId="119" fillId="49" borderId="319" applyNumberFormat="0" applyProtection="0">
      <alignment horizontal="right" vertical="center"/>
    </xf>
    <xf numFmtId="4" fontId="119" fillId="43" borderId="319" applyNumberFormat="0" applyProtection="0">
      <alignment vertical="center"/>
    </xf>
    <xf numFmtId="4" fontId="122" fillId="43" borderId="319" applyNumberFormat="0" applyProtection="0">
      <alignment vertical="center"/>
    </xf>
    <xf numFmtId="4" fontId="80" fillId="49" borderId="320" applyNumberFormat="0" applyProtection="0">
      <alignment horizontal="left" vertical="center" indent="1"/>
    </xf>
    <xf numFmtId="4" fontId="21" fillId="43" borderId="319" applyNumberFormat="0" applyProtection="0">
      <alignment horizontal="right" vertical="center"/>
    </xf>
    <xf numFmtId="4" fontId="122" fillId="43" borderId="319" applyNumberFormat="0" applyProtection="0">
      <alignment horizontal="right" vertical="center"/>
    </xf>
    <xf numFmtId="4" fontId="123" fillId="5" borderId="319" applyNumberFormat="0" applyProtection="0">
      <alignment horizontal="left" vertical="center" wrapText="1" indent="1"/>
    </xf>
    <xf numFmtId="4" fontId="125" fillId="43" borderId="319" applyNumberFormat="0" applyProtection="0">
      <alignment horizontal="right" vertical="center"/>
    </xf>
    <xf numFmtId="211" fontId="41" fillId="0" borderId="290">
      <alignment horizontal="right" vertical="center"/>
      <protection locked="0"/>
    </xf>
    <xf numFmtId="211" fontId="41" fillId="0" borderId="290">
      <alignment horizontal="center" vertical="center"/>
      <protection locked="0"/>
    </xf>
    <xf numFmtId="210" fontId="41" fillId="0" borderId="290">
      <alignment horizontal="right" vertical="center"/>
      <protection locked="0"/>
    </xf>
    <xf numFmtId="210" fontId="41" fillId="0" borderId="290">
      <alignment horizontal="center" vertical="center"/>
      <protection locked="0"/>
    </xf>
    <xf numFmtId="209" fontId="41" fillId="0" borderId="290">
      <alignment horizontal="right" vertical="center"/>
      <protection locked="0"/>
    </xf>
    <xf numFmtId="209" fontId="41" fillId="0" borderId="290">
      <alignment horizontal="center" vertical="center"/>
      <protection locked="0"/>
    </xf>
    <xf numFmtId="208" fontId="41" fillId="0" borderId="290">
      <alignment horizontal="right" vertical="center"/>
      <protection locked="0"/>
    </xf>
    <xf numFmtId="208" fontId="41" fillId="0" borderId="290">
      <alignment horizontal="center" vertical="center"/>
      <protection locked="0"/>
    </xf>
    <xf numFmtId="186" fontId="41" fillId="0" borderId="290">
      <alignment horizontal="right" vertical="center"/>
      <protection locked="0"/>
    </xf>
    <xf numFmtId="186" fontId="41" fillId="0" borderId="290">
      <alignment horizontal="center" vertical="center"/>
      <protection locked="0"/>
    </xf>
    <xf numFmtId="3" fontId="42" fillId="40" borderId="291">
      <alignment horizontal="right"/>
    </xf>
    <xf numFmtId="207" fontId="41" fillId="0" borderId="290">
      <alignment horizontal="right" vertical="center"/>
      <protection locked="0"/>
    </xf>
    <xf numFmtId="207" fontId="41" fillId="0" borderId="290">
      <alignment horizontal="center" vertical="center"/>
      <protection locked="0"/>
    </xf>
    <xf numFmtId="206" fontId="41" fillId="0" borderId="290">
      <alignment horizontal="right" vertical="center"/>
      <protection locked="0"/>
    </xf>
    <xf numFmtId="206" fontId="41" fillId="0" borderId="290">
      <alignment horizontal="center" vertical="center"/>
      <protection locked="0"/>
    </xf>
    <xf numFmtId="0" fontId="143" fillId="0" borderId="321" applyNumberFormat="0" applyFill="0" applyAlignment="0">
      <protection locked="0"/>
    </xf>
    <xf numFmtId="0" fontId="143" fillId="0" borderId="321" applyNumberFormat="0" applyFill="0" applyAlignment="0">
      <protection locked="0"/>
    </xf>
    <xf numFmtId="0" fontId="30" fillId="86" borderId="315" applyNumberFormat="0" applyFont="0" applyAlignment="0" applyProtection="0"/>
    <xf numFmtId="0" fontId="156" fillId="92" borderId="316" applyNumberFormat="0" applyAlignment="0" applyProtection="0"/>
    <xf numFmtId="0" fontId="157" fillId="94" borderId="318" applyNumberFormat="0" applyAlignment="0" applyProtection="0"/>
    <xf numFmtId="0" fontId="169" fillId="57" borderId="316" applyNumberFormat="0" applyAlignment="0" applyProtection="0">
      <alignment vertical="center"/>
    </xf>
    <xf numFmtId="0" fontId="172" fillId="94" borderId="316" applyNumberFormat="0" applyAlignment="0" applyProtection="0"/>
    <xf numFmtId="4" fontId="80" fillId="45" borderId="319" applyNumberFormat="0" applyProtection="0">
      <alignment vertical="center"/>
    </xf>
    <xf numFmtId="0" fontId="92" fillId="23" borderId="292" applyNumberFormat="0" applyAlignment="0">
      <protection locked="0"/>
    </xf>
    <xf numFmtId="0" fontId="52" fillId="47" borderId="316" applyNumberFormat="0" applyAlignment="0">
      <protection locked="0"/>
    </xf>
    <xf numFmtId="0" fontId="92" fillId="23" borderId="292" applyNumberFormat="0" applyAlignment="0">
      <protection locked="0"/>
    </xf>
    <xf numFmtId="0" fontId="103" fillId="47" borderId="294" applyNumberFormat="0" applyAlignment="0">
      <protection locked="0"/>
    </xf>
    <xf numFmtId="4" fontId="118" fillId="45" borderId="319" applyNumberFormat="0" applyProtection="0">
      <alignment vertical="center"/>
    </xf>
    <xf numFmtId="4" fontId="119" fillId="45" borderId="319" applyNumberFormat="0" applyProtection="0">
      <alignment horizontal="left" vertical="center" indent="1"/>
    </xf>
    <xf numFmtId="203" fontId="31" fillId="11" borderId="274" applyBorder="0" applyProtection="0">
      <alignment horizontal="right"/>
    </xf>
    <xf numFmtId="206" fontId="41" fillId="0" borderId="277">
      <alignment horizontal="center" vertical="center"/>
      <protection locked="0"/>
    </xf>
    <xf numFmtId="206" fontId="41" fillId="0" borderId="277">
      <alignment horizontal="right" vertical="center"/>
      <protection locked="0"/>
    </xf>
    <xf numFmtId="207" fontId="41" fillId="0" borderId="277">
      <alignment horizontal="center" vertical="center"/>
      <protection locked="0"/>
    </xf>
    <xf numFmtId="207" fontId="41" fillId="0" borderId="277">
      <alignment horizontal="right" vertical="center"/>
      <protection locked="0"/>
    </xf>
    <xf numFmtId="3" fontId="42" fillId="40" borderId="278">
      <alignment horizontal="right"/>
    </xf>
    <xf numFmtId="186" fontId="41" fillId="0" borderId="277">
      <alignment horizontal="center" vertical="center"/>
      <protection locked="0"/>
    </xf>
    <xf numFmtId="186" fontId="41" fillId="0" borderId="277">
      <alignment horizontal="right" vertical="center"/>
      <protection locked="0"/>
    </xf>
    <xf numFmtId="208" fontId="41" fillId="0" borderId="277">
      <alignment horizontal="center" vertical="center"/>
      <protection locked="0"/>
    </xf>
    <xf numFmtId="208" fontId="41" fillId="0" borderId="277">
      <alignment horizontal="right" vertical="center"/>
      <protection locked="0"/>
    </xf>
    <xf numFmtId="209" fontId="41" fillId="0" borderId="277">
      <alignment horizontal="center" vertical="center"/>
      <protection locked="0"/>
    </xf>
    <xf numFmtId="209" fontId="41" fillId="0" borderId="277">
      <alignment horizontal="right" vertical="center"/>
      <protection locked="0"/>
    </xf>
    <xf numFmtId="210" fontId="41" fillId="0" borderId="277">
      <alignment horizontal="center" vertical="center"/>
      <protection locked="0"/>
    </xf>
    <xf numFmtId="210" fontId="41" fillId="0" borderId="277">
      <alignment horizontal="right" vertical="center"/>
      <protection locked="0"/>
    </xf>
    <xf numFmtId="211" fontId="41" fillId="0" borderId="277">
      <alignment horizontal="center" vertical="center"/>
      <protection locked="0"/>
    </xf>
    <xf numFmtId="211" fontId="41" fillId="0" borderId="277">
      <alignment horizontal="right" vertical="center"/>
      <protection locked="0"/>
    </xf>
    <xf numFmtId="228" fontId="16" fillId="43" borderId="279">
      <alignment horizontal="center" wrapText="1"/>
    </xf>
    <xf numFmtId="0" fontId="50" fillId="0" borderId="274">
      <alignment horizontal="center" vertical="top" wrapText="1"/>
    </xf>
    <xf numFmtId="0" fontId="16" fillId="44" borderId="274">
      <alignment horizontal="center" wrapText="1"/>
    </xf>
    <xf numFmtId="0" fontId="50" fillId="0" borderId="274">
      <alignment horizontal="center" vertical="top" wrapText="1"/>
    </xf>
    <xf numFmtId="0" fontId="16" fillId="45" borderId="274">
      <alignment horizontal="center" wrapText="1"/>
    </xf>
    <xf numFmtId="0" fontId="50" fillId="0" borderId="274">
      <alignment horizontal="center" vertical="top" wrapText="1"/>
    </xf>
    <xf numFmtId="0" fontId="16" fillId="45" borderId="274">
      <alignment horizontal="center" wrapText="1"/>
    </xf>
    <xf numFmtId="0" fontId="50" fillId="0" borderId="274">
      <alignment horizontal="center" vertical="top" wrapText="1"/>
    </xf>
    <xf numFmtId="0" fontId="16" fillId="45" borderId="274">
      <alignment horizontal="center" wrapText="1"/>
    </xf>
    <xf numFmtId="0" fontId="50" fillId="0" borderId="274">
      <alignment horizontal="center" vertical="top" wrapText="1"/>
    </xf>
    <xf numFmtId="0" fontId="16" fillId="45" borderId="274">
      <alignment horizontal="center" wrapText="1"/>
    </xf>
    <xf numFmtId="0" fontId="50" fillId="0" borderId="274">
      <alignment horizontal="center" vertical="top" wrapText="1"/>
    </xf>
    <xf numFmtId="0" fontId="16" fillId="45" borderId="274">
      <alignment horizontal="center" wrapText="1"/>
    </xf>
    <xf numFmtId="0" fontId="50" fillId="0" borderId="274">
      <alignment horizontal="center" vertical="top" wrapText="1"/>
    </xf>
    <xf numFmtId="0" fontId="16" fillId="45" borderId="274">
      <alignment horizontal="center" wrapText="1"/>
    </xf>
    <xf numFmtId="0" fontId="52" fillId="47" borderId="280" applyNumberFormat="0" applyAlignment="0">
      <protection locked="0"/>
    </xf>
    <xf numFmtId="0" fontId="66" fillId="50" borderId="281" applyNumberFormat="0" applyFont="0" applyBorder="0" applyAlignment="0" applyProtection="0"/>
    <xf numFmtId="250" fontId="4" fillId="45" borderId="274">
      <alignment horizontal="right"/>
      <protection locked="0"/>
    </xf>
    <xf numFmtId="0" fontId="71" fillId="54" borderId="282">
      <alignment horizontal="center"/>
      <protection locked="0"/>
    </xf>
    <xf numFmtId="263" fontId="80" fillId="57" borderId="276" applyAlignment="0" applyProtection="0"/>
    <xf numFmtId="0" fontId="88" fillId="0" borderId="276">
      <alignment horizontal="left" vertical="center"/>
    </xf>
    <xf numFmtId="10" fontId="4" fillId="40" borderId="274" applyNumberFormat="0" applyBorder="0" applyAlignment="0" applyProtection="0"/>
    <xf numFmtId="0" fontId="92" fillId="23" borderId="280" applyNumberFormat="0" applyAlignment="0">
      <protection locked="0"/>
    </xf>
    <xf numFmtId="0" fontId="92" fillId="23" borderId="280" applyNumberFormat="0" applyAlignment="0">
      <protection locked="0"/>
    </xf>
    <xf numFmtId="10" fontId="66" fillId="65" borderId="281" applyBorder="0">
      <alignment horizontal="center"/>
      <protection locked="0"/>
    </xf>
    <xf numFmtId="0" fontId="4" fillId="14" borderId="278" applyNumberFormat="0" applyAlignment="0">
      <protection locked="0"/>
    </xf>
    <xf numFmtId="0" fontId="103" fillId="47" borderId="283" applyNumberFormat="0" applyAlignment="0">
      <protection locked="0"/>
    </xf>
    <xf numFmtId="4" fontId="80" fillId="45" borderId="284" applyNumberFormat="0" applyProtection="0">
      <alignment vertical="center"/>
    </xf>
    <xf numFmtId="4" fontId="118" fillId="45" borderId="284" applyNumberFormat="0" applyProtection="0">
      <alignment vertical="center"/>
    </xf>
    <xf numFmtId="4" fontId="119" fillId="45" borderId="284" applyNumberFormat="0" applyProtection="0">
      <alignment horizontal="left" vertical="center" indent="1"/>
    </xf>
    <xf numFmtId="4" fontId="119" fillId="69" borderId="284" applyNumberFormat="0" applyProtection="0">
      <alignment horizontal="right" vertical="center"/>
    </xf>
    <xf numFmtId="4" fontId="119" fillId="70" borderId="284" applyNumberFormat="0" applyProtection="0">
      <alignment horizontal="right" vertical="center"/>
    </xf>
    <xf numFmtId="4" fontId="119" fillId="71" borderId="284" applyNumberFormat="0" applyProtection="0">
      <alignment horizontal="right" vertical="center"/>
    </xf>
    <xf numFmtId="4" fontId="119" fillId="68" borderId="284" applyNumberFormat="0" applyProtection="0">
      <alignment horizontal="right" vertical="center"/>
    </xf>
    <xf numFmtId="4" fontId="119" fillId="72" borderId="284" applyNumberFormat="0" applyProtection="0">
      <alignment horizontal="right" vertical="center"/>
    </xf>
    <xf numFmtId="4" fontId="119" fillId="63" borderId="284" applyNumberFormat="0" applyProtection="0">
      <alignment horizontal="right" vertical="center"/>
    </xf>
    <xf numFmtId="4" fontId="119" fillId="73" borderId="284" applyNumberFormat="0" applyProtection="0">
      <alignment horizontal="right" vertical="center"/>
    </xf>
    <xf numFmtId="4" fontId="119" fillId="74" borderId="284" applyNumberFormat="0" applyProtection="0">
      <alignment horizontal="right" vertical="center"/>
    </xf>
    <xf numFmtId="4" fontId="119" fillId="75" borderId="284" applyNumberFormat="0" applyProtection="0">
      <alignment horizontal="right" vertical="center"/>
    </xf>
    <xf numFmtId="4" fontId="80" fillId="11" borderId="276" applyNumberFormat="0" applyProtection="0">
      <alignment horizontal="left" vertical="center" indent="1"/>
    </xf>
    <xf numFmtId="4" fontId="119" fillId="49" borderId="284" applyNumberFormat="0" applyProtection="0">
      <alignment horizontal="right" vertical="center"/>
    </xf>
    <xf numFmtId="4" fontId="119" fillId="43" borderId="284" applyNumberFormat="0" applyProtection="0">
      <alignment vertical="center"/>
    </xf>
    <xf numFmtId="4" fontId="122" fillId="43" borderId="284" applyNumberFormat="0" applyProtection="0">
      <alignment vertical="center"/>
    </xf>
    <xf numFmtId="4" fontId="80" fillId="49" borderId="285" applyNumberFormat="0" applyProtection="0">
      <alignment horizontal="left" vertical="center" indent="1"/>
    </xf>
    <xf numFmtId="4" fontId="21" fillId="43" borderId="284" applyNumberFormat="0" applyProtection="0">
      <alignment horizontal="right" vertical="center"/>
    </xf>
    <xf numFmtId="4" fontId="122" fillId="43" borderId="284" applyNumberFormat="0" applyProtection="0">
      <alignment horizontal="right" vertical="center"/>
    </xf>
    <xf numFmtId="4" fontId="123" fillId="5" borderId="284" applyNumberFormat="0" applyProtection="0">
      <alignment horizontal="left" vertical="center" wrapText="1" indent="1"/>
    </xf>
    <xf numFmtId="4" fontId="125" fillId="43" borderId="284" applyNumberFormat="0" applyProtection="0">
      <alignment horizontal="right" vertical="center"/>
    </xf>
    <xf numFmtId="244" fontId="16" fillId="0" borderId="276" applyFill="0"/>
    <xf numFmtId="244" fontId="16" fillId="0" borderId="275" applyFill="0"/>
    <xf numFmtId="244" fontId="4" fillId="0" borderId="276" applyFill="0"/>
    <xf numFmtId="244" fontId="4" fillId="0" borderId="275" applyFill="0"/>
    <xf numFmtId="0" fontId="143" fillId="0" borderId="286" applyNumberFormat="0" applyFill="0" applyAlignment="0">
      <protection locked="0"/>
    </xf>
    <xf numFmtId="0" fontId="143" fillId="0" borderId="286" applyNumberFormat="0" applyFill="0" applyAlignment="0">
      <protection locked="0"/>
    </xf>
    <xf numFmtId="0" fontId="30" fillId="86" borderId="278" applyNumberFormat="0" applyFont="0" applyAlignment="0" applyProtection="0"/>
    <xf numFmtId="0" fontId="156" fillId="92" borderId="280" applyNumberFormat="0" applyAlignment="0" applyProtection="0"/>
    <xf numFmtId="0" fontId="157" fillId="94" borderId="283" applyNumberFormat="0" applyAlignment="0" applyProtection="0"/>
    <xf numFmtId="0" fontId="169" fillId="57" borderId="280" applyNumberFormat="0" applyAlignment="0" applyProtection="0">
      <alignment vertical="center"/>
    </xf>
    <xf numFmtId="0" fontId="172" fillId="94" borderId="280" applyNumberFormat="0" applyAlignment="0" applyProtection="0"/>
    <xf numFmtId="203" fontId="31" fillId="11" borderId="287" applyBorder="0" applyProtection="0">
      <alignment horizontal="right"/>
    </xf>
    <xf numFmtId="228" fontId="16" fillId="43" borderId="272">
      <alignment horizontal="center" wrapText="1"/>
    </xf>
    <xf numFmtId="0" fontId="50" fillId="0" borderId="287">
      <alignment horizontal="center" vertical="top" wrapText="1"/>
    </xf>
    <xf numFmtId="0" fontId="16" fillId="44" borderId="287">
      <alignment horizontal="center" wrapText="1"/>
    </xf>
    <xf numFmtId="0" fontId="50" fillId="0" borderId="287">
      <alignment horizontal="center" vertical="top" wrapText="1"/>
    </xf>
    <xf numFmtId="0" fontId="16" fillId="45" borderId="287">
      <alignment horizontal="center" wrapText="1"/>
    </xf>
    <xf numFmtId="0" fontId="50" fillId="0" borderId="287">
      <alignment horizontal="center" vertical="top" wrapText="1"/>
    </xf>
    <xf numFmtId="0" fontId="16" fillId="45" borderId="287">
      <alignment horizontal="center" wrapText="1"/>
    </xf>
    <xf numFmtId="0" fontId="50" fillId="0" borderId="287">
      <alignment horizontal="center" vertical="top" wrapText="1"/>
    </xf>
    <xf numFmtId="0" fontId="16" fillId="45" borderId="287">
      <alignment horizontal="center" wrapText="1"/>
    </xf>
    <xf numFmtId="0" fontId="50" fillId="0" borderId="287">
      <alignment horizontal="center" vertical="top" wrapText="1"/>
    </xf>
    <xf numFmtId="0" fontId="16" fillId="45" borderId="287">
      <alignment horizontal="center" wrapText="1"/>
    </xf>
    <xf numFmtId="0" fontId="50" fillId="0" borderId="287">
      <alignment horizontal="center" vertical="top" wrapText="1"/>
    </xf>
    <xf numFmtId="0" fontId="16" fillId="45" borderId="287">
      <alignment horizontal="center" wrapText="1"/>
    </xf>
    <xf numFmtId="0" fontId="50" fillId="0" borderId="287">
      <alignment horizontal="center" vertical="top" wrapText="1"/>
    </xf>
    <xf numFmtId="0" fontId="16" fillId="45" borderId="287">
      <alignment horizontal="center" wrapText="1"/>
    </xf>
    <xf numFmtId="0" fontId="66" fillId="50" borderId="273" applyNumberFormat="0" applyFont="0" applyBorder="0" applyAlignment="0" applyProtection="0"/>
    <xf numFmtId="250" fontId="4" fillId="45" borderId="287">
      <alignment horizontal="right"/>
      <protection locked="0"/>
    </xf>
    <xf numFmtId="263" fontId="80" fillId="57" borderId="289" applyAlignment="0" applyProtection="0"/>
    <xf numFmtId="0" fontId="88" fillId="0" borderId="289">
      <alignment horizontal="left" vertical="center"/>
    </xf>
    <xf numFmtId="10" fontId="4" fillId="40" borderId="287" applyNumberFormat="0" applyBorder="0" applyAlignment="0" applyProtection="0"/>
    <xf numFmtId="10" fontId="66" fillId="65" borderId="273" applyBorder="0">
      <alignment horizontal="center"/>
      <protection locked="0"/>
    </xf>
    <xf numFmtId="4" fontId="80" fillId="11" borderId="289" applyNumberFormat="0" applyProtection="0">
      <alignment horizontal="left" vertical="center" indent="1"/>
    </xf>
    <xf numFmtId="244" fontId="16" fillId="0" borderId="289" applyFill="0"/>
    <xf numFmtId="244" fontId="16" fillId="0" borderId="288" applyFill="0"/>
    <xf numFmtId="244" fontId="4" fillId="0" borderId="289" applyFill="0"/>
    <xf numFmtId="244" fontId="4" fillId="0" borderId="288" applyFill="0"/>
    <xf numFmtId="203" fontId="31" fillId="11" borderId="298" applyBorder="0" applyProtection="0">
      <alignment horizontal="right"/>
    </xf>
    <xf numFmtId="206" fontId="41" fillId="0" borderId="301">
      <alignment horizontal="center" vertical="center"/>
      <protection locked="0"/>
    </xf>
    <xf numFmtId="206" fontId="41" fillId="0" borderId="301">
      <alignment horizontal="right" vertical="center"/>
      <protection locked="0"/>
    </xf>
    <xf numFmtId="207" fontId="41" fillId="0" borderId="301">
      <alignment horizontal="center" vertical="center"/>
      <protection locked="0"/>
    </xf>
    <xf numFmtId="207" fontId="41" fillId="0" borderId="301">
      <alignment horizontal="right" vertical="center"/>
      <protection locked="0"/>
    </xf>
    <xf numFmtId="3" fontId="42" fillId="40" borderId="302">
      <alignment horizontal="right"/>
    </xf>
    <xf numFmtId="186" fontId="41" fillId="0" borderId="301">
      <alignment horizontal="center" vertical="center"/>
      <protection locked="0"/>
    </xf>
    <xf numFmtId="186" fontId="41" fillId="0" borderId="301">
      <alignment horizontal="right" vertical="center"/>
      <protection locked="0"/>
    </xf>
    <xf numFmtId="208" fontId="41" fillId="0" borderId="301">
      <alignment horizontal="center" vertical="center"/>
      <protection locked="0"/>
    </xf>
    <xf numFmtId="208" fontId="41" fillId="0" borderId="301">
      <alignment horizontal="right" vertical="center"/>
      <protection locked="0"/>
    </xf>
    <xf numFmtId="209" fontId="41" fillId="0" borderId="301">
      <alignment horizontal="center" vertical="center"/>
      <protection locked="0"/>
    </xf>
    <xf numFmtId="209" fontId="41" fillId="0" borderId="301">
      <alignment horizontal="right" vertical="center"/>
      <protection locked="0"/>
    </xf>
    <xf numFmtId="210" fontId="41" fillId="0" borderId="301">
      <alignment horizontal="center" vertical="center"/>
      <protection locked="0"/>
    </xf>
    <xf numFmtId="210" fontId="41" fillId="0" borderId="301">
      <alignment horizontal="right" vertical="center"/>
      <protection locked="0"/>
    </xf>
    <xf numFmtId="211" fontId="41" fillId="0" borderId="301">
      <alignment horizontal="center" vertical="center"/>
      <protection locked="0"/>
    </xf>
    <xf numFmtId="211" fontId="41" fillId="0" borderId="301">
      <alignment horizontal="right" vertical="center"/>
      <protection locked="0"/>
    </xf>
    <xf numFmtId="228" fontId="16" fillId="43" borderId="303">
      <alignment horizontal="center" wrapText="1"/>
    </xf>
    <xf numFmtId="0" fontId="50" fillId="0" borderId="298">
      <alignment horizontal="center" vertical="top" wrapText="1"/>
    </xf>
    <xf numFmtId="0" fontId="16" fillId="44" borderId="298">
      <alignment horizontal="center" wrapText="1"/>
    </xf>
    <xf numFmtId="0" fontId="50" fillId="0" borderId="298">
      <alignment horizontal="center" vertical="top" wrapText="1"/>
    </xf>
    <xf numFmtId="0" fontId="16" fillId="45" borderId="298">
      <alignment horizontal="center" wrapText="1"/>
    </xf>
    <xf numFmtId="0" fontId="50" fillId="0" borderId="298">
      <alignment horizontal="center" vertical="top" wrapText="1"/>
    </xf>
    <xf numFmtId="0" fontId="16" fillId="45" borderId="298">
      <alignment horizontal="center" wrapText="1"/>
    </xf>
    <xf numFmtId="0" fontId="50" fillId="0" borderId="298">
      <alignment horizontal="center" vertical="top" wrapText="1"/>
    </xf>
    <xf numFmtId="0" fontId="16" fillId="45" borderId="298">
      <alignment horizontal="center" wrapText="1"/>
    </xf>
    <xf numFmtId="0" fontId="50" fillId="0" borderId="298">
      <alignment horizontal="center" vertical="top" wrapText="1"/>
    </xf>
    <xf numFmtId="0" fontId="16" fillId="45" borderId="298">
      <alignment horizontal="center" wrapText="1"/>
    </xf>
    <xf numFmtId="0" fontId="50" fillId="0" borderId="298">
      <alignment horizontal="center" vertical="top" wrapText="1"/>
    </xf>
    <xf numFmtId="0" fontId="16" fillId="45" borderId="298">
      <alignment horizontal="center" wrapText="1"/>
    </xf>
    <xf numFmtId="0" fontId="50" fillId="0" borderId="298">
      <alignment horizontal="center" vertical="top" wrapText="1"/>
    </xf>
    <xf numFmtId="0" fontId="16" fillId="45" borderId="298">
      <alignment horizontal="center" wrapText="1"/>
    </xf>
    <xf numFmtId="0" fontId="52" fillId="47" borderId="304" applyNumberFormat="0" applyAlignment="0">
      <protection locked="0"/>
    </xf>
    <xf numFmtId="0" fontId="66" fillId="50" borderId="305" applyNumberFormat="0" applyFont="0" applyBorder="0" applyAlignment="0" applyProtection="0"/>
    <xf numFmtId="250" fontId="4" fillId="45" borderId="298">
      <alignment horizontal="right"/>
      <protection locked="0"/>
    </xf>
    <xf numFmtId="0" fontId="71" fillId="54" borderId="306">
      <alignment horizontal="center"/>
      <protection locked="0"/>
    </xf>
    <xf numFmtId="263" fontId="80" fillId="57" borderId="300" applyAlignment="0" applyProtection="0"/>
    <xf numFmtId="0" fontId="88" fillId="0" borderId="300">
      <alignment horizontal="left" vertical="center"/>
    </xf>
    <xf numFmtId="10" fontId="4" fillId="40" borderId="298" applyNumberFormat="0" applyBorder="0" applyAlignment="0" applyProtection="0"/>
    <xf numFmtId="0" fontId="92" fillId="23" borderId="304" applyNumberFormat="0" applyAlignment="0">
      <protection locked="0"/>
    </xf>
    <xf numFmtId="0" fontId="92" fillId="23" borderId="304" applyNumberFormat="0" applyAlignment="0">
      <protection locked="0"/>
    </xf>
    <xf numFmtId="10" fontId="66" fillId="65" borderId="305" applyBorder="0">
      <alignment horizontal="center"/>
      <protection locked="0"/>
    </xf>
    <xf numFmtId="0" fontId="4" fillId="14" borderId="302" applyNumberFormat="0" applyAlignment="0">
      <protection locked="0"/>
    </xf>
    <xf numFmtId="0" fontId="103" fillId="47" borderId="307" applyNumberFormat="0" applyAlignment="0">
      <protection locked="0"/>
    </xf>
    <xf numFmtId="3" fontId="42" fillId="40" borderId="315">
      <alignment horizontal="right"/>
    </xf>
    <xf numFmtId="206" fontId="41" fillId="0" borderId="314">
      <alignment horizontal="right" vertical="center"/>
      <protection locked="0"/>
    </xf>
    <xf numFmtId="4" fontId="80" fillId="45" borderId="308" applyNumberFormat="0" applyProtection="0">
      <alignment vertical="center"/>
    </xf>
    <xf numFmtId="4" fontId="118" fillId="45" borderId="308" applyNumberFormat="0" applyProtection="0">
      <alignment vertical="center"/>
    </xf>
    <xf numFmtId="4" fontId="119" fillId="45" borderId="308" applyNumberFormat="0" applyProtection="0">
      <alignment horizontal="left" vertical="center" indent="1"/>
    </xf>
    <xf numFmtId="4" fontId="119" fillId="69" borderId="308" applyNumberFormat="0" applyProtection="0">
      <alignment horizontal="right" vertical="center"/>
    </xf>
    <xf numFmtId="4" fontId="119" fillId="70" borderId="308" applyNumberFormat="0" applyProtection="0">
      <alignment horizontal="right" vertical="center"/>
    </xf>
    <xf numFmtId="4" fontId="119" fillId="71" borderId="308" applyNumberFormat="0" applyProtection="0">
      <alignment horizontal="right" vertical="center"/>
    </xf>
    <xf numFmtId="4" fontId="119" fillId="68" borderId="308" applyNumberFormat="0" applyProtection="0">
      <alignment horizontal="right" vertical="center"/>
    </xf>
    <xf numFmtId="4" fontId="119" fillId="72" borderId="308" applyNumberFormat="0" applyProtection="0">
      <alignment horizontal="right" vertical="center"/>
    </xf>
    <xf numFmtId="4" fontId="119" fillId="63" borderId="308" applyNumberFormat="0" applyProtection="0">
      <alignment horizontal="right" vertical="center"/>
    </xf>
    <xf numFmtId="4" fontId="119" fillId="73" borderId="308" applyNumberFormat="0" applyProtection="0">
      <alignment horizontal="right" vertical="center"/>
    </xf>
    <xf numFmtId="4" fontId="119" fillId="74" borderId="308" applyNumberFormat="0" applyProtection="0">
      <alignment horizontal="right" vertical="center"/>
    </xf>
    <xf numFmtId="4" fontId="119" fillId="75" borderId="308" applyNumberFormat="0" applyProtection="0">
      <alignment horizontal="right" vertical="center"/>
    </xf>
    <xf numFmtId="4" fontId="80" fillId="11" borderId="300" applyNumberFormat="0" applyProtection="0">
      <alignment horizontal="left" vertical="center" indent="1"/>
    </xf>
    <xf numFmtId="4" fontId="119" fillId="49" borderId="308" applyNumberFormat="0" applyProtection="0">
      <alignment horizontal="right" vertical="center"/>
    </xf>
    <xf numFmtId="4" fontId="119" fillId="43" borderId="308" applyNumberFormat="0" applyProtection="0">
      <alignment vertical="center"/>
    </xf>
    <xf numFmtId="4" fontId="122" fillId="43" borderId="308" applyNumberFormat="0" applyProtection="0">
      <alignment vertical="center"/>
    </xf>
    <xf numFmtId="4" fontId="80" fillId="49" borderId="309" applyNumberFormat="0" applyProtection="0">
      <alignment horizontal="left" vertical="center" indent="1"/>
    </xf>
    <xf numFmtId="4" fontId="21" fillId="43" borderId="308" applyNumberFormat="0" applyProtection="0">
      <alignment horizontal="right" vertical="center"/>
    </xf>
    <xf numFmtId="4" fontId="122" fillId="43" borderId="308" applyNumberFormat="0" applyProtection="0">
      <alignment horizontal="right" vertical="center"/>
    </xf>
    <xf numFmtId="4" fontId="123" fillId="5" borderId="308" applyNumberFormat="0" applyProtection="0">
      <alignment horizontal="left" vertical="center" wrapText="1" indent="1"/>
    </xf>
    <xf numFmtId="4" fontId="125" fillId="43" borderId="308" applyNumberFormat="0" applyProtection="0">
      <alignment horizontal="right" vertical="center"/>
    </xf>
    <xf numFmtId="244" fontId="16" fillId="0" borderId="300" applyFill="0"/>
    <xf numFmtId="244" fontId="16" fillId="0" borderId="299" applyFill="0"/>
    <xf numFmtId="244" fontId="4" fillId="0" borderId="300" applyFill="0"/>
    <xf numFmtId="244" fontId="4" fillId="0" borderId="299" applyFill="0"/>
    <xf numFmtId="0" fontId="143" fillId="0" borderId="310" applyNumberFormat="0" applyFill="0" applyAlignment="0">
      <protection locked="0"/>
    </xf>
    <xf numFmtId="0" fontId="143" fillId="0" borderId="310" applyNumberFormat="0" applyFill="0" applyAlignment="0">
      <protection locked="0"/>
    </xf>
    <xf numFmtId="0" fontId="30" fillId="86" borderId="302" applyNumberFormat="0" applyFont="0" applyAlignment="0" applyProtection="0"/>
    <xf numFmtId="0" fontId="156" fillId="92" borderId="304" applyNumberFormat="0" applyAlignment="0" applyProtection="0"/>
    <xf numFmtId="0" fontId="157" fillId="94" borderId="307" applyNumberFormat="0" applyAlignment="0" applyProtection="0"/>
    <xf numFmtId="0" fontId="169" fillId="57" borderId="304" applyNumberFormat="0" applyAlignment="0" applyProtection="0">
      <alignment vertical="center"/>
    </xf>
    <xf numFmtId="0" fontId="172" fillId="94" borderId="304" applyNumberFormat="0" applyAlignment="0" applyProtection="0"/>
    <xf numFmtId="203" fontId="31" fillId="11" borderId="311" applyBorder="0" applyProtection="0">
      <alignment horizontal="right"/>
    </xf>
    <xf numFmtId="0" fontId="50" fillId="0" borderId="311">
      <alignment horizontal="center" vertical="top" wrapText="1"/>
    </xf>
    <xf numFmtId="0" fontId="16" fillId="44" borderId="311">
      <alignment horizontal="center" wrapText="1"/>
    </xf>
    <xf numFmtId="0" fontId="50" fillId="0" borderId="311">
      <alignment horizontal="center" vertical="top" wrapText="1"/>
    </xf>
    <xf numFmtId="0" fontId="16" fillId="45" borderId="311">
      <alignment horizontal="center" wrapText="1"/>
    </xf>
    <xf numFmtId="0" fontId="50" fillId="0" borderId="311">
      <alignment horizontal="center" vertical="top" wrapText="1"/>
    </xf>
    <xf numFmtId="0" fontId="16" fillId="45" borderId="311">
      <alignment horizontal="center" wrapText="1"/>
    </xf>
    <xf numFmtId="0" fontId="50" fillId="0" borderId="311">
      <alignment horizontal="center" vertical="top" wrapText="1"/>
    </xf>
    <xf numFmtId="0" fontId="16" fillId="45" borderId="311">
      <alignment horizontal="center" wrapText="1"/>
    </xf>
    <xf numFmtId="0" fontId="50" fillId="0" borderId="311">
      <alignment horizontal="center" vertical="top" wrapText="1"/>
    </xf>
    <xf numFmtId="0" fontId="16" fillId="45" borderId="311">
      <alignment horizontal="center" wrapText="1"/>
    </xf>
    <xf numFmtId="0" fontId="50" fillId="0" borderId="311">
      <alignment horizontal="center" vertical="top" wrapText="1"/>
    </xf>
    <xf numFmtId="0" fontId="16" fillId="45" borderId="311">
      <alignment horizontal="center" wrapText="1"/>
    </xf>
    <xf numFmtId="0" fontId="50" fillId="0" borderId="311">
      <alignment horizontal="center" vertical="top" wrapText="1"/>
    </xf>
    <xf numFmtId="0" fontId="16" fillId="45" borderId="311">
      <alignment horizontal="center" wrapText="1"/>
    </xf>
    <xf numFmtId="250" fontId="4" fillId="45" borderId="311">
      <alignment horizontal="right"/>
      <protection locked="0"/>
    </xf>
    <xf numFmtId="263" fontId="80" fillId="57" borderId="313" applyAlignment="0" applyProtection="0"/>
    <xf numFmtId="0" fontId="88" fillId="0" borderId="313">
      <alignment horizontal="left" vertical="center"/>
    </xf>
    <xf numFmtId="10" fontId="4" fillId="40" borderId="311" applyNumberFormat="0" applyBorder="0" applyAlignment="0" applyProtection="0"/>
    <xf numFmtId="4" fontId="80" fillId="11" borderId="313" applyNumberFormat="0" applyProtection="0">
      <alignment horizontal="left" vertical="center" indent="1"/>
    </xf>
    <xf numFmtId="244" fontId="16" fillId="0" borderId="313" applyFill="0"/>
    <xf numFmtId="244" fontId="16" fillId="0" borderId="312" applyFill="0"/>
    <xf numFmtId="244" fontId="4" fillId="0" borderId="313" applyFill="0"/>
    <xf numFmtId="244" fontId="4" fillId="0" borderId="312" applyFill="0"/>
    <xf numFmtId="203" fontId="31" fillId="11" borderId="322" applyBorder="0" applyProtection="0">
      <alignment horizontal="right"/>
    </xf>
    <xf numFmtId="206" fontId="41" fillId="0" borderId="325">
      <alignment horizontal="center" vertical="center"/>
      <protection locked="0"/>
    </xf>
    <xf numFmtId="206" fontId="41" fillId="0" borderId="325">
      <alignment horizontal="right" vertical="center"/>
      <protection locked="0"/>
    </xf>
    <xf numFmtId="207" fontId="41" fillId="0" borderId="325">
      <alignment horizontal="center" vertical="center"/>
      <protection locked="0"/>
    </xf>
    <xf numFmtId="207" fontId="41" fillId="0" borderId="325">
      <alignment horizontal="right" vertical="center"/>
      <protection locked="0"/>
    </xf>
    <xf numFmtId="3" fontId="42" fillId="40" borderId="326">
      <alignment horizontal="right"/>
    </xf>
    <xf numFmtId="186" fontId="41" fillId="0" borderId="325">
      <alignment horizontal="center" vertical="center"/>
      <protection locked="0"/>
    </xf>
    <xf numFmtId="186" fontId="41" fillId="0" borderId="325">
      <alignment horizontal="right" vertical="center"/>
      <protection locked="0"/>
    </xf>
    <xf numFmtId="208" fontId="41" fillId="0" borderId="325">
      <alignment horizontal="center" vertical="center"/>
      <protection locked="0"/>
    </xf>
    <xf numFmtId="208" fontId="41" fillId="0" borderId="325">
      <alignment horizontal="right" vertical="center"/>
      <protection locked="0"/>
    </xf>
    <xf numFmtId="209" fontId="41" fillId="0" borderId="325">
      <alignment horizontal="center" vertical="center"/>
      <protection locked="0"/>
    </xf>
    <xf numFmtId="209" fontId="41" fillId="0" borderId="325">
      <alignment horizontal="right" vertical="center"/>
      <protection locked="0"/>
    </xf>
    <xf numFmtId="210" fontId="41" fillId="0" borderId="325">
      <alignment horizontal="center" vertical="center"/>
      <protection locked="0"/>
    </xf>
    <xf numFmtId="210" fontId="41" fillId="0" borderId="325">
      <alignment horizontal="right" vertical="center"/>
      <protection locked="0"/>
    </xf>
    <xf numFmtId="211" fontId="41" fillId="0" borderId="325">
      <alignment horizontal="center" vertical="center"/>
      <protection locked="0"/>
    </xf>
    <xf numFmtId="211" fontId="41" fillId="0" borderId="325">
      <alignment horizontal="right" vertical="center"/>
      <protection locked="0"/>
    </xf>
    <xf numFmtId="228" fontId="16" fillId="43" borderId="327">
      <alignment horizontal="center" wrapText="1"/>
    </xf>
    <xf numFmtId="0" fontId="50" fillId="0" borderId="322">
      <alignment horizontal="center" vertical="top" wrapText="1"/>
    </xf>
    <xf numFmtId="0" fontId="16" fillId="44" borderId="322">
      <alignment horizontal="center" wrapText="1"/>
    </xf>
    <xf numFmtId="0" fontId="50" fillId="0" borderId="322">
      <alignment horizontal="center" vertical="top" wrapText="1"/>
    </xf>
    <xf numFmtId="0" fontId="16" fillId="45" borderId="322">
      <alignment horizontal="center" wrapText="1"/>
    </xf>
    <xf numFmtId="0" fontId="50" fillId="0" borderId="322">
      <alignment horizontal="center" vertical="top" wrapText="1"/>
    </xf>
    <xf numFmtId="0" fontId="16" fillId="45" borderId="322">
      <alignment horizontal="center" wrapText="1"/>
    </xf>
    <xf numFmtId="0" fontId="50" fillId="0" borderId="322">
      <alignment horizontal="center" vertical="top" wrapText="1"/>
    </xf>
    <xf numFmtId="0" fontId="16" fillId="45" borderId="322">
      <alignment horizontal="center" wrapText="1"/>
    </xf>
    <xf numFmtId="0" fontId="50" fillId="0" borderId="322">
      <alignment horizontal="center" vertical="top" wrapText="1"/>
    </xf>
    <xf numFmtId="0" fontId="16" fillId="45" borderId="322">
      <alignment horizontal="center" wrapText="1"/>
    </xf>
    <xf numFmtId="0" fontId="50" fillId="0" borderId="322">
      <alignment horizontal="center" vertical="top" wrapText="1"/>
    </xf>
    <xf numFmtId="0" fontId="16" fillId="45" borderId="322">
      <alignment horizontal="center" wrapText="1"/>
    </xf>
    <xf numFmtId="0" fontId="50" fillId="0" borderId="322">
      <alignment horizontal="center" vertical="top" wrapText="1"/>
    </xf>
    <xf numFmtId="0" fontId="16" fillId="45" borderId="322">
      <alignment horizontal="center" wrapText="1"/>
    </xf>
    <xf numFmtId="0" fontId="52" fillId="47" borderId="328" applyNumberFormat="0" applyAlignment="0">
      <protection locked="0"/>
    </xf>
    <xf numFmtId="0" fontId="66" fillId="50" borderId="329" applyNumberFormat="0" applyFont="0" applyBorder="0" applyAlignment="0" applyProtection="0"/>
    <xf numFmtId="250" fontId="4" fillId="45" borderId="322">
      <alignment horizontal="right"/>
      <protection locked="0"/>
    </xf>
    <xf numFmtId="0" fontId="71" fillId="54" borderId="330">
      <alignment horizontal="center"/>
      <protection locked="0"/>
    </xf>
    <xf numFmtId="263" fontId="80" fillId="57" borderId="324" applyAlignment="0" applyProtection="0"/>
    <xf numFmtId="0" fontId="88" fillId="0" borderId="324">
      <alignment horizontal="left" vertical="center"/>
    </xf>
    <xf numFmtId="10" fontId="4" fillId="40" borderId="322" applyNumberFormat="0" applyBorder="0" applyAlignment="0" applyProtection="0"/>
    <xf numFmtId="0" fontId="92" fillId="23" borderId="328" applyNumberFormat="0" applyAlignment="0">
      <protection locked="0"/>
    </xf>
    <xf numFmtId="0" fontId="92" fillId="23" borderId="328" applyNumberFormat="0" applyAlignment="0">
      <protection locked="0"/>
    </xf>
    <xf numFmtId="10" fontId="66" fillId="65" borderId="329" applyBorder="0">
      <alignment horizontal="center"/>
      <protection locked="0"/>
    </xf>
    <xf numFmtId="0" fontId="4" fillId="14" borderId="326" applyNumberFormat="0" applyAlignment="0">
      <protection locked="0"/>
    </xf>
    <xf numFmtId="0" fontId="103" fillId="47" borderId="331" applyNumberFormat="0" applyAlignment="0">
      <protection locked="0"/>
    </xf>
    <xf numFmtId="4" fontId="80" fillId="45" borderId="332" applyNumberFormat="0" applyProtection="0">
      <alignment vertical="center"/>
    </xf>
    <xf numFmtId="4" fontId="118" fillId="45" borderId="332" applyNumberFormat="0" applyProtection="0">
      <alignment vertical="center"/>
    </xf>
    <xf numFmtId="4" fontId="119" fillId="45" borderId="332" applyNumberFormat="0" applyProtection="0">
      <alignment horizontal="left" vertical="center" indent="1"/>
    </xf>
    <xf numFmtId="4" fontId="119" fillId="69" borderId="332" applyNumberFormat="0" applyProtection="0">
      <alignment horizontal="right" vertical="center"/>
    </xf>
    <xf numFmtId="4" fontId="119" fillId="70" borderId="332" applyNumberFormat="0" applyProtection="0">
      <alignment horizontal="right" vertical="center"/>
    </xf>
    <xf numFmtId="4" fontId="119" fillId="71" borderId="332" applyNumberFormat="0" applyProtection="0">
      <alignment horizontal="right" vertical="center"/>
    </xf>
    <xf numFmtId="4" fontId="119" fillId="68" borderId="332" applyNumberFormat="0" applyProtection="0">
      <alignment horizontal="right" vertical="center"/>
    </xf>
    <xf numFmtId="4" fontId="119" fillId="72" borderId="332" applyNumberFormat="0" applyProtection="0">
      <alignment horizontal="right" vertical="center"/>
    </xf>
    <xf numFmtId="4" fontId="119" fillId="63" borderId="332" applyNumberFormat="0" applyProtection="0">
      <alignment horizontal="right" vertical="center"/>
    </xf>
    <xf numFmtId="4" fontId="119" fillId="73" borderId="332" applyNumberFormat="0" applyProtection="0">
      <alignment horizontal="right" vertical="center"/>
    </xf>
    <xf numFmtId="4" fontId="119" fillId="74" borderId="332" applyNumberFormat="0" applyProtection="0">
      <alignment horizontal="right" vertical="center"/>
    </xf>
    <xf numFmtId="4" fontId="119" fillId="75" borderId="332" applyNumberFormat="0" applyProtection="0">
      <alignment horizontal="right" vertical="center"/>
    </xf>
    <xf numFmtId="4" fontId="80" fillId="11" borderId="324" applyNumberFormat="0" applyProtection="0">
      <alignment horizontal="left" vertical="center" indent="1"/>
    </xf>
    <xf numFmtId="4" fontId="119" fillId="49" borderId="332" applyNumberFormat="0" applyProtection="0">
      <alignment horizontal="right" vertical="center"/>
    </xf>
    <xf numFmtId="4" fontId="119" fillId="43" borderId="332" applyNumberFormat="0" applyProtection="0">
      <alignment vertical="center"/>
    </xf>
    <xf numFmtId="4" fontId="122" fillId="43" borderId="332" applyNumberFormat="0" applyProtection="0">
      <alignment vertical="center"/>
    </xf>
    <xf numFmtId="4" fontId="80" fillId="49" borderId="333" applyNumberFormat="0" applyProtection="0">
      <alignment horizontal="left" vertical="center" indent="1"/>
    </xf>
    <xf numFmtId="4" fontId="21" fillId="43" borderId="332" applyNumberFormat="0" applyProtection="0">
      <alignment horizontal="right" vertical="center"/>
    </xf>
    <xf numFmtId="4" fontId="122" fillId="43" borderId="332" applyNumberFormat="0" applyProtection="0">
      <alignment horizontal="right" vertical="center"/>
    </xf>
    <xf numFmtId="4" fontId="123" fillId="5" borderId="332" applyNumberFormat="0" applyProtection="0">
      <alignment horizontal="left" vertical="center" wrapText="1" indent="1"/>
    </xf>
    <xf numFmtId="4" fontId="125" fillId="43" borderId="332" applyNumberFormat="0" applyProtection="0">
      <alignment horizontal="right" vertical="center"/>
    </xf>
    <xf numFmtId="244" fontId="16" fillId="0" borderId="324" applyFill="0"/>
    <xf numFmtId="244" fontId="16" fillId="0" borderId="323" applyFill="0"/>
    <xf numFmtId="244" fontId="4" fillId="0" borderId="324" applyFill="0"/>
    <xf numFmtId="244" fontId="4" fillId="0" borderId="323" applyFill="0"/>
    <xf numFmtId="0" fontId="143" fillId="0" borderId="334" applyNumberFormat="0" applyFill="0" applyAlignment="0">
      <protection locked="0"/>
    </xf>
    <xf numFmtId="0" fontId="143" fillId="0" borderId="334" applyNumberFormat="0" applyFill="0" applyAlignment="0">
      <protection locked="0"/>
    </xf>
    <xf numFmtId="0" fontId="30" fillId="86" borderId="326" applyNumberFormat="0" applyFont="0" applyAlignment="0" applyProtection="0"/>
    <xf numFmtId="0" fontId="156" fillId="92" borderId="328" applyNumberFormat="0" applyAlignment="0" applyProtection="0"/>
    <xf numFmtId="0" fontId="157" fillId="94" borderId="331" applyNumberFormat="0" applyAlignment="0" applyProtection="0"/>
    <xf numFmtId="0" fontId="169" fillId="57" borderId="328" applyNumberFormat="0" applyAlignment="0" applyProtection="0">
      <alignment vertical="center"/>
    </xf>
    <xf numFmtId="0" fontId="172" fillId="94" borderId="328" applyNumberFormat="0" applyAlignment="0" applyProtection="0"/>
    <xf numFmtId="203" fontId="31" fillId="11" borderId="335" applyBorder="0" applyProtection="0">
      <alignment horizontal="right"/>
    </xf>
    <xf numFmtId="0" fontId="50" fillId="0" borderId="335">
      <alignment horizontal="center" vertical="top" wrapText="1"/>
    </xf>
    <xf numFmtId="0" fontId="16" fillId="44" borderId="335">
      <alignment horizontal="center" wrapText="1"/>
    </xf>
    <xf numFmtId="0" fontId="50" fillId="0" borderId="335">
      <alignment horizontal="center" vertical="top" wrapText="1"/>
    </xf>
    <xf numFmtId="0" fontId="16" fillId="45" borderId="335">
      <alignment horizontal="center" wrapText="1"/>
    </xf>
    <xf numFmtId="0" fontId="50" fillId="0" borderId="335">
      <alignment horizontal="center" vertical="top" wrapText="1"/>
    </xf>
    <xf numFmtId="0" fontId="16" fillId="45" borderId="335">
      <alignment horizontal="center" wrapText="1"/>
    </xf>
    <xf numFmtId="0" fontId="50" fillId="0" borderId="335">
      <alignment horizontal="center" vertical="top" wrapText="1"/>
    </xf>
    <xf numFmtId="0" fontId="16" fillId="45" borderId="335">
      <alignment horizontal="center" wrapText="1"/>
    </xf>
    <xf numFmtId="0" fontId="50" fillId="0" borderId="335">
      <alignment horizontal="center" vertical="top" wrapText="1"/>
    </xf>
    <xf numFmtId="0" fontId="16" fillId="45" borderId="335">
      <alignment horizontal="center" wrapText="1"/>
    </xf>
    <xf numFmtId="0" fontId="50" fillId="0" borderId="335">
      <alignment horizontal="center" vertical="top" wrapText="1"/>
    </xf>
    <xf numFmtId="0" fontId="16" fillId="45" borderId="335">
      <alignment horizontal="center" wrapText="1"/>
    </xf>
    <xf numFmtId="0" fontId="50" fillId="0" borderId="335">
      <alignment horizontal="center" vertical="top" wrapText="1"/>
    </xf>
    <xf numFmtId="0" fontId="16" fillId="45" borderId="335">
      <alignment horizontal="center" wrapText="1"/>
    </xf>
    <xf numFmtId="250" fontId="4" fillId="45" borderId="335">
      <alignment horizontal="right"/>
      <protection locked="0"/>
    </xf>
    <xf numFmtId="263" fontId="80" fillId="57" borderId="337" applyAlignment="0" applyProtection="0"/>
    <xf numFmtId="0" fontId="88" fillId="0" borderId="337">
      <alignment horizontal="left" vertical="center"/>
    </xf>
    <xf numFmtId="10" fontId="4" fillId="40" borderId="335" applyNumberFormat="0" applyBorder="0" applyAlignment="0" applyProtection="0"/>
    <xf numFmtId="4" fontId="80" fillId="11" borderId="337" applyNumberFormat="0" applyProtection="0">
      <alignment horizontal="left" vertical="center" indent="1"/>
    </xf>
    <xf numFmtId="244" fontId="16" fillId="0" borderId="337" applyFill="0"/>
    <xf numFmtId="244" fontId="16" fillId="0" borderId="336" applyFill="0"/>
    <xf numFmtId="244" fontId="4" fillId="0" borderId="337" applyFill="0"/>
    <xf numFmtId="244" fontId="4" fillId="0" borderId="336" applyFill="0"/>
    <xf numFmtId="206" fontId="41" fillId="0" borderId="340">
      <alignment horizontal="center" vertical="center"/>
      <protection locked="0"/>
    </xf>
    <xf numFmtId="206" fontId="41" fillId="0" borderId="340">
      <alignment horizontal="right" vertical="center"/>
      <protection locked="0"/>
    </xf>
    <xf numFmtId="207" fontId="41" fillId="0" borderId="340">
      <alignment horizontal="center" vertical="center"/>
      <protection locked="0"/>
    </xf>
    <xf numFmtId="207" fontId="41" fillId="0" borderId="340">
      <alignment horizontal="right" vertical="center"/>
      <protection locked="0"/>
    </xf>
    <xf numFmtId="3" fontId="42" fillId="40" borderId="341">
      <alignment horizontal="right"/>
    </xf>
    <xf numFmtId="186" fontId="41" fillId="0" borderId="340">
      <alignment horizontal="center" vertical="center"/>
      <protection locked="0"/>
    </xf>
    <xf numFmtId="186" fontId="41" fillId="0" borderId="340">
      <alignment horizontal="right" vertical="center"/>
      <protection locked="0"/>
    </xf>
    <xf numFmtId="208" fontId="41" fillId="0" borderId="340">
      <alignment horizontal="center" vertical="center"/>
      <protection locked="0"/>
    </xf>
    <xf numFmtId="208" fontId="41" fillId="0" borderId="340">
      <alignment horizontal="right" vertical="center"/>
      <protection locked="0"/>
    </xf>
    <xf numFmtId="209" fontId="41" fillId="0" borderId="340">
      <alignment horizontal="center" vertical="center"/>
      <protection locked="0"/>
    </xf>
    <xf numFmtId="209" fontId="41" fillId="0" borderId="340">
      <alignment horizontal="right" vertical="center"/>
      <protection locked="0"/>
    </xf>
    <xf numFmtId="210" fontId="41" fillId="0" borderId="340">
      <alignment horizontal="center" vertical="center"/>
      <protection locked="0"/>
    </xf>
    <xf numFmtId="210" fontId="41" fillId="0" borderId="340">
      <alignment horizontal="right" vertical="center"/>
      <protection locked="0"/>
    </xf>
    <xf numFmtId="211" fontId="41" fillId="0" borderId="340">
      <alignment horizontal="center" vertical="center"/>
      <protection locked="0"/>
    </xf>
    <xf numFmtId="211" fontId="41" fillId="0" borderId="340">
      <alignment horizontal="right" vertical="center"/>
      <protection locked="0"/>
    </xf>
    <xf numFmtId="228" fontId="16" fillId="43" borderId="338">
      <alignment horizontal="center" wrapText="1"/>
    </xf>
    <xf numFmtId="0" fontId="52" fillId="47" borderId="342" applyNumberFormat="0" applyAlignment="0">
      <protection locked="0"/>
    </xf>
    <xf numFmtId="0" fontId="66" fillId="50" borderId="339" applyNumberFormat="0" applyFont="0" applyBorder="0" applyAlignment="0" applyProtection="0"/>
    <xf numFmtId="0" fontId="71" fillId="54" borderId="343">
      <alignment horizontal="center"/>
      <protection locked="0"/>
    </xf>
    <xf numFmtId="0" fontId="92" fillId="23" borderId="342" applyNumberFormat="0" applyAlignment="0">
      <protection locked="0"/>
    </xf>
    <xf numFmtId="0" fontId="92" fillId="23" borderId="342" applyNumberFormat="0" applyAlignment="0">
      <protection locked="0"/>
    </xf>
    <xf numFmtId="10" fontId="66" fillId="65" borderId="339" applyBorder="0">
      <alignment horizontal="center"/>
      <protection locked="0"/>
    </xf>
    <xf numFmtId="0" fontId="4" fillId="14" borderId="341" applyNumberFormat="0" applyAlignment="0">
      <protection locked="0"/>
    </xf>
    <xf numFmtId="0" fontId="103" fillId="47" borderId="344" applyNumberFormat="0" applyAlignment="0">
      <protection locked="0"/>
    </xf>
    <xf numFmtId="4" fontId="80" fillId="45" borderId="345" applyNumberFormat="0" applyProtection="0">
      <alignment vertical="center"/>
    </xf>
    <xf numFmtId="4" fontId="118" fillId="45" borderId="345" applyNumberFormat="0" applyProtection="0">
      <alignment vertical="center"/>
    </xf>
    <xf numFmtId="4" fontId="119" fillId="45" borderId="345" applyNumberFormat="0" applyProtection="0">
      <alignment horizontal="left" vertical="center" indent="1"/>
    </xf>
    <xf numFmtId="4" fontId="119" fillId="69" borderId="345" applyNumberFormat="0" applyProtection="0">
      <alignment horizontal="right" vertical="center"/>
    </xf>
    <xf numFmtId="4" fontId="119" fillId="70" borderId="345" applyNumberFormat="0" applyProtection="0">
      <alignment horizontal="right" vertical="center"/>
    </xf>
    <xf numFmtId="4" fontId="119" fillId="71" borderId="345" applyNumberFormat="0" applyProtection="0">
      <alignment horizontal="right" vertical="center"/>
    </xf>
    <xf numFmtId="4" fontId="119" fillId="68" borderId="345" applyNumberFormat="0" applyProtection="0">
      <alignment horizontal="right" vertical="center"/>
    </xf>
    <xf numFmtId="4" fontId="119" fillId="72" borderId="345" applyNumberFormat="0" applyProtection="0">
      <alignment horizontal="right" vertical="center"/>
    </xf>
    <xf numFmtId="4" fontId="119" fillId="63" borderId="345" applyNumberFormat="0" applyProtection="0">
      <alignment horizontal="right" vertical="center"/>
    </xf>
    <xf numFmtId="4" fontId="119" fillId="73" borderId="345" applyNumberFormat="0" applyProtection="0">
      <alignment horizontal="right" vertical="center"/>
    </xf>
    <xf numFmtId="4" fontId="119" fillId="74" borderId="345" applyNumberFormat="0" applyProtection="0">
      <alignment horizontal="right" vertical="center"/>
    </xf>
    <xf numFmtId="4" fontId="119" fillId="75" borderId="345" applyNumberFormat="0" applyProtection="0">
      <alignment horizontal="right" vertical="center"/>
    </xf>
    <xf numFmtId="4" fontId="119" fillId="49" borderId="345" applyNumberFormat="0" applyProtection="0">
      <alignment horizontal="right" vertical="center"/>
    </xf>
    <xf numFmtId="4" fontId="119" fillId="43" borderId="345" applyNumberFormat="0" applyProtection="0">
      <alignment vertical="center"/>
    </xf>
    <xf numFmtId="4" fontId="122" fillId="43" borderId="345" applyNumberFormat="0" applyProtection="0">
      <alignment vertical="center"/>
    </xf>
    <xf numFmtId="4" fontId="80" fillId="49" borderId="346" applyNumberFormat="0" applyProtection="0">
      <alignment horizontal="left" vertical="center" indent="1"/>
    </xf>
    <xf numFmtId="4" fontId="21" fillId="43" borderId="345" applyNumberFormat="0" applyProtection="0">
      <alignment horizontal="right" vertical="center"/>
    </xf>
    <xf numFmtId="4" fontId="122" fillId="43" borderId="345" applyNumberFormat="0" applyProtection="0">
      <alignment horizontal="right" vertical="center"/>
    </xf>
    <xf numFmtId="4" fontId="123" fillId="5" borderId="345" applyNumberFormat="0" applyProtection="0">
      <alignment horizontal="left" vertical="center" wrapText="1" indent="1"/>
    </xf>
    <xf numFmtId="4" fontId="125" fillId="43" borderId="345" applyNumberFormat="0" applyProtection="0">
      <alignment horizontal="right" vertical="center"/>
    </xf>
    <xf numFmtId="0" fontId="143" fillId="0" borderId="347" applyNumberFormat="0" applyFill="0" applyAlignment="0">
      <protection locked="0"/>
    </xf>
    <xf numFmtId="0" fontId="143" fillId="0" borderId="347" applyNumberFormat="0" applyFill="0" applyAlignment="0">
      <protection locked="0"/>
    </xf>
    <xf numFmtId="0" fontId="30" fillId="86" borderId="341" applyNumberFormat="0" applyFont="0" applyAlignment="0" applyProtection="0"/>
    <xf numFmtId="0" fontId="156" fillId="92" borderId="342" applyNumberFormat="0" applyAlignment="0" applyProtection="0"/>
    <xf numFmtId="0" fontId="157" fillId="94" borderId="344" applyNumberFormat="0" applyAlignment="0" applyProtection="0"/>
    <xf numFmtId="0" fontId="169" fillId="57" borderId="342" applyNumberFormat="0" applyAlignment="0" applyProtection="0">
      <alignment vertical="center"/>
    </xf>
    <xf numFmtId="0" fontId="172" fillId="94" borderId="342" applyNumberFormat="0" applyAlignment="0" applyProtection="0"/>
    <xf numFmtId="207" fontId="41" fillId="0" borderId="388">
      <alignment horizontal="center" vertical="center"/>
      <protection locked="0"/>
    </xf>
    <xf numFmtId="207" fontId="41" fillId="0" borderId="388">
      <alignment horizontal="right" vertical="center"/>
      <protection locked="0"/>
    </xf>
    <xf numFmtId="186" fontId="41" fillId="0" borderId="388">
      <alignment horizontal="center" vertical="center"/>
      <protection locked="0"/>
    </xf>
    <xf numFmtId="186" fontId="41" fillId="0" borderId="388">
      <alignment horizontal="right" vertical="center"/>
      <protection locked="0"/>
    </xf>
    <xf numFmtId="208" fontId="41" fillId="0" borderId="388">
      <alignment horizontal="center" vertical="center"/>
      <protection locked="0"/>
    </xf>
    <xf numFmtId="208" fontId="41" fillId="0" borderId="388">
      <alignment horizontal="right" vertical="center"/>
      <protection locked="0"/>
    </xf>
    <xf numFmtId="209" fontId="41" fillId="0" borderId="388">
      <alignment horizontal="center" vertical="center"/>
      <protection locked="0"/>
    </xf>
    <xf numFmtId="209" fontId="41" fillId="0" borderId="388">
      <alignment horizontal="right" vertical="center"/>
      <protection locked="0"/>
    </xf>
    <xf numFmtId="210" fontId="41" fillId="0" borderId="388">
      <alignment horizontal="center" vertical="center"/>
      <protection locked="0"/>
    </xf>
    <xf numFmtId="210" fontId="41" fillId="0" borderId="388">
      <alignment horizontal="right" vertical="center"/>
      <protection locked="0"/>
    </xf>
    <xf numFmtId="211" fontId="41" fillId="0" borderId="388">
      <alignment horizontal="center" vertical="center"/>
      <protection locked="0"/>
    </xf>
    <xf numFmtId="211" fontId="41" fillId="0" borderId="388">
      <alignment horizontal="right" vertical="center"/>
      <protection locked="0"/>
    </xf>
    <xf numFmtId="0" fontId="4" fillId="14" borderId="365" applyNumberFormat="0" applyAlignment="0">
      <protection locked="0"/>
    </xf>
    <xf numFmtId="0" fontId="71" fillId="54" borderId="391">
      <alignment horizontal="center"/>
      <protection locked="0"/>
    </xf>
    <xf numFmtId="0" fontId="71" fillId="54" borderId="367">
      <alignment horizontal="center"/>
      <protection locked="0"/>
    </xf>
    <xf numFmtId="0" fontId="92" fillId="23" borderId="390" applyNumberFormat="0" applyAlignment="0">
      <protection locked="0"/>
    </xf>
    <xf numFmtId="0" fontId="92" fillId="23" borderId="390" applyNumberFormat="0" applyAlignment="0">
      <protection locked="0"/>
    </xf>
    <xf numFmtId="0" fontId="52" fillId="47" borderId="366" applyNumberFormat="0" applyAlignment="0">
      <protection locked="0"/>
    </xf>
    <xf numFmtId="4" fontId="119" fillId="71" borderId="393" applyNumberFormat="0" applyProtection="0">
      <alignment horizontal="right" vertical="center"/>
    </xf>
    <xf numFmtId="4" fontId="119" fillId="68" borderId="393" applyNumberFormat="0" applyProtection="0">
      <alignment horizontal="right" vertical="center"/>
    </xf>
    <xf numFmtId="4" fontId="119" fillId="72" borderId="393" applyNumberFormat="0" applyProtection="0">
      <alignment horizontal="right" vertical="center"/>
    </xf>
    <xf numFmtId="4" fontId="119" fillId="63" borderId="393" applyNumberFormat="0" applyProtection="0">
      <alignment horizontal="right" vertical="center"/>
    </xf>
    <xf numFmtId="4" fontId="119" fillId="73" borderId="393" applyNumberFormat="0" applyProtection="0">
      <alignment horizontal="right" vertical="center"/>
    </xf>
    <xf numFmtId="4" fontId="119" fillId="74" borderId="393" applyNumberFormat="0" applyProtection="0">
      <alignment horizontal="right" vertical="center"/>
    </xf>
    <xf numFmtId="4" fontId="119" fillId="75" borderId="393" applyNumberFormat="0" applyProtection="0">
      <alignment horizontal="right" vertical="center"/>
    </xf>
    <xf numFmtId="4" fontId="119" fillId="49" borderId="393" applyNumberFormat="0" applyProtection="0">
      <alignment horizontal="right" vertical="center"/>
    </xf>
    <xf numFmtId="4" fontId="119" fillId="43" borderId="393" applyNumberFormat="0" applyProtection="0">
      <alignment vertical="center"/>
    </xf>
    <xf numFmtId="4" fontId="122" fillId="43" borderId="393" applyNumberFormat="0" applyProtection="0">
      <alignment vertical="center"/>
    </xf>
    <xf numFmtId="4" fontId="80" fillId="49" borderId="394" applyNumberFormat="0" applyProtection="0">
      <alignment horizontal="left" vertical="center" indent="1"/>
    </xf>
    <xf numFmtId="4" fontId="21" fillId="43" borderId="393" applyNumberFormat="0" applyProtection="0">
      <alignment horizontal="right" vertical="center"/>
    </xf>
    <xf numFmtId="4" fontId="122" fillId="43" borderId="393" applyNumberFormat="0" applyProtection="0">
      <alignment horizontal="right" vertical="center"/>
    </xf>
    <xf numFmtId="4" fontId="123" fillId="5" borderId="393" applyNumberFormat="0" applyProtection="0">
      <alignment horizontal="left" vertical="center" wrapText="1" indent="1"/>
    </xf>
    <xf numFmtId="4" fontId="125" fillId="43" borderId="393" applyNumberFormat="0" applyProtection="0">
      <alignment horizontal="right" vertical="center"/>
    </xf>
    <xf numFmtId="211" fontId="41" fillId="0" borderId="364">
      <alignment horizontal="right" vertical="center"/>
      <protection locked="0"/>
    </xf>
    <xf numFmtId="211" fontId="41" fillId="0" borderId="364">
      <alignment horizontal="center" vertical="center"/>
      <protection locked="0"/>
    </xf>
    <xf numFmtId="210" fontId="41" fillId="0" borderId="364">
      <alignment horizontal="right" vertical="center"/>
      <protection locked="0"/>
    </xf>
    <xf numFmtId="210" fontId="41" fillId="0" borderId="364">
      <alignment horizontal="center" vertical="center"/>
      <protection locked="0"/>
    </xf>
    <xf numFmtId="209" fontId="41" fillId="0" borderId="364">
      <alignment horizontal="right" vertical="center"/>
      <protection locked="0"/>
    </xf>
    <xf numFmtId="209" fontId="41" fillId="0" borderId="364">
      <alignment horizontal="center" vertical="center"/>
      <protection locked="0"/>
    </xf>
    <xf numFmtId="208" fontId="41" fillId="0" borderId="364">
      <alignment horizontal="right" vertical="center"/>
      <protection locked="0"/>
    </xf>
    <xf numFmtId="208" fontId="41" fillId="0" borderId="364">
      <alignment horizontal="center" vertical="center"/>
      <protection locked="0"/>
    </xf>
    <xf numFmtId="186" fontId="41" fillId="0" borderId="364">
      <alignment horizontal="right" vertical="center"/>
      <protection locked="0"/>
    </xf>
    <xf numFmtId="186" fontId="41" fillId="0" borderId="364">
      <alignment horizontal="center" vertical="center"/>
      <protection locked="0"/>
    </xf>
    <xf numFmtId="3" fontId="42" fillId="40" borderId="365">
      <alignment horizontal="right"/>
    </xf>
    <xf numFmtId="207" fontId="41" fillId="0" borderId="364">
      <alignment horizontal="right" vertical="center"/>
      <protection locked="0"/>
    </xf>
    <xf numFmtId="207" fontId="41" fillId="0" borderId="364">
      <alignment horizontal="center" vertical="center"/>
      <protection locked="0"/>
    </xf>
    <xf numFmtId="206" fontId="41" fillId="0" borderId="364">
      <alignment horizontal="right" vertical="center"/>
      <protection locked="0"/>
    </xf>
    <xf numFmtId="206" fontId="41" fillId="0" borderId="364">
      <alignment horizontal="center" vertical="center"/>
      <protection locked="0"/>
    </xf>
    <xf numFmtId="0" fontId="143" fillId="0" borderId="395" applyNumberFormat="0" applyFill="0" applyAlignment="0">
      <protection locked="0"/>
    </xf>
    <xf numFmtId="0" fontId="143" fillId="0" borderId="395" applyNumberFormat="0" applyFill="0" applyAlignment="0">
      <protection locked="0"/>
    </xf>
    <xf numFmtId="0" fontId="30" fillId="86" borderId="389" applyNumberFormat="0" applyFont="0" applyAlignment="0" applyProtection="0"/>
    <xf numFmtId="0" fontId="156" fillId="92" borderId="390" applyNumberFormat="0" applyAlignment="0" applyProtection="0"/>
    <xf numFmtId="0" fontId="157" fillId="94" borderId="392" applyNumberFormat="0" applyAlignment="0" applyProtection="0"/>
    <xf numFmtId="0" fontId="169" fillId="57" borderId="390" applyNumberFormat="0" applyAlignment="0" applyProtection="0">
      <alignment vertical="center"/>
    </xf>
    <xf numFmtId="0" fontId="172" fillId="94" borderId="390" applyNumberFormat="0" applyAlignment="0" applyProtection="0"/>
    <xf numFmtId="4" fontId="80" fillId="45" borderId="393" applyNumberFormat="0" applyProtection="0">
      <alignment vertical="center"/>
    </xf>
    <xf numFmtId="0" fontId="92" fillId="23" borderId="366" applyNumberFormat="0" applyAlignment="0">
      <protection locked="0"/>
    </xf>
    <xf numFmtId="0" fontId="52" fillId="47" borderId="390" applyNumberFormat="0" applyAlignment="0">
      <protection locked="0"/>
    </xf>
    <xf numFmtId="0" fontId="92" fillId="23" borderId="366" applyNumberFormat="0" applyAlignment="0">
      <protection locked="0"/>
    </xf>
    <xf numFmtId="0" fontId="103" fillId="47" borderId="368" applyNumberFormat="0" applyAlignment="0">
      <protection locked="0"/>
    </xf>
    <xf numFmtId="4" fontId="118" fillId="45" borderId="393" applyNumberFormat="0" applyProtection="0">
      <alignment vertical="center"/>
    </xf>
    <xf numFmtId="4" fontId="119" fillId="45" borderId="393" applyNumberFormat="0" applyProtection="0">
      <alignment horizontal="left" vertical="center" indent="1"/>
    </xf>
    <xf numFmtId="203" fontId="31" fillId="11" borderId="348" applyBorder="0" applyProtection="0">
      <alignment horizontal="right"/>
    </xf>
    <xf numFmtId="206" fontId="41" fillId="0" borderId="351">
      <alignment horizontal="center" vertical="center"/>
      <protection locked="0"/>
    </xf>
    <xf numFmtId="206" fontId="41" fillId="0" borderId="351">
      <alignment horizontal="right" vertical="center"/>
      <protection locked="0"/>
    </xf>
    <xf numFmtId="207" fontId="41" fillId="0" borderId="351">
      <alignment horizontal="center" vertical="center"/>
      <protection locked="0"/>
    </xf>
    <xf numFmtId="207" fontId="41" fillId="0" borderId="351">
      <alignment horizontal="right" vertical="center"/>
      <protection locked="0"/>
    </xf>
    <xf numFmtId="3" fontId="42" fillId="40" borderId="352">
      <alignment horizontal="right"/>
    </xf>
    <xf numFmtId="186" fontId="41" fillId="0" borderId="351">
      <alignment horizontal="center" vertical="center"/>
      <protection locked="0"/>
    </xf>
    <xf numFmtId="186" fontId="41" fillId="0" borderId="351">
      <alignment horizontal="right" vertical="center"/>
      <protection locked="0"/>
    </xf>
    <xf numFmtId="208" fontId="41" fillId="0" borderId="351">
      <alignment horizontal="center" vertical="center"/>
      <protection locked="0"/>
    </xf>
    <xf numFmtId="208" fontId="41" fillId="0" borderId="351">
      <alignment horizontal="right" vertical="center"/>
      <protection locked="0"/>
    </xf>
    <xf numFmtId="209" fontId="41" fillId="0" borderId="351">
      <alignment horizontal="center" vertical="center"/>
      <protection locked="0"/>
    </xf>
    <xf numFmtId="209" fontId="41" fillId="0" borderId="351">
      <alignment horizontal="right" vertical="center"/>
      <protection locked="0"/>
    </xf>
    <xf numFmtId="210" fontId="41" fillId="0" borderId="351">
      <alignment horizontal="center" vertical="center"/>
      <protection locked="0"/>
    </xf>
    <xf numFmtId="210" fontId="41" fillId="0" borderId="351">
      <alignment horizontal="right" vertical="center"/>
      <protection locked="0"/>
    </xf>
    <xf numFmtId="211" fontId="41" fillId="0" borderId="351">
      <alignment horizontal="center" vertical="center"/>
      <protection locked="0"/>
    </xf>
    <xf numFmtId="211" fontId="41" fillId="0" borderId="351">
      <alignment horizontal="right" vertical="center"/>
      <protection locked="0"/>
    </xf>
    <xf numFmtId="228" fontId="16" fillId="43" borderId="353">
      <alignment horizontal="center" wrapText="1"/>
    </xf>
    <xf numFmtId="0" fontId="50" fillId="0" borderId="348">
      <alignment horizontal="center" vertical="top" wrapText="1"/>
    </xf>
    <xf numFmtId="0" fontId="16" fillId="44" borderId="348">
      <alignment horizontal="center" wrapText="1"/>
    </xf>
    <xf numFmtId="0" fontId="50" fillId="0" borderId="348">
      <alignment horizontal="center" vertical="top" wrapText="1"/>
    </xf>
    <xf numFmtId="0" fontId="16" fillId="45" borderId="348">
      <alignment horizontal="center" wrapText="1"/>
    </xf>
    <xf numFmtId="0" fontId="50" fillId="0" borderId="348">
      <alignment horizontal="center" vertical="top" wrapText="1"/>
    </xf>
    <xf numFmtId="0" fontId="16" fillId="45" borderId="348">
      <alignment horizontal="center" wrapText="1"/>
    </xf>
    <xf numFmtId="0" fontId="50" fillId="0" borderId="348">
      <alignment horizontal="center" vertical="top" wrapText="1"/>
    </xf>
    <xf numFmtId="0" fontId="16" fillId="45" borderId="348">
      <alignment horizontal="center" wrapText="1"/>
    </xf>
    <xf numFmtId="0" fontId="50" fillId="0" borderId="348">
      <alignment horizontal="center" vertical="top" wrapText="1"/>
    </xf>
    <xf numFmtId="0" fontId="16" fillId="45" borderId="348">
      <alignment horizontal="center" wrapText="1"/>
    </xf>
    <xf numFmtId="0" fontId="50" fillId="0" borderId="348">
      <alignment horizontal="center" vertical="top" wrapText="1"/>
    </xf>
    <xf numFmtId="0" fontId="16" fillId="45" borderId="348">
      <alignment horizontal="center" wrapText="1"/>
    </xf>
    <xf numFmtId="0" fontId="50" fillId="0" borderId="348">
      <alignment horizontal="center" vertical="top" wrapText="1"/>
    </xf>
    <xf numFmtId="0" fontId="16" fillId="45" borderId="348">
      <alignment horizontal="center" wrapText="1"/>
    </xf>
    <xf numFmtId="0" fontId="52" fillId="47" borderId="354" applyNumberFormat="0" applyAlignment="0">
      <protection locked="0"/>
    </xf>
    <xf numFmtId="0" fontId="66" fillId="50" borderId="355" applyNumberFormat="0" applyFont="0" applyBorder="0" applyAlignment="0" applyProtection="0"/>
    <xf numFmtId="250" fontId="4" fillId="45" borderId="348">
      <alignment horizontal="right"/>
      <protection locked="0"/>
    </xf>
    <xf numFmtId="0" fontId="71" fillId="54" borderId="356">
      <alignment horizontal="center"/>
      <protection locked="0"/>
    </xf>
    <xf numFmtId="263" fontId="80" fillId="57" borderId="350" applyAlignment="0" applyProtection="0"/>
    <xf numFmtId="0" fontId="88" fillId="0" borderId="350">
      <alignment horizontal="left" vertical="center"/>
    </xf>
    <xf numFmtId="10" fontId="4" fillId="40" borderId="348" applyNumberFormat="0" applyBorder="0" applyAlignment="0" applyProtection="0"/>
    <xf numFmtId="0" fontId="92" fillId="23" borderId="354" applyNumberFormat="0" applyAlignment="0">
      <protection locked="0"/>
    </xf>
    <xf numFmtId="0" fontId="92" fillId="23" borderId="354" applyNumberFormat="0" applyAlignment="0">
      <protection locked="0"/>
    </xf>
    <xf numFmtId="10" fontId="66" fillId="65" borderId="355" applyBorder="0">
      <alignment horizontal="center"/>
      <protection locked="0"/>
    </xf>
    <xf numFmtId="0" fontId="4" fillId="14" borderId="352" applyNumberFormat="0" applyAlignment="0">
      <protection locked="0"/>
    </xf>
    <xf numFmtId="0" fontId="103" fillId="47" borderId="357" applyNumberFormat="0" applyAlignment="0">
      <protection locked="0"/>
    </xf>
    <xf numFmtId="4" fontId="80" fillId="45" borderId="358" applyNumberFormat="0" applyProtection="0">
      <alignment vertical="center"/>
    </xf>
    <xf numFmtId="4" fontId="118" fillId="45" borderId="358" applyNumberFormat="0" applyProtection="0">
      <alignment vertical="center"/>
    </xf>
    <xf numFmtId="4" fontId="119" fillId="45" borderId="358" applyNumberFormat="0" applyProtection="0">
      <alignment horizontal="left" vertical="center" indent="1"/>
    </xf>
    <xf numFmtId="4" fontId="119" fillId="69" borderId="358" applyNumberFormat="0" applyProtection="0">
      <alignment horizontal="right" vertical="center"/>
    </xf>
    <xf numFmtId="4" fontId="119" fillId="70" borderId="358" applyNumberFormat="0" applyProtection="0">
      <alignment horizontal="right" vertical="center"/>
    </xf>
    <xf numFmtId="4" fontId="119" fillId="71" borderId="358" applyNumberFormat="0" applyProtection="0">
      <alignment horizontal="right" vertical="center"/>
    </xf>
    <xf numFmtId="4" fontId="119" fillId="68" borderId="358" applyNumberFormat="0" applyProtection="0">
      <alignment horizontal="right" vertical="center"/>
    </xf>
    <xf numFmtId="4" fontId="119" fillId="72" borderId="358" applyNumberFormat="0" applyProtection="0">
      <alignment horizontal="right" vertical="center"/>
    </xf>
    <xf numFmtId="4" fontId="119" fillId="63" borderId="358" applyNumberFormat="0" applyProtection="0">
      <alignment horizontal="right" vertical="center"/>
    </xf>
    <xf numFmtId="4" fontId="119" fillId="73" borderId="358" applyNumberFormat="0" applyProtection="0">
      <alignment horizontal="right" vertical="center"/>
    </xf>
    <xf numFmtId="4" fontId="119" fillId="74" borderId="358" applyNumberFormat="0" applyProtection="0">
      <alignment horizontal="right" vertical="center"/>
    </xf>
    <xf numFmtId="4" fontId="119" fillId="75" borderId="358" applyNumberFormat="0" applyProtection="0">
      <alignment horizontal="right" vertical="center"/>
    </xf>
    <xf numFmtId="4" fontId="80" fillId="11" borderId="350" applyNumberFormat="0" applyProtection="0">
      <alignment horizontal="left" vertical="center" indent="1"/>
    </xf>
    <xf numFmtId="4" fontId="119" fillId="49" borderId="358" applyNumberFormat="0" applyProtection="0">
      <alignment horizontal="right" vertical="center"/>
    </xf>
    <xf numFmtId="4" fontId="119" fillId="43" borderId="358" applyNumberFormat="0" applyProtection="0">
      <alignment vertical="center"/>
    </xf>
    <xf numFmtId="4" fontId="122" fillId="43" borderId="358" applyNumberFormat="0" applyProtection="0">
      <alignment vertical="center"/>
    </xf>
    <xf numFmtId="4" fontId="80" fillId="49" borderId="359" applyNumberFormat="0" applyProtection="0">
      <alignment horizontal="left" vertical="center" indent="1"/>
    </xf>
    <xf numFmtId="4" fontId="21" fillId="43" borderId="358" applyNumberFormat="0" applyProtection="0">
      <alignment horizontal="right" vertical="center"/>
    </xf>
    <xf numFmtId="4" fontId="122" fillId="43" borderId="358" applyNumberFormat="0" applyProtection="0">
      <alignment horizontal="right" vertical="center"/>
    </xf>
    <xf numFmtId="4" fontId="123" fillId="5" borderId="358" applyNumberFormat="0" applyProtection="0">
      <alignment horizontal="left" vertical="center" wrapText="1" indent="1"/>
    </xf>
    <xf numFmtId="4" fontId="125" fillId="43" borderId="358" applyNumberFormat="0" applyProtection="0">
      <alignment horizontal="right" vertical="center"/>
    </xf>
    <xf numFmtId="244" fontId="16" fillId="0" borderId="350" applyFill="0"/>
    <xf numFmtId="244" fontId="16" fillId="0" borderId="349" applyFill="0"/>
    <xf numFmtId="244" fontId="4" fillId="0" borderId="350" applyFill="0"/>
    <xf numFmtId="244" fontId="4" fillId="0" borderId="349" applyFill="0"/>
    <xf numFmtId="0" fontId="143" fillId="0" borderId="360" applyNumberFormat="0" applyFill="0" applyAlignment="0">
      <protection locked="0"/>
    </xf>
    <xf numFmtId="0" fontId="143" fillId="0" borderId="360" applyNumberFormat="0" applyFill="0" applyAlignment="0">
      <protection locked="0"/>
    </xf>
    <xf numFmtId="0" fontId="30" fillId="86" borderId="352" applyNumberFormat="0" applyFont="0" applyAlignment="0" applyProtection="0"/>
    <xf numFmtId="0" fontId="156" fillId="92" borderId="354" applyNumberFormat="0" applyAlignment="0" applyProtection="0"/>
    <xf numFmtId="0" fontId="157" fillId="94" borderId="357" applyNumberFormat="0" applyAlignment="0" applyProtection="0"/>
    <xf numFmtId="0" fontId="169" fillId="57" borderId="354" applyNumberFormat="0" applyAlignment="0" applyProtection="0">
      <alignment vertical="center"/>
    </xf>
    <xf numFmtId="0" fontId="172" fillId="94" borderId="354" applyNumberFormat="0" applyAlignment="0" applyProtection="0"/>
    <xf numFmtId="203" fontId="31" fillId="11" borderId="361" applyBorder="0" applyProtection="0">
      <alignment horizontal="right"/>
    </xf>
    <xf numFmtId="228" fontId="16" fillId="43" borderId="338">
      <alignment horizontal="center" wrapText="1"/>
    </xf>
    <xf numFmtId="0" fontId="50" fillId="0" borderId="361">
      <alignment horizontal="center" vertical="top" wrapText="1"/>
    </xf>
    <xf numFmtId="0" fontId="16" fillId="44" borderId="361">
      <alignment horizontal="center" wrapText="1"/>
    </xf>
    <xf numFmtId="0" fontId="50" fillId="0" borderId="361">
      <alignment horizontal="center" vertical="top" wrapText="1"/>
    </xf>
    <xf numFmtId="0" fontId="16" fillId="45" borderId="361">
      <alignment horizontal="center" wrapText="1"/>
    </xf>
    <xf numFmtId="0" fontId="50" fillId="0" borderId="361">
      <alignment horizontal="center" vertical="top" wrapText="1"/>
    </xf>
    <xf numFmtId="0" fontId="16" fillId="45" borderId="361">
      <alignment horizontal="center" wrapText="1"/>
    </xf>
    <xf numFmtId="0" fontId="50" fillId="0" borderId="361">
      <alignment horizontal="center" vertical="top" wrapText="1"/>
    </xf>
    <xf numFmtId="0" fontId="16" fillId="45" borderId="361">
      <alignment horizontal="center" wrapText="1"/>
    </xf>
    <xf numFmtId="0" fontId="50" fillId="0" borderId="361">
      <alignment horizontal="center" vertical="top" wrapText="1"/>
    </xf>
    <xf numFmtId="0" fontId="16" fillId="45" borderId="361">
      <alignment horizontal="center" wrapText="1"/>
    </xf>
    <xf numFmtId="0" fontId="50" fillId="0" borderId="361">
      <alignment horizontal="center" vertical="top" wrapText="1"/>
    </xf>
    <xf numFmtId="0" fontId="16" fillId="45" borderId="361">
      <alignment horizontal="center" wrapText="1"/>
    </xf>
    <xf numFmtId="0" fontId="50" fillId="0" borderId="361">
      <alignment horizontal="center" vertical="top" wrapText="1"/>
    </xf>
    <xf numFmtId="0" fontId="16" fillId="45" borderId="361">
      <alignment horizontal="center" wrapText="1"/>
    </xf>
    <xf numFmtId="0" fontId="66" fillId="50" borderId="339" applyNumberFormat="0" applyFont="0" applyBorder="0" applyAlignment="0" applyProtection="0"/>
    <xf numFmtId="250" fontId="4" fillId="45" borderId="361">
      <alignment horizontal="right"/>
      <protection locked="0"/>
    </xf>
    <xf numFmtId="263" fontId="80" fillId="57" borderId="363" applyAlignment="0" applyProtection="0"/>
    <xf numFmtId="0" fontId="88" fillId="0" borderId="363">
      <alignment horizontal="left" vertical="center"/>
    </xf>
    <xf numFmtId="10" fontId="4" fillId="40" borderId="361" applyNumberFormat="0" applyBorder="0" applyAlignment="0" applyProtection="0"/>
    <xf numFmtId="10" fontId="66" fillId="65" borderId="339" applyBorder="0">
      <alignment horizontal="center"/>
      <protection locked="0"/>
    </xf>
    <xf numFmtId="4" fontId="80" fillId="11" borderId="363" applyNumberFormat="0" applyProtection="0">
      <alignment horizontal="left" vertical="center" indent="1"/>
    </xf>
    <xf numFmtId="244" fontId="16" fillId="0" borderId="363" applyFill="0"/>
    <xf numFmtId="244" fontId="16" fillId="0" borderId="362" applyFill="0"/>
    <xf numFmtId="244" fontId="4" fillId="0" borderId="363" applyFill="0"/>
    <xf numFmtId="244" fontId="4" fillId="0" borderId="362" applyFill="0"/>
    <xf numFmtId="203" fontId="31" fillId="11" borderId="372" applyBorder="0" applyProtection="0">
      <alignment horizontal="right"/>
    </xf>
    <xf numFmtId="206" fontId="41" fillId="0" borderId="375">
      <alignment horizontal="center" vertical="center"/>
      <protection locked="0"/>
    </xf>
    <xf numFmtId="206" fontId="41" fillId="0" borderId="375">
      <alignment horizontal="right" vertical="center"/>
      <protection locked="0"/>
    </xf>
    <xf numFmtId="207" fontId="41" fillId="0" borderId="375">
      <alignment horizontal="center" vertical="center"/>
      <protection locked="0"/>
    </xf>
    <xf numFmtId="207" fontId="41" fillId="0" borderId="375">
      <alignment horizontal="right" vertical="center"/>
      <protection locked="0"/>
    </xf>
    <xf numFmtId="3" fontId="42" fillId="40" borderId="376">
      <alignment horizontal="right"/>
    </xf>
    <xf numFmtId="186" fontId="41" fillId="0" borderId="375">
      <alignment horizontal="center" vertical="center"/>
      <protection locked="0"/>
    </xf>
    <xf numFmtId="186" fontId="41" fillId="0" borderId="375">
      <alignment horizontal="right" vertical="center"/>
      <protection locked="0"/>
    </xf>
    <xf numFmtId="208" fontId="41" fillId="0" borderId="375">
      <alignment horizontal="center" vertical="center"/>
      <protection locked="0"/>
    </xf>
    <xf numFmtId="208" fontId="41" fillId="0" borderId="375">
      <alignment horizontal="right" vertical="center"/>
      <protection locked="0"/>
    </xf>
    <xf numFmtId="209" fontId="41" fillId="0" borderId="375">
      <alignment horizontal="center" vertical="center"/>
      <protection locked="0"/>
    </xf>
    <xf numFmtId="209" fontId="41" fillId="0" borderId="375">
      <alignment horizontal="right" vertical="center"/>
      <protection locked="0"/>
    </xf>
    <xf numFmtId="210" fontId="41" fillId="0" borderId="375">
      <alignment horizontal="center" vertical="center"/>
      <protection locked="0"/>
    </xf>
    <xf numFmtId="210" fontId="41" fillId="0" borderId="375">
      <alignment horizontal="right" vertical="center"/>
      <protection locked="0"/>
    </xf>
    <xf numFmtId="211" fontId="41" fillId="0" borderId="375">
      <alignment horizontal="center" vertical="center"/>
      <protection locked="0"/>
    </xf>
    <xf numFmtId="211" fontId="41" fillId="0" borderId="375">
      <alignment horizontal="right" vertical="center"/>
      <protection locked="0"/>
    </xf>
    <xf numFmtId="228" fontId="16" fillId="43" borderId="377">
      <alignment horizontal="center" wrapText="1"/>
    </xf>
    <xf numFmtId="0" fontId="50" fillId="0" borderId="372">
      <alignment horizontal="center" vertical="top" wrapText="1"/>
    </xf>
    <xf numFmtId="0" fontId="16" fillId="44" borderId="372">
      <alignment horizontal="center" wrapText="1"/>
    </xf>
    <xf numFmtId="0" fontId="50" fillId="0" borderId="372">
      <alignment horizontal="center" vertical="top" wrapText="1"/>
    </xf>
    <xf numFmtId="0" fontId="16" fillId="45" borderId="372">
      <alignment horizontal="center" wrapText="1"/>
    </xf>
    <xf numFmtId="0" fontId="50" fillId="0" borderId="372">
      <alignment horizontal="center" vertical="top" wrapText="1"/>
    </xf>
    <xf numFmtId="0" fontId="16" fillId="45" borderId="372">
      <alignment horizontal="center" wrapText="1"/>
    </xf>
    <xf numFmtId="0" fontId="50" fillId="0" borderId="372">
      <alignment horizontal="center" vertical="top" wrapText="1"/>
    </xf>
    <xf numFmtId="0" fontId="16" fillId="45" borderId="372">
      <alignment horizontal="center" wrapText="1"/>
    </xf>
    <xf numFmtId="0" fontId="50" fillId="0" borderId="372">
      <alignment horizontal="center" vertical="top" wrapText="1"/>
    </xf>
    <xf numFmtId="0" fontId="16" fillId="45" borderId="372">
      <alignment horizontal="center" wrapText="1"/>
    </xf>
    <xf numFmtId="0" fontId="50" fillId="0" borderId="372">
      <alignment horizontal="center" vertical="top" wrapText="1"/>
    </xf>
    <xf numFmtId="0" fontId="16" fillId="45" borderId="372">
      <alignment horizontal="center" wrapText="1"/>
    </xf>
    <xf numFmtId="0" fontId="50" fillId="0" borderId="372">
      <alignment horizontal="center" vertical="top" wrapText="1"/>
    </xf>
    <xf numFmtId="0" fontId="16" fillId="45" borderId="372">
      <alignment horizontal="center" wrapText="1"/>
    </xf>
    <xf numFmtId="0" fontId="52" fillId="47" borderId="378" applyNumberFormat="0" applyAlignment="0">
      <protection locked="0"/>
    </xf>
    <xf numFmtId="0" fontId="66" fillId="50" borderId="379" applyNumberFormat="0" applyFont="0" applyBorder="0" applyAlignment="0" applyProtection="0"/>
    <xf numFmtId="250" fontId="4" fillId="45" borderId="372">
      <alignment horizontal="right"/>
      <protection locked="0"/>
    </xf>
    <xf numFmtId="0" fontId="71" fillId="54" borderId="380">
      <alignment horizontal="center"/>
      <protection locked="0"/>
    </xf>
    <xf numFmtId="263" fontId="80" fillId="57" borderId="374" applyAlignment="0" applyProtection="0"/>
    <xf numFmtId="0" fontId="88" fillId="0" borderId="374">
      <alignment horizontal="left" vertical="center"/>
    </xf>
    <xf numFmtId="10" fontId="4" fillId="40" borderId="372" applyNumberFormat="0" applyBorder="0" applyAlignment="0" applyProtection="0"/>
    <xf numFmtId="0" fontId="92" fillId="23" borderId="378" applyNumberFormat="0" applyAlignment="0">
      <protection locked="0"/>
    </xf>
    <xf numFmtId="0" fontId="92" fillId="23" borderId="378" applyNumberFormat="0" applyAlignment="0">
      <protection locked="0"/>
    </xf>
    <xf numFmtId="10" fontId="66" fillId="65" borderId="379" applyBorder="0">
      <alignment horizontal="center"/>
      <protection locked="0"/>
    </xf>
    <xf numFmtId="0" fontId="4" fillId="14" borderId="376" applyNumberFormat="0" applyAlignment="0">
      <protection locked="0"/>
    </xf>
    <xf numFmtId="0" fontId="103" fillId="47" borderId="381" applyNumberFormat="0" applyAlignment="0">
      <protection locked="0"/>
    </xf>
    <xf numFmtId="3" fontId="42" fillId="40" borderId="389">
      <alignment horizontal="right"/>
    </xf>
    <xf numFmtId="206" fontId="41" fillId="0" borderId="388">
      <alignment horizontal="right" vertical="center"/>
      <protection locked="0"/>
    </xf>
    <xf numFmtId="4" fontId="80" fillId="45" borderId="382" applyNumberFormat="0" applyProtection="0">
      <alignment vertical="center"/>
    </xf>
    <xf numFmtId="4" fontId="118" fillId="45" borderId="382" applyNumberFormat="0" applyProtection="0">
      <alignment vertical="center"/>
    </xf>
    <xf numFmtId="4" fontId="119" fillId="45" borderId="382" applyNumberFormat="0" applyProtection="0">
      <alignment horizontal="left" vertical="center" indent="1"/>
    </xf>
    <xf numFmtId="4" fontId="119" fillId="69" borderId="382" applyNumberFormat="0" applyProtection="0">
      <alignment horizontal="right" vertical="center"/>
    </xf>
    <xf numFmtId="4" fontId="119" fillId="70" borderId="382" applyNumberFormat="0" applyProtection="0">
      <alignment horizontal="right" vertical="center"/>
    </xf>
    <xf numFmtId="4" fontId="119" fillId="71" borderId="382" applyNumberFormat="0" applyProtection="0">
      <alignment horizontal="right" vertical="center"/>
    </xf>
    <xf numFmtId="4" fontId="119" fillId="68" borderId="382" applyNumberFormat="0" applyProtection="0">
      <alignment horizontal="right" vertical="center"/>
    </xf>
    <xf numFmtId="4" fontId="119" fillId="72" borderId="382" applyNumberFormat="0" applyProtection="0">
      <alignment horizontal="right" vertical="center"/>
    </xf>
    <xf numFmtId="4" fontId="119" fillId="63" borderId="382" applyNumberFormat="0" applyProtection="0">
      <alignment horizontal="right" vertical="center"/>
    </xf>
    <xf numFmtId="4" fontId="119" fillId="73" borderId="382" applyNumberFormat="0" applyProtection="0">
      <alignment horizontal="right" vertical="center"/>
    </xf>
    <xf numFmtId="4" fontId="119" fillId="74" borderId="382" applyNumberFormat="0" applyProtection="0">
      <alignment horizontal="right" vertical="center"/>
    </xf>
    <xf numFmtId="4" fontId="119" fillId="75" borderId="382" applyNumberFormat="0" applyProtection="0">
      <alignment horizontal="right" vertical="center"/>
    </xf>
    <xf numFmtId="4" fontId="80" fillId="11" borderId="374" applyNumberFormat="0" applyProtection="0">
      <alignment horizontal="left" vertical="center" indent="1"/>
    </xf>
    <xf numFmtId="4" fontId="119" fillId="49" borderId="382" applyNumberFormat="0" applyProtection="0">
      <alignment horizontal="right" vertical="center"/>
    </xf>
    <xf numFmtId="4" fontId="119" fillId="43" borderId="382" applyNumberFormat="0" applyProtection="0">
      <alignment vertical="center"/>
    </xf>
    <xf numFmtId="4" fontId="122" fillId="43" borderId="382" applyNumberFormat="0" applyProtection="0">
      <alignment vertical="center"/>
    </xf>
    <xf numFmtId="4" fontId="80" fillId="49" borderId="383" applyNumberFormat="0" applyProtection="0">
      <alignment horizontal="left" vertical="center" indent="1"/>
    </xf>
    <xf numFmtId="4" fontId="21" fillId="43" borderId="382" applyNumberFormat="0" applyProtection="0">
      <alignment horizontal="right" vertical="center"/>
    </xf>
    <xf numFmtId="4" fontId="122" fillId="43" borderId="382" applyNumberFormat="0" applyProtection="0">
      <alignment horizontal="right" vertical="center"/>
    </xf>
    <xf numFmtId="4" fontId="123" fillId="5" borderId="382" applyNumberFormat="0" applyProtection="0">
      <alignment horizontal="left" vertical="center" wrapText="1" indent="1"/>
    </xf>
    <xf numFmtId="4" fontId="125" fillId="43" borderId="382" applyNumberFormat="0" applyProtection="0">
      <alignment horizontal="right" vertical="center"/>
    </xf>
    <xf numFmtId="244" fontId="16" fillId="0" borderId="374" applyFill="0"/>
    <xf numFmtId="244" fontId="16" fillId="0" borderId="373" applyFill="0"/>
    <xf numFmtId="244" fontId="4" fillId="0" borderId="374" applyFill="0"/>
    <xf numFmtId="244" fontId="4" fillId="0" borderId="373" applyFill="0"/>
    <xf numFmtId="0" fontId="143" fillId="0" borderId="384" applyNumberFormat="0" applyFill="0" applyAlignment="0">
      <protection locked="0"/>
    </xf>
    <xf numFmtId="0" fontId="143" fillId="0" borderId="384" applyNumberFormat="0" applyFill="0" applyAlignment="0">
      <protection locked="0"/>
    </xf>
    <xf numFmtId="0" fontId="30" fillId="86" borderId="376" applyNumberFormat="0" applyFont="0" applyAlignment="0" applyProtection="0"/>
    <xf numFmtId="0" fontId="156" fillId="92" borderId="378" applyNumberFormat="0" applyAlignment="0" applyProtection="0"/>
    <xf numFmtId="0" fontId="157" fillId="94" borderId="381" applyNumberFormat="0" applyAlignment="0" applyProtection="0"/>
    <xf numFmtId="0" fontId="169" fillId="57" borderId="378" applyNumberFormat="0" applyAlignment="0" applyProtection="0">
      <alignment vertical="center"/>
    </xf>
    <xf numFmtId="0" fontId="172" fillId="94" borderId="378" applyNumberFormat="0" applyAlignment="0" applyProtection="0"/>
    <xf numFmtId="203" fontId="31" fillId="11" borderId="385" applyBorder="0" applyProtection="0">
      <alignment horizontal="right"/>
    </xf>
    <xf numFmtId="0" fontId="50" fillId="0" borderId="385">
      <alignment horizontal="center" vertical="top" wrapText="1"/>
    </xf>
    <xf numFmtId="0" fontId="16" fillId="44" borderId="385">
      <alignment horizontal="center" wrapText="1"/>
    </xf>
    <xf numFmtId="0" fontId="50" fillId="0" borderId="385">
      <alignment horizontal="center" vertical="top" wrapText="1"/>
    </xf>
    <xf numFmtId="0" fontId="16" fillId="45" borderId="385">
      <alignment horizontal="center" wrapText="1"/>
    </xf>
    <xf numFmtId="0" fontId="50" fillId="0" borderId="385">
      <alignment horizontal="center" vertical="top" wrapText="1"/>
    </xf>
    <xf numFmtId="0" fontId="16" fillId="45" borderId="385">
      <alignment horizontal="center" wrapText="1"/>
    </xf>
    <xf numFmtId="0" fontId="50" fillId="0" borderId="385">
      <alignment horizontal="center" vertical="top" wrapText="1"/>
    </xf>
    <xf numFmtId="0" fontId="16" fillId="45" borderId="385">
      <alignment horizontal="center" wrapText="1"/>
    </xf>
    <xf numFmtId="0" fontId="50" fillId="0" borderId="385">
      <alignment horizontal="center" vertical="top" wrapText="1"/>
    </xf>
    <xf numFmtId="0" fontId="16" fillId="45" borderId="385">
      <alignment horizontal="center" wrapText="1"/>
    </xf>
    <xf numFmtId="0" fontId="50" fillId="0" borderId="385">
      <alignment horizontal="center" vertical="top" wrapText="1"/>
    </xf>
    <xf numFmtId="0" fontId="16" fillId="45" borderId="385">
      <alignment horizontal="center" wrapText="1"/>
    </xf>
    <xf numFmtId="0" fontId="50" fillId="0" borderId="385">
      <alignment horizontal="center" vertical="top" wrapText="1"/>
    </xf>
    <xf numFmtId="0" fontId="16" fillId="45" borderId="385">
      <alignment horizontal="center" wrapText="1"/>
    </xf>
    <xf numFmtId="250" fontId="4" fillId="45" borderId="385">
      <alignment horizontal="right"/>
      <protection locked="0"/>
    </xf>
    <xf numFmtId="263" fontId="80" fillId="57" borderId="387" applyAlignment="0" applyProtection="0"/>
    <xf numFmtId="0" fontId="88" fillId="0" borderId="387">
      <alignment horizontal="left" vertical="center"/>
    </xf>
    <xf numFmtId="10" fontId="4" fillId="40" borderId="385" applyNumberFormat="0" applyBorder="0" applyAlignment="0" applyProtection="0"/>
    <xf numFmtId="4" fontId="80" fillId="11" borderId="387" applyNumberFormat="0" applyProtection="0">
      <alignment horizontal="left" vertical="center" indent="1"/>
    </xf>
    <xf numFmtId="244" fontId="16" fillId="0" borderId="387" applyFill="0"/>
    <xf numFmtId="244" fontId="16" fillId="0" borderId="386" applyFill="0"/>
    <xf numFmtId="244" fontId="4" fillId="0" borderId="387" applyFill="0"/>
    <xf numFmtId="244" fontId="4" fillId="0" borderId="386" applyFill="0"/>
    <xf numFmtId="203" fontId="31" fillId="11" borderId="396" applyBorder="0" applyProtection="0">
      <alignment horizontal="right"/>
    </xf>
    <xf numFmtId="206" fontId="41" fillId="0" borderId="399">
      <alignment horizontal="center" vertical="center"/>
      <protection locked="0"/>
    </xf>
    <xf numFmtId="206" fontId="41" fillId="0" borderId="399">
      <alignment horizontal="right" vertical="center"/>
      <protection locked="0"/>
    </xf>
    <xf numFmtId="207" fontId="41" fillId="0" borderId="399">
      <alignment horizontal="center" vertical="center"/>
      <protection locked="0"/>
    </xf>
    <xf numFmtId="207" fontId="41" fillId="0" borderId="399">
      <alignment horizontal="right" vertical="center"/>
      <protection locked="0"/>
    </xf>
    <xf numFmtId="3" fontId="42" fillId="40" borderId="400">
      <alignment horizontal="right"/>
    </xf>
    <xf numFmtId="186" fontId="41" fillId="0" borderId="399">
      <alignment horizontal="center" vertical="center"/>
      <protection locked="0"/>
    </xf>
    <xf numFmtId="186" fontId="41" fillId="0" borderId="399">
      <alignment horizontal="right" vertical="center"/>
      <protection locked="0"/>
    </xf>
    <xf numFmtId="208" fontId="41" fillId="0" borderId="399">
      <alignment horizontal="center" vertical="center"/>
      <protection locked="0"/>
    </xf>
    <xf numFmtId="208" fontId="41" fillId="0" borderId="399">
      <alignment horizontal="right" vertical="center"/>
      <protection locked="0"/>
    </xf>
    <xf numFmtId="209" fontId="41" fillId="0" borderId="399">
      <alignment horizontal="center" vertical="center"/>
      <protection locked="0"/>
    </xf>
    <xf numFmtId="209" fontId="41" fillId="0" borderId="399">
      <alignment horizontal="right" vertical="center"/>
      <protection locked="0"/>
    </xf>
    <xf numFmtId="210" fontId="41" fillId="0" borderId="399">
      <alignment horizontal="center" vertical="center"/>
      <protection locked="0"/>
    </xf>
    <xf numFmtId="210" fontId="41" fillId="0" borderId="399">
      <alignment horizontal="right" vertical="center"/>
      <protection locked="0"/>
    </xf>
    <xf numFmtId="211" fontId="41" fillId="0" borderId="399">
      <alignment horizontal="center" vertical="center"/>
      <protection locked="0"/>
    </xf>
    <xf numFmtId="211" fontId="41" fillId="0" borderId="399">
      <alignment horizontal="right" vertical="center"/>
      <protection locked="0"/>
    </xf>
    <xf numFmtId="228" fontId="16" fillId="43" borderId="401">
      <alignment horizontal="center" wrapText="1"/>
    </xf>
    <xf numFmtId="0" fontId="50" fillId="0" borderId="396">
      <alignment horizontal="center" vertical="top" wrapText="1"/>
    </xf>
    <xf numFmtId="0" fontId="16" fillId="44" borderId="396">
      <alignment horizontal="center" wrapText="1"/>
    </xf>
    <xf numFmtId="0" fontId="50" fillId="0" borderId="396">
      <alignment horizontal="center" vertical="top" wrapText="1"/>
    </xf>
    <xf numFmtId="0" fontId="16" fillId="45" borderId="396">
      <alignment horizontal="center" wrapText="1"/>
    </xf>
    <xf numFmtId="0" fontId="50" fillId="0" borderId="396">
      <alignment horizontal="center" vertical="top" wrapText="1"/>
    </xf>
    <xf numFmtId="0" fontId="16" fillId="45" borderId="396">
      <alignment horizontal="center" wrapText="1"/>
    </xf>
    <xf numFmtId="0" fontId="50" fillId="0" borderId="396">
      <alignment horizontal="center" vertical="top" wrapText="1"/>
    </xf>
    <xf numFmtId="0" fontId="16" fillId="45" borderId="396">
      <alignment horizontal="center" wrapText="1"/>
    </xf>
    <xf numFmtId="0" fontId="50" fillId="0" borderId="396">
      <alignment horizontal="center" vertical="top" wrapText="1"/>
    </xf>
    <xf numFmtId="0" fontId="16" fillId="45" borderId="396">
      <alignment horizontal="center" wrapText="1"/>
    </xf>
    <xf numFmtId="0" fontId="50" fillId="0" borderId="396">
      <alignment horizontal="center" vertical="top" wrapText="1"/>
    </xf>
    <xf numFmtId="0" fontId="16" fillId="45" borderId="396">
      <alignment horizontal="center" wrapText="1"/>
    </xf>
    <xf numFmtId="0" fontId="50" fillId="0" borderId="396">
      <alignment horizontal="center" vertical="top" wrapText="1"/>
    </xf>
    <xf numFmtId="0" fontId="16" fillId="45" borderId="396">
      <alignment horizontal="center" wrapText="1"/>
    </xf>
    <xf numFmtId="0" fontId="52" fillId="47" borderId="402" applyNumberFormat="0" applyAlignment="0">
      <protection locked="0"/>
    </xf>
    <xf numFmtId="0" fontId="66" fillId="50" borderId="403" applyNumberFormat="0" applyFont="0" applyBorder="0" applyAlignment="0" applyProtection="0"/>
    <xf numFmtId="250" fontId="4" fillId="45" borderId="396">
      <alignment horizontal="right"/>
      <protection locked="0"/>
    </xf>
    <xf numFmtId="0" fontId="71" fillId="54" borderId="404">
      <alignment horizontal="center"/>
      <protection locked="0"/>
    </xf>
    <xf numFmtId="263" fontId="80" fillId="57" borderId="398" applyAlignment="0" applyProtection="0"/>
    <xf numFmtId="0" fontId="88" fillId="0" borderId="398">
      <alignment horizontal="left" vertical="center"/>
    </xf>
    <xf numFmtId="10" fontId="4" fillId="40" borderId="396" applyNumberFormat="0" applyBorder="0" applyAlignment="0" applyProtection="0"/>
    <xf numFmtId="0" fontId="92" fillId="23" borderId="402" applyNumberFormat="0" applyAlignment="0">
      <protection locked="0"/>
    </xf>
    <xf numFmtId="0" fontId="92" fillId="23" borderId="402" applyNumberFormat="0" applyAlignment="0">
      <protection locked="0"/>
    </xf>
    <xf numFmtId="10" fontId="66" fillId="65" borderId="403" applyBorder="0">
      <alignment horizontal="center"/>
      <protection locked="0"/>
    </xf>
    <xf numFmtId="0" fontId="4" fillId="14" borderId="400" applyNumberFormat="0" applyAlignment="0">
      <protection locked="0"/>
    </xf>
    <xf numFmtId="0" fontId="103" fillId="47" borderId="405" applyNumberFormat="0" applyAlignment="0">
      <protection locked="0"/>
    </xf>
    <xf numFmtId="4" fontId="80" fillId="45" borderId="406" applyNumberFormat="0" applyProtection="0">
      <alignment vertical="center"/>
    </xf>
    <xf numFmtId="4" fontId="118" fillId="45" borderId="406" applyNumberFormat="0" applyProtection="0">
      <alignment vertical="center"/>
    </xf>
    <xf numFmtId="4" fontId="119" fillId="45" borderId="406" applyNumberFormat="0" applyProtection="0">
      <alignment horizontal="left" vertical="center" indent="1"/>
    </xf>
    <xf numFmtId="4" fontId="119" fillId="69" borderId="406" applyNumberFormat="0" applyProtection="0">
      <alignment horizontal="right" vertical="center"/>
    </xf>
    <xf numFmtId="4" fontId="119" fillId="70" borderId="406" applyNumberFormat="0" applyProtection="0">
      <alignment horizontal="right" vertical="center"/>
    </xf>
    <xf numFmtId="4" fontId="119" fillId="71" borderId="406" applyNumberFormat="0" applyProtection="0">
      <alignment horizontal="right" vertical="center"/>
    </xf>
    <xf numFmtId="4" fontId="119" fillId="68" borderId="406" applyNumberFormat="0" applyProtection="0">
      <alignment horizontal="right" vertical="center"/>
    </xf>
    <xf numFmtId="4" fontId="119" fillId="72" borderId="406" applyNumberFormat="0" applyProtection="0">
      <alignment horizontal="right" vertical="center"/>
    </xf>
    <xf numFmtId="4" fontId="119" fillId="63" borderId="406" applyNumberFormat="0" applyProtection="0">
      <alignment horizontal="right" vertical="center"/>
    </xf>
    <xf numFmtId="4" fontId="119" fillId="73" borderId="406" applyNumberFormat="0" applyProtection="0">
      <alignment horizontal="right" vertical="center"/>
    </xf>
    <xf numFmtId="4" fontId="119" fillId="74" borderId="406" applyNumberFormat="0" applyProtection="0">
      <alignment horizontal="right" vertical="center"/>
    </xf>
    <xf numFmtId="4" fontId="119" fillId="75" borderId="406" applyNumberFormat="0" applyProtection="0">
      <alignment horizontal="right" vertical="center"/>
    </xf>
    <xf numFmtId="4" fontId="80" fillId="11" borderId="398" applyNumberFormat="0" applyProtection="0">
      <alignment horizontal="left" vertical="center" indent="1"/>
    </xf>
    <xf numFmtId="4" fontId="119" fillId="49" borderId="406" applyNumberFormat="0" applyProtection="0">
      <alignment horizontal="right" vertical="center"/>
    </xf>
    <xf numFmtId="4" fontId="119" fillId="43" borderId="406" applyNumberFormat="0" applyProtection="0">
      <alignment vertical="center"/>
    </xf>
    <xf numFmtId="4" fontId="122" fillId="43" borderId="406" applyNumberFormat="0" applyProtection="0">
      <alignment vertical="center"/>
    </xf>
    <xf numFmtId="4" fontId="80" fillId="49" borderId="407" applyNumberFormat="0" applyProtection="0">
      <alignment horizontal="left" vertical="center" indent="1"/>
    </xf>
    <xf numFmtId="4" fontId="21" fillId="43" borderId="406" applyNumberFormat="0" applyProtection="0">
      <alignment horizontal="right" vertical="center"/>
    </xf>
    <xf numFmtId="4" fontId="122" fillId="43" borderId="406" applyNumberFormat="0" applyProtection="0">
      <alignment horizontal="right" vertical="center"/>
    </xf>
    <xf numFmtId="4" fontId="123" fillId="5" borderId="406" applyNumberFormat="0" applyProtection="0">
      <alignment horizontal="left" vertical="center" wrapText="1" indent="1"/>
    </xf>
    <xf numFmtId="4" fontId="125" fillId="43" borderId="406" applyNumberFormat="0" applyProtection="0">
      <alignment horizontal="right" vertical="center"/>
    </xf>
    <xf numFmtId="244" fontId="16" fillId="0" borderId="398" applyFill="0"/>
    <xf numFmtId="244" fontId="16" fillId="0" borderId="397" applyFill="0"/>
    <xf numFmtId="244" fontId="4" fillId="0" borderId="398" applyFill="0"/>
    <xf numFmtId="244" fontId="4" fillId="0" borderId="397" applyFill="0"/>
    <xf numFmtId="0" fontId="143" fillId="0" borderId="408" applyNumberFormat="0" applyFill="0" applyAlignment="0">
      <protection locked="0"/>
    </xf>
    <xf numFmtId="0" fontId="143" fillId="0" borderId="408" applyNumberFormat="0" applyFill="0" applyAlignment="0">
      <protection locked="0"/>
    </xf>
    <xf numFmtId="0" fontId="30" fillId="86" borderId="400" applyNumberFormat="0" applyFont="0" applyAlignment="0" applyProtection="0"/>
    <xf numFmtId="0" fontId="156" fillId="92" borderId="402" applyNumberFormat="0" applyAlignment="0" applyProtection="0"/>
    <xf numFmtId="0" fontId="157" fillId="94" borderId="405" applyNumberFormat="0" applyAlignment="0" applyProtection="0"/>
    <xf numFmtId="0" fontId="169" fillId="57" borderId="402" applyNumberFormat="0" applyAlignment="0" applyProtection="0">
      <alignment vertical="center"/>
    </xf>
    <xf numFmtId="0" fontId="172" fillId="94" borderId="402" applyNumberFormat="0" applyAlignment="0" applyProtection="0"/>
    <xf numFmtId="203" fontId="31" fillId="11" borderId="409" applyBorder="0" applyProtection="0">
      <alignment horizontal="right"/>
    </xf>
    <xf numFmtId="0" fontId="50" fillId="0" borderId="409">
      <alignment horizontal="center" vertical="top" wrapText="1"/>
    </xf>
    <xf numFmtId="0" fontId="16" fillId="44" borderId="409">
      <alignment horizontal="center" wrapText="1"/>
    </xf>
    <xf numFmtId="0" fontId="50" fillId="0" borderId="409">
      <alignment horizontal="center" vertical="top" wrapText="1"/>
    </xf>
    <xf numFmtId="0" fontId="16" fillId="45" borderId="409">
      <alignment horizontal="center" wrapText="1"/>
    </xf>
    <xf numFmtId="0" fontId="50" fillId="0" borderId="409">
      <alignment horizontal="center" vertical="top" wrapText="1"/>
    </xf>
    <xf numFmtId="0" fontId="16" fillId="45" borderId="409">
      <alignment horizontal="center" wrapText="1"/>
    </xf>
    <xf numFmtId="0" fontId="50" fillId="0" borderId="409">
      <alignment horizontal="center" vertical="top" wrapText="1"/>
    </xf>
    <xf numFmtId="0" fontId="16" fillId="45" borderId="409">
      <alignment horizontal="center" wrapText="1"/>
    </xf>
    <xf numFmtId="0" fontId="50" fillId="0" borderId="409">
      <alignment horizontal="center" vertical="top" wrapText="1"/>
    </xf>
    <xf numFmtId="0" fontId="16" fillId="45" borderId="409">
      <alignment horizontal="center" wrapText="1"/>
    </xf>
    <xf numFmtId="0" fontId="50" fillId="0" borderId="409">
      <alignment horizontal="center" vertical="top" wrapText="1"/>
    </xf>
    <xf numFmtId="0" fontId="16" fillId="45" borderId="409">
      <alignment horizontal="center" wrapText="1"/>
    </xf>
    <xf numFmtId="0" fontId="50" fillId="0" borderId="409">
      <alignment horizontal="center" vertical="top" wrapText="1"/>
    </xf>
    <xf numFmtId="0" fontId="16" fillId="45" borderId="409">
      <alignment horizontal="center" wrapText="1"/>
    </xf>
    <xf numFmtId="250" fontId="4" fillId="45" borderId="409">
      <alignment horizontal="right"/>
      <protection locked="0"/>
    </xf>
    <xf numFmtId="263" fontId="80" fillId="57" borderId="411" applyAlignment="0" applyProtection="0"/>
    <xf numFmtId="0" fontId="88" fillId="0" borderId="411">
      <alignment horizontal="left" vertical="center"/>
    </xf>
    <xf numFmtId="10" fontId="4" fillId="40" borderId="409" applyNumberFormat="0" applyBorder="0" applyAlignment="0" applyProtection="0"/>
    <xf numFmtId="4" fontId="80" fillId="11" borderId="411" applyNumberFormat="0" applyProtection="0">
      <alignment horizontal="left" vertical="center" indent="1"/>
    </xf>
    <xf numFmtId="244" fontId="16" fillId="0" borderId="411" applyFill="0"/>
    <xf numFmtId="244" fontId="16" fillId="0" borderId="410" applyFill="0"/>
    <xf numFmtId="244" fontId="4" fillId="0" borderId="411" applyFill="0"/>
    <xf numFmtId="244" fontId="4" fillId="0" borderId="410" applyFill="0"/>
    <xf numFmtId="206" fontId="41" fillId="0" borderId="414">
      <alignment horizontal="center" vertical="center"/>
      <protection locked="0"/>
    </xf>
    <xf numFmtId="206" fontId="41" fillId="0" borderId="414">
      <alignment horizontal="right" vertical="center"/>
      <protection locked="0"/>
    </xf>
    <xf numFmtId="207" fontId="41" fillId="0" borderId="414">
      <alignment horizontal="center" vertical="center"/>
      <protection locked="0"/>
    </xf>
    <xf numFmtId="207" fontId="41" fillId="0" borderId="414">
      <alignment horizontal="right" vertical="center"/>
      <protection locked="0"/>
    </xf>
    <xf numFmtId="3" fontId="42" fillId="40" borderId="415">
      <alignment horizontal="right"/>
    </xf>
    <xf numFmtId="186" fontId="41" fillId="0" borderId="414">
      <alignment horizontal="center" vertical="center"/>
      <protection locked="0"/>
    </xf>
    <xf numFmtId="186" fontId="41" fillId="0" borderId="414">
      <alignment horizontal="right" vertical="center"/>
      <protection locked="0"/>
    </xf>
    <xf numFmtId="208" fontId="41" fillId="0" borderId="414">
      <alignment horizontal="center" vertical="center"/>
      <protection locked="0"/>
    </xf>
    <xf numFmtId="208" fontId="41" fillId="0" borderId="414">
      <alignment horizontal="right" vertical="center"/>
      <protection locked="0"/>
    </xf>
    <xf numFmtId="209" fontId="41" fillId="0" borderId="414">
      <alignment horizontal="center" vertical="center"/>
      <protection locked="0"/>
    </xf>
    <xf numFmtId="209" fontId="41" fillId="0" borderId="414">
      <alignment horizontal="right" vertical="center"/>
      <protection locked="0"/>
    </xf>
    <xf numFmtId="210" fontId="41" fillId="0" borderId="414">
      <alignment horizontal="center" vertical="center"/>
      <protection locked="0"/>
    </xf>
    <xf numFmtId="210" fontId="41" fillId="0" borderId="414">
      <alignment horizontal="right" vertical="center"/>
      <protection locked="0"/>
    </xf>
    <xf numFmtId="211" fontId="41" fillId="0" borderId="414">
      <alignment horizontal="center" vertical="center"/>
      <protection locked="0"/>
    </xf>
    <xf numFmtId="211" fontId="41" fillId="0" borderId="414">
      <alignment horizontal="right" vertical="center"/>
      <protection locked="0"/>
    </xf>
    <xf numFmtId="228" fontId="16" fillId="43" borderId="412">
      <alignment horizontal="center" wrapText="1"/>
    </xf>
    <xf numFmtId="0" fontId="52" fillId="47" borderId="416" applyNumberFormat="0" applyAlignment="0">
      <protection locked="0"/>
    </xf>
    <xf numFmtId="0" fontId="66" fillId="50" borderId="413" applyNumberFormat="0" applyFont="0" applyBorder="0" applyAlignment="0" applyProtection="0"/>
    <xf numFmtId="0" fontId="71" fillId="54" borderId="417">
      <alignment horizontal="center"/>
      <protection locked="0"/>
    </xf>
    <xf numFmtId="0" fontId="92" fillId="23" borderId="416" applyNumberFormat="0" applyAlignment="0">
      <protection locked="0"/>
    </xf>
    <xf numFmtId="0" fontId="92" fillId="23" borderId="416" applyNumberFormat="0" applyAlignment="0">
      <protection locked="0"/>
    </xf>
    <xf numFmtId="10" fontId="66" fillId="65" borderId="413" applyBorder="0">
      <alignment horizontal="center"/>
      <protection locked="0"/>
    </xf>
    <xf numFmtId="0" fontId="4" fillId="14" borderId="415" applyNumberFormat="0" applyAlignment="0">
      <protection locked="0"/>
    </xf>
    <xf numFmtId="0" fontId="103" fillId="47" borderId="418" applyNumberFormat="0" applyAlignment="0">
      <protection locked="0"/>
    </xf>
    <xf numFmtId="4" fontId="80" fillId="45" borderId="419" applyNumberFormat="0" applyProtection="0">
      <alignment vertical="center"/>
    </xf>
    <xf numFmtId="4" fontId="118" fillId="45" borderId="419" applyNumberFormat="0" applyProtection="0">
      <alignment vertical="center"/>
    </xf>
    <xf numFmtId="4" fontId="119" fillId="45" borderId="419" applyNumberFormat="0" applyProtection="0">
      <alignment horizontal="left" vertical="center" indent="1"/>
    </xf>
    <xf numFmtId="4" fontId="119" fillId="69" borderId="419" applyNumberFormat="0" applyProtection="0">
      <alignment horizontal="right" vertical="center"/>
    </xf>
    <xf numFmtId="4" fontId="119" fillId="70" borderId="419" applyNumberFormat="0" applyProtection="0">
      <alignment horizontal="right" vertical="center"/>
    </xf>
    <xf numFmtId="4" fontId="119" fillId="71" borderId="419" applyNumberFormat="0" applyProtection="0">
      <alignment horizontal="right" vertical="center"/>
    </xf>
    <xf numFmtId="4" fontId="119" fillId="68" borderId="419" applyNumberFormat="0" applyProtection="0">
      <alignment horizontal="right" vertical="center"/>
    </xf>
    <xf numFmtId="4" fontId="119" fillId="72" borderId="419" applyNumberFormat="0" applyProtection="0">
      <alignment horizontal="right" vertical="center"/>
    </xf>
    <xf numFmtId="4" fontId="119" fillId="63" borderId="419" applyNumberFormat="0" applyProtection="0">
      <alignment horizontal="right" vertical="center"/>
    </xf>
    <xf numFmtId="4" fontId="119" fillId="73" borderId="419" applyNumberFormat="0" applyProtection="0">
      <alignment horizontal="right" vertical="center"/>
    </xf>
    <xf numFmtId="4" fontId="119" fillId="74" borderId="419" applyNumberFormat="0" applyProtection="0">
      <alignment horizontal="right" vertical="center"/>
    </xf>
    <xf numFmtId="4" fontId="119" fillId="75" borderId="419" applyNumberFormat="0" applyProtection="0">
      <alignment horizontal="right" vertical="center"/>
    </xf>
    <xf numFmtId="4" fontId="119" fillId="49" borderId="419" applyNumberFormat="0" applyProtection="0">
      <alignment horizontal="right" vertical="center"/>
    </xf>
    <xf numFmtId="4" fontId="119" fillId="43" borderId="419" applyNumberFormat="0" applyProtection="0">
      <alignment vertical="center"/>
    </xf>
    <xf numFmtId="4" fontId="122" fillId="43" borderId="419" applyNumberFormat="0" applyProtection="0">
      <alignment vertical="center"/>
    </xf>
    <xf numFmtId="4" fontId="80" fillId="49" borderId="420" applyNumberFormat="0" applyProtection="0">
      <alignment horizontal="left" vertical="center" indent="1"/>
    </xf>
    <xf numFmtId="4" fontId="21" fillId="43" borderId="419" applyNumberFormat="0" applyProtection="0">
      <alignment horizontal="right" vertical="center"/>
    </xf>
    <xf numFmtId="4" fontId="122" fillId="43" borderId="419" applyNumberFormat="0" applyProtection="0">
      <alignment horizontal="right" vertical="center"/>
    </xf>
    <xf numFmtId="4" fontId="123" fillId="5" borderId="419" applyNumberFormat="0" applyProtection="0">
      <alignment horizontal="left" vertical="center" wrapText="1" indent="1"/>
    </xf>
    <xf numFmtId="4" fontId="125" fillId="43" borderId="419" applyNumberFormat="0" applyProtection="0">
      <alignment horizontal="right" vertical="center"/>
    </xf>
    <xf numFmtId="0" fontId="143" fillId="0" borderId="421" applyNumberFormat="0" applyFill="0" applyAlignment="0">
      <protection locked="0"/>
    </xf>
    <xf numFmtId="0" fontId="143" fillId="0" borderId="421" applyNumberFormat="0" applyFill="0" applyAlignment="0">
      <protection locked="0"/>
    </xf>
    <xf numFmtId="0" fontId="30" fillId="86" borderId="415" applyNumberFormat="0" applyFont="0" applyAlignment="0" applyProtection="0"/>
    <xf numFmtId="0" fontId="156" fillId="92" borderId="416" applyNumberFormat="0" applyAlignment="0" applyProtection="0"/>
    <xf numFmtId="0" fontId="157" fillId="94" borderId="418" applyNumberFormat="0" applyAlignment="0" applyProtection="0"/>
    <xf numFmtId="0" fontId="169" fillId="57" borderId="416" applyNumberFormat="0" applyAlignment="0" applyProtection="0">
      <alignment vertical="center"/>
    </xf>
    <xf numFmtId="0" fontId="172" fillId="94" borderId="416" applyNumberFormat="0" applyAlignment="0" applyProtection="0"/>
    <xf numFmtId="4" fontId="119" fillId="73" borderId="467" applyNumberFormat="0" applyProtection="0">
      <alignment horizontal="right" vertical="center"/>
    </xf>
    <xf numFmtId="4" fontId="119" fillId="63" borderId="467" applyNumberFormat="0" applyProtection="0">
      <alignment horizontal="right" vertical="center"/>
    </xf>
    <xf numFmtId="4" fontId="119" fillId="72" borderId="467" applyNumberFormat="0" applyProtection="0">
      <alignment horizontal="right" vertical="center"/>
    </xf>
    <xf numFmtId="4" fontId="119" fillId="68" borderId="467" applyNumberFormat="0" applyProtection="0">
      <alignment horizontal="right" vertical="center"/>
    </xf>
    <xf numFmtId="4" fontId="119" fillId="71" borderId="467" applyNumberFormat="0" applyProtection="0">
      <alignment horizontal="right" vertical="center"/>
    </xf>
    <xf numFmtId="0" fontId="52" fillId="47" borderId="440" applyNumberFormat="0" applyAlignment="0">
      <protection locked="0"/>
    </xf>
    <xf numFmtId="0" fontId="92" fillId="23" borderId="464" applyNumberFormat="0" applyAlignment="0">
      <protection locked="0"/>
    </xf>
    <xf numFmtId="0" fontId="92" fillId="23" borderId="464" applyNumberFormat="0" applyAlignment="0">
      <protection locked="0"/>
    </xf>
    <xf numFmtId="0" fontId="71" fillId="54" borderId="441">
      <alignment horizontal="center"/>
      <protection locked="0"/>
    </xf>
    <xf numFmtId="0" fontId="71" fillId="54" borderId="465">
      <alignment horizontal="center"/>
      <protection locked="0"/>
    </xf>
    <xf numFmtId="0" fontId="4" fillId="14" borderId="439" applyNumberFormat="0" applyAlignment="0">
      <protection locked="0"/>
    </xf>
    <xf numFmtId="211" fontId="41" fillId="0" borderId="462">
      <alignment horizontal="right" vertical="center"/>
      <protection locked="0"/>
    </xf>
    <xf numFmtId="211" fontId="41" fillId="0" borderId="462">
      <alignment horizontal="center" vertical="center"/>
      <protection locked="0"/>
    </xf>
    <xf numFmtId="210" fontId="41" fillId="0" borderId="462">
      <alignment horizontal="right" vertical="center"/>
      <protection locked="0"/>
    </xf>
    <xf numFmtId="210" fontId="41" fillId="0" borderId="462">
      <alignment horizontal="center" vertical="center"/>
      <protection locked="0"/>
    </xf>
    <xf numFmtId="209" fontId="41" fillId="0" borderId="462">
      <alignment horizontal="right" vertical="center"/>
      <protection locked="0"/>
    </xf>
    <xf numFmtId="209" fontId="41" fillId="0" borderId="462">
      <alignment horizontal="center" vertical="center"/>
      <protection locked="0"/>
    </xf>
    <xf numFmtId="208" fontId="41" fillId="0" borderId="462">
      <alignment horizontal="right" vertical="center"/>
      <protection locked="0"/>
    </xf>
    <xf numFmtId="208" fontId="41" fillId="0" borderId="462">
      <alignment horizontal="center" vertical="center"/>
      <protection locked="0"/>
    </xf>
    <xf numFmtId="186" fontId="41" fillId="0" borderId="462">
      <alignment horizontal="right" vertical="center"/>
      <protection locked="0"/>
    </xf>
    <xf numFmtId="186" fontId="41" fillId="0" borderId="462">
      <alignment horizontal="center" vertical="center"/>
      <protection locked="0"/>
    </xf>
    <xf numFmtId="207" fontId="41" fillId="0" borderId="462">
      <alignment horizontal="right" vertical="center"/>
      <protection locked="0"/>
    </xf>
    <xf numFmtId="207" fontId="41" fillId="0" borderId="462">
      <alignment horizontal="center" vertical="center"/>
      <protection locked="0"/>
    </xf>
    <xf numFmtId="206" fontId="41" fillId="0" borderId="462">
      <alignment horizontal="center" vertical="center"/>
      <protection locked="0"/>
    </xf>
    <xf numFmtId="4" fontId="80" fillId="45" borderId="443" applyNumberFormat="0" applyProtection="0">
      <alignment vertical="center"/>
    </xf>
    <xf numFmtId="4" fontId="118" fillId="45" borderId="443" applyNumberFormat="0" applyProtection="0">
      <alignment vertical="center"/>
    </xf>
    <xf numFmtId="4" fontId="119" fillId="45" borderId="443" applyNumberFormat="0" applyProtection="0">
      <alignment horizontal="left" vertical="center" indent="1"/>
    </xf>
    <xf numFmtId="4" fontId="119" fillId="69" borderId="443" applyNumberFormat="0" applyProtection="0">
      <alignment horizontal="right" vertical="center"/>
    </xf>
    <xf numFmtId="4" fontId="119" fillId="70" borderId="443" applyNumberFormat="0" applyProtection="0">
      <alignment horizontal="right" vertical="center"/>
    </xf>
    <xf numFmtId="4" fontId="119" fillId="71" borderId="443" applyNumberFormat="0" applyProtection="0">
      <alignment horizontal="right" vertical="center"/>
    </xf>
    <xf numFmtId="4" fontId="119" fillId="68" borderId="443" applyNumberFormat="0" applyProtection="0">
      <alignment horizontal="right" vertical="center"/>
    </xf>
    <xf numFmtId="4" fontId="119" fillId="72" borderId="443" applyNumberFormat="0" applyProtection="0">
      <alignment horizontal="right" vertical="center"/>
    </xf>
    <xf numFmtId="4" fontId="119" fillId="63" borderId="443" applyNumberFormat="0" applyProtection="0">
      <alignment horizontal="right" vertical="center"/>
    </xf>
    <xf numFmtId="4" fontId="119" fillId="73" borderId="443" applyNumberFormat="0" applyProtection="0">
      <alignment horizontal="right" vertical="center"/>
    </xf>
    <xf numFmtId="4" fontId="119" fillId="74" borderId="443" applyNumberFormat="0" applyProtection="0">
      <alignment horizontal="right" vertical="center"/>
    </xf>
    <xf numFmtId="4" fontId="119" fillId="75" borderId="443" applyNumberFormat="0" applyProtection="0">
      <alignment horizontal="right" vertical="center"/>
    </xf>
    <xf numFmtId="4" fontId="119" fillId="49" borderId="443" applyNumberFormat="0" applyProtection="0">
      <alignment horizontal="right" vertical="center"/>
    </xf>
    <xf numFmtId="4" fontId="119" fillId="43" borderId="443" applyNumberFormat="0" applyProtection="0">
      <alignment vertical="center"/>
    </xf>
    <xf numFmtId="4" fontId="122" fillId="43" borderId="443" applyNumberFormat="0" applyProtection="0">
      <alignment vertical="center"/>
    </xf>
    <xf numFmtId="4" fontId="80" fillId="49" borderId="444" applyNumberFormat="0" applyProtection="0">
      <alignment horizontal="left" vertical="center" indent="1"/>
    </xf>
    <xf numFmtId="4" fontId="21" fillId="43" borderId="443" applyNumberFormat="0" applyProtection="0">
      <alignment horizontal="right" vertical="center"/>
    </xf>
    <xf numFmtId="4" fontId="122" fillId="43" borderId="443" applyNumberFormat="0" applyProtection="0">
      <alignment horizontal="right" vertical="center"/>
    </xf>
    <xf numFmtId="4" fontId="123" fillId="5" borderId="443" applyNumberFormat="0" applyProtection="0">
      <alignment horizontal="left" vertical="center" wrapText="1" indent="1"/>
    </xf>
    <xf numFmtId="4" fontId="125" fillId="43" borderId="443" applyNumberFormat="0" applyProtection="0">
      <alignment horizontal="right" vertical="center"/>
    </xf>
    <xf numFmtId="0" fontId="143" fillId="0" borderId="445" applyNumberFormat="0" applyFill="0" applyAlignment="0">
      <protection locked="0"/>
    </xf>
    <xf numFmtId="0" fontId="143" fillId="0" borderId="445" applyNumberFormat="0" applyFill="0" applyAlignment="0">
      <protection locked="0"/>
    </xf>
    <xf numFmtId="0" fontId="30" fillId="86" borderId="439" applyNumberFormat="0" applyFont="0" applyAlignment="0" applyProtection="0"/>
    <xf numFmtId="0" fontId="156" fillId="92" borderId="440" applyNumberFormat="0" applyAlignment="0" applyProtection="0"/>
    <xf numFmtId="0" fontId="157" fillId="94" borderId="442" applyNumberFormat="0" applyAlignment="0" applyProtection="0"/>
    <xf numFmtId="0" fontId="169" fillId="57" borderId="440" applyNumberFormat="0" applyAlignment="0" applyProtection="0">
      <alignment vertical="center"/>
    </xf>
    <xf numFmtId="0" fontId="172" fillId="94" borderId="440" applyNumberFormat="0" applyAlignment="0" applyProtection="0"/>
    <xf numFmtId="0" fontId="103" fillId="47" borderId="466" applyNumberFormat="0" applyAlignment="0">
      <protection locked="0"/>
    </xf>
    <xf numFmtId="0" fontId="4" fillId="14" borderId="463" applyNumberFormat="0" applyAlignment="0">
      <protection locked="0"/>
    </xf>
    <xf numFmtId="4" fontId="119" fillId="69" borderId="467" applyNumberFormat="0" applyProtection="0">
      <alignment horizontal="right" vertical="center"/>
    </xf>
    <xf numFmtId="4" fontId="119" fillId="70" borderId="467" applyNumberFormat="0" applyProtection="0">
      <alignment horizontal="right" vertical="center"/>
    </xf>
    <xf numFmtId="203" fontId="31" fillId="11" borderId="409" applyBorder="0" applyProtection="0">
      <alignment horizontal="right"/>
    </xf>
    <xf numFmtId="203" fontId="31" fillId="11" borderId="409" applyBorder="0" applyProtection="0">
      <alignment horizontal="right"/>
    </xf>
    <xf numFmtId="203" fontId="31" fillId="11" borderId="409" applyBorder="0" applyProtection="0">
      <alignment horizontal="right"/>
    </xf>
    <xf numFmtId="206" fontId="41" fillId="0" borderId="399">
      <alignment horizontal="center" vertical="center"/>
      <protection locked="0"/>
    </xf>
    <xf numFmtId="206" fontId="41" fillId="0" borderId="399">
      <alignment horizontal="center" vertical="center"/>
      <protection locked="0"/>
    </xf>
    <xf numFmtId="206" fontId="41" fillId="0" borderId="399">
      <alignment horizontal="center" vertical="center"/>
      <protection locked="0"/>
    </xf>
    <xf numFmtId="206" fontId="41" fillId="0" borderId="399">
      <alignment horizontal="center" vertical="center"/>
      <protection locked="0"/>
    </xf>
    <xf numFmtId="206" fontId="41" fillId="0" borderId="399">
      <alignment horizontal="right" vertical="center"/>
      <protection locked="0"/>
    </xf>
    <xf numFmtId="206" fontId="41" fillId="0" borderId="399">
      <alignment horizontal="right" vertical="center"/>
      <protection locked="0"/>
    </xf>
    <xf numFmtId="206" fontId="41" fillId="0" borderId="399">
      <alignment horizontal="right" vertical="center"/>
      <protection locked="0"/>
    </xf>
    <xf numFmtId="206" fontId="41" fillId="0" borderId="399">
      <alignment horizontal="right" vertical="center"/>
      <protection locked="0"/>
    </xf>
    <xf numFmtId="207" fontId="41" fillId="0" borderId="399">
      <alignment horizontal="center" vertical="center"/>
      <protection locked="0"/>
    </xf>
    <xf numFmtId="207" fontId="41" fillId="0" borderId="399">
      <alignment horizontal="center" vertical="center"/>
      <protection locked="0"/>
    </xf>
    <xf numFmtId="207" fontId="41" fillId="0" borderId="399">
      <alignment horizontal="center" vertical="center"/>
      <protection locked="0"/>
    </xf>
    <xf numFmtId="207" fontId="41" fillId="0" borderId="399">
      <alignment horizontal="center" vertical="center"/>
      <protection locked="0"/>
    </xf>
    <xf numFmtId="207" fontId="41" fillId="0" borderId="399">
      <alignment horizontal="right" vertical="center"/>
      <protection locked="0"/>
    </xf>
    <xf numFmtId="207" fontId="41" fillId="0" borderId="399">
      <alignment horizontal="right" vertical="center"/>
      <protection locked="0"/>
    </xf>
    <xf numFmtId="207" fontId="41" fillId="0" borderId="399">
      <alignment horizontal="right" vertical="center"/>
      <protection locked="0"/>
    </xf>
    <xf numFmtId="207" fontId="41" fillId="0" borderId="399">
      <alignment horizontal="right" vertical="center"/>
      <protection locked="0"/>
    </xf>
    <xf numFmtId="3" fontId="42" fillId="40" borderId="400">
      <alignment horizontal="right"/>
    </xf>
    <xf numFmtId="3" fontId="42" fillId="40" borderId="400">
      <alignment horizontal="right"/>
    </xf>
    <xf numFmtId="3" fontId="42" fillId="40" borderId="400">
      <alignment horizontal="right"/>
    </xf>
    <xf numFmtId="3" fontId="42" fillId="40" borderId="400">
      <alignment horizontal="right"/>
    </xf>
    <xf numFmtId="186" fontId="41" fillId="0" borderId="399">
      <alignment horizontal="center" vertical="center"/>
      <protection locked="0"/>
    </xf>
    <xf numFmtId="186" fontId="41" fillId="0" borderId="399">
      <alignment horizontal="center" vertical="center"/>
      <protection locked="0"/>
    </xf>
    <xf numFmtId="186" fontId="41" fillId="0" borderId="399">
      <alignment horizontal="center" vertical="center"/>
      <protection locked="0"/>
    </xf>
    <xf numFmtId="186" fontId="41" fillId="0" borderId="399">
      <alignment horizontal="center" vertical="center"/>
      <protection locked="0"/>
    </xf>
    <xf numFmtId="186" fontId="41" fillId="0" borderId="399">
      <alignment horizontal="right" vertical="center"/>
      <protection locked="0"/>
    </xf>
    <xf numFmtId="186" fontId="41" fillId="0" borderId="399">
      <alignment horizontal="right" vertical="center"/>
      <protection locked="0"/>
    </xf>
    <xf numFmtId="186" fontId="41" fillId="0" borderId="399">
      <alignment horizontal="right" vertical="center"/>
      <protection locked="0"/>
    </xf>
    <xf numFmtId="186" fontId="41" fillId="0" borderId="399">
      <alignment horizontal="right" vertical="center"/>
      <protection locked="0"/>
    </xf>
    <xf numFmtId="208" fontId="41" fillId="0" borderId="399">
      <alignment horizontal="center" vertical="center"/>
      <protection locked="0"/>
    </xf>
    <xf numFmtId="208" fontId="41" fillId="0" borderId="399">
      <alignment horizontal="center" vertical="center"/>
      <protection locked="0"/>
    </xf>
    <xf numFmtId="208" fontId="41" fillId="0" borderId="399">
      <alignment horizontal="center" vertical="center"/>
      <protection locked="0"/>
    </xf>
    <xf numFmtId="208" fontId="41" fillId="0" borderId="399">
      <alignment horizontal="center" vertical="center"/>
      <protection locked="0"/>
    </xf>
    <xf numFmtId="208" fontId="41" fillId="0" borderId="399">
      <alignment horizontal="right" vertical="center"/>
      <protection locked="0"/>
    </xf>
    <xf numFmtId="208" fontId="41" fillId="0" borderId="399">
      <alignment horizontal="right" vertical="center"/>
      <protection locked="0"/>
    </xf>
    <xf numFmtId="208" fontId="41" fillId="0" borderId="399">
      <alignment horizontal="right" vertical="center"/>
      <protection locked="0"/>
    </xf>
    <xf numFmtId="208" fontId="41" fillId="0" borderId="399">
      <alignment horizontal="right" vertical="center"/>
      <protection locked="0"/>
    </xf>
    <xf numFmtId="209" fontId="41" fillId="0" borderId="399">
      <alignment horizontal="center" vertical="center"/>
      <protection locked="0"/>
    </xf>
    <xf numFmtId="209" fontId="41" fillId="0" borderId="399">
      <alignment horizontal="center" vertical="center"/>
      <protection locked="0"/>
    </xf>
    <xf numFmtId="209" fontId="41" fillId="0" borderId="399">
      <alignment horizontal="center" vertical="center"/>
      <protection locked="0"/>
    </xf>
    <xf numFmtId="209" fontId="41" fillId="0" borderId="399">
      <alignment horizontal="center" vertical="center"/>
      <protection locked="0"/>
    </xf>
    <xf numFmtId="209" fontId="41" fillId="0" borderId="399">
      <alignment horizontal="right" vertical="center"/>
      <protection locked="0"/>
    </xf>
    <xf numFmtId="209" fontId="41" fillId="0" borderId="399">
      <alignment horizontal="right" vertical="center"/>
      <protection locked="0"/>
    </xf>
    <xf numFmtId="209" fontId="41" fillId="0" borderId="399">
      <alignment horizontal="right" vertical="center"/>
      <protection locked="0"/>
    </xf>
    <xf numFmtId="209" fontId="41" fillId="0" borderId="399">
      <alignment horizontal="right" vertical="center"/>
      <protection locked="0"/>
    </xf>
    <xf numFmtId="210" fontId="41" fillId="0" borderId="399">
      <alignment horizontal="center" vertical="center"/>
      <protection locked="0"/>
    </xf>
    <xf numFmtId="210" fontId="41" fillId="0" borderId="399">
      <alignment horizontal="center" vertical="center"/>
      <protection locked="0"/>
    </xf>
    <xf numFmtId="210" fontId="41" fillId="0" borderId="399">
      <alignment horizontal="center" vertical="center"/>
      <protection locked="0"/>
    </xf>
    <xf numFmtId="210" fontId="41" fillId="0" borderId="399">
      <alignment horizontal="center" vertical="center"/>
      <protection locked="0"/>
    </xf>
    <xf numFmtId="210" fontId="41" fillId="0" borderId="399">
      <alignment horizontal="right" vertical="center"/>
      <protection locked="0"/>
    </xf>
    <xf numFmtId="210" fontId="41" fillId="0" borderId="399">
      <alignment horizontal="right" vertical="center"/>
      <protection locked="0"/>
    </xf>
    <xf numFmtId="210" fontId="41" fillId="0" borderId="399">
      <alignment horizontal="right" vertical="center"/>
      <protection locked="0"/>
    </xf>
    <xf numFmtId="210" fontId="41" fillId="0" borderId="399">
      <alignment horizontal="right" vertical="center"/>
      <protection locked="0"/>
    </xf>
    <xf numFmtId="211" fontId="41" fillId="0" borderId="399">
      <alignment horizontal="center" vertical="center"/>
      <protection locked="0"/>
    </xf>
    <xf numFmtId="211" fontId="41" fillId="0" borderId="399">
      <alignment horizontal="center" vertical="center"/>
      <protection locked="0"/>
    </xf>
    <xf numFmtId="211" fontId="41" fillId="0" borderId="399">
      <alignment horizontal="center" vertical="center"/>
      <protection locked="0"/>
    </xf>
    <xf numFmtId="211" fontId="41" fillId="0" borderId="399">
      <alignment horizontal="center" vertical="center"/>
      <protection locked="0"/>
    </xf>
    <xf numFmtId="211" fontId="41" fillId="0" borderId="399">
      <alignment horizontal="right" vertical="center"/>
      <protection locked="0"/>
    </xf>
    <xf numFmtId="211" fontId="41" fillId="0" borderId="399">
      <alignment horizontal="right" vertical="center"/>
      <protection locked="0"/>
    </xf>
    <xf numFmtId="211" fontId="41" fillId="0" borderId="399">
      <alignment horizontal="right" vertical="center"/>
      <protection locked="0"/>
    </xf>
    <xf numFmtId="211" fontId="41" fillId="0" borderId="399">
      <alignment horizontal="right" vertical="center"/>
      <protection locked="0"/>
    </xf>
    <xf numFmtId="228" fontId="16" fillId="43" borderId="412">
      <alignment horizontal="center" wrapText="1"/>
    </xf>
    <xf numFmtId="228" fontId="16" fillId="43" borderId="412">
      <alignment horizontal="center" wrapText="1"/>
    </xf>
    <xf numFmtId="228" fontId="16" fillId="43" borderId="412">
      <alignment horizontal="center" wrapText="1"/>
    </xf>
    <xf numFmtId="228" fontId="16" fillId="43" borderId="412">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4" borderId="409">
      <alignment horizontal="center" wrapText="1"/>
    </xf>
    <xf numFmtId="0" fontId="16" fillId="44" borderId="409">
      <alignment horizontal="center" wrapText="1"/>
    </xf>
    <xf numFmtId="0" fontId="16" fillId="44" borderId="409">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5" borderId="409">
      <alignment horizontal="center" wrapText="1"/>
    </xf>
    <xf numFmtId="0" fontId="16" fillId="45" borderId="409">
      <alignment horizontal="center" wrapText="1"/>
    </xf>
    <xf numFmtId="0" fontId="16" fillId="45" borderId="409">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5" borderId="409">
      <alignment horizontal="center" wrapText="1"/>
    </xf>
    <xf numFmtId="0" fontId="16" fillId="45" borderId="409">
      <alignment horizontal="center" wrapText="1"/>
    </xf>
    <xf numFmtId="0" fontId="16" fillId="45" borderId="409">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5" borderId="409">
      <alignment horizontal="center" wrapText="1"/>
    </xf>
    <xf numFmtId="0" fontId="16" fillId="45" borderId="409">
      <alignment horizontal="center" wrapText="1"/>
    </xf>
    <xf numFmtId="0" fontId="16" fillId="45" borderId="409">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5" borderId="409">
      <alignment horizontal="center" wrapText="1"/>
    </xf>
    <xf numFmtId="0" fontId="16" fillId="45" borderId="409">
      <alignment horizontal="center" wrapText="1"/>
    </xf>
    <xf numFmtId="0" fontId="16" fillId="45" borderId="409">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5" borderId="409">
      <alignment horizontal="center" wrapText="1"/>
    </xf>
    <xf numFmtId="0" fontId="16" fillId="45" borderId="409">
      <alignment horizontal="center" wrapText="1"/>
    </xf>
    <xf numFmtId="0" fontId="16" fillId="45" borderId="409">
      <alignment horizontal="center" wrapText="1"/>
    </xf>
    <xf numFmtId="0" fontId="50" fillId="0" borderId="409">
      <alignment horizontal="center" vertical="top" wrapText="1"/>
    </xf>
    <xf numFmtId="0" fontId="50" fillId="0" borderId="409">
      <alignment horizontal="center" vertical="top" wrapText="1"/>
    </xf>
    <xf numFmtId="0" fontId="50" fillId="0" borderId="409">
      <alignment horizontal="center" vertical="top" wrapText="1"/>
    </xf>
    <xf numFmtId="0" fontId="16" fillId="45" borderId="409">
      <alignment horizontal="center" wrapText="1"/>
    </xf>
    <xf numFmtId="0" fontId="16" fillId="45" borderId="409">
      <alignment horizontal="center" wrapText="1"/>
    </xf>
    <xf numFmtId="0" fontId="16" fillId="45" borderId="409">
      <alignment horizontal="center" wrapText="1"/>
    </xf>
    <xf numFmtId="0" fontId="52" fillId="47" borderId="416" applyNumberFormat="0" applyAlignment="0">
      <protection locked="0"/>
    </xf>
    <xf numFmtId="0" fontId="52" fillId="47" borderId="416" applyNumberFormat="0" applyAlignment="0">
      <protection locked="0"/>
    </xf>
    <xf numFmtId="0" fontId="52" fillId="47" borderId="416" applyNumberFormat="0" applyAlignment="0">
      <protection locked="0"/>
    </xf>
    <xf numFmtId="0" fontId="52" fillId="47" borderId="416" applyNumberFormat="0" applyAlignment="0">
      <protection locked="0"/>
    </xf>
    <xf numFmtId="0" fontId="52" fillId="47" borderId="416" applyNumberFormat="0" applyAlignment="0">
      <protection locked="0"/>
    </xf>
    <xf numFmtId="0" fontId="66" fillId="50" borderId="413" applyNumberFormat="0" applyFont="0" applyBorder="0" applyAlignment="0" applyProtection="0"/>
    <xf numFmtId="0" fontId="66" fillId="50" borderId="413" applyNumberFormat="0" applyFont="0" applyBorder="0" applyAlignment="0" applyProtection="0"/>
    <xf numFmtId="0" fontId="66" fillId="50" borderId="413" applyNumberFormat="0" applyFont="0" applyBorder="0" applyAlignment="0" applyProtection="0"/>
    <xf numFmtId="0" fontId="66" fillId="50" borderId="413" applyNumberFormat="0" applyFont="0" applyBorder="0" applyAlignment="0" applyProtection="0"/>
    <xf numFmtId="250" fontId="4" fillId="45" borderId="409">
      <alignment horizontal="right"/>
      <protection locked="0"/>
    </xf>
    <xf numFmtId="250" fontId="4" fillId="45" borderId="409">
      <alignment horizontal="right"/>
      <protection locked="0"/>
    </xf>
    <xf numFmtId="250" fontId="4" fillId="45" borderId="409">
      <alignment horizontal="right"/>
      <protection locked="0"/>
    </xf>
    <xf numFmtId="0" fontId="71" fillId="54" borderId="417">
      <alignment horizontal="center"/>
      <protection locked="0"/>
    </xf>
    <xf numFmtId="0" fontId="71" fillId="54" borderId="417">
      <alignment horizontal="center"/>
      <protection locked="0"/>
    </xf>
    <xf numFmtId="0" fontId="71" fillId="54" borderId="417">
      <alignment horizontal="center"/>
      <protection locked="0"/>
    </xf>
    <xf numFmtId="0" fontId="71" fillId="54" borderId="417">
      <alignment horizontal="center"/>
      <protection locked="0"/>
    </xf>
    <xf numFmtId="0" fontId="71" fillId="54" borderId="417">
      <alignment horizontal="center"/>
      <protection locked="0"/>
    </xf>
    <xf numFmtId="263" fontId="80" fillId="57" borderId="411" applyAlignment="0" applyProtection="0"/>
    <xf numFmtId="263" fontId="80" fillId="57" borderId="411" applyAlignment="0" applyProtection="0"/>
    <xf numFmtId="263" fontId="80" fillId="57" borderId="411" applyAlignment="0" applyProtection="0"/>
    <xf numFmtId="0" fontId="88" fillId="0" borderId="411">
      <alignment horizontal="left" vertical="center"/>
    </xf>
    <xf numFmtId="0" fontId="88" fillId="0" borderId="411">
      <alignment horizontal="left" vertical="center"/>
    </xf>
    <xf numFmtId="0" fontId="88" fillId="0" borderId="411">
      <alignment horizontal="left" vertical="center"/>
    </xf>
    <xf numFmtId="10" fontId="4" fillId="40" borderId="409" applyNumberFormat="0" applyBorder="0" applyAlignment="0" applyProtection="0"/>
    <xf numFmtId="10" fontId="4" fillId="40" borderId="409" applyNumberFormat="0" applyBorder="0" applyAlignment="0" applyProtection="0"/>
    <xf numFmtId="10" fontId="4" fillId="40" borderId="409" applyNumberFormat="0" applyBorder="0" applyAlignment="0" applyProtection="0"/>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0" fontId="92" fillId="23" borderId="416" applyNumberFormat="0" applyAlignment="0">
      <protection locked="0"/>
    </xf>
    <xf numFmtId="10" fontId="66" fillId="65" borderId="413" applyBorder="0">
      <alignment horizontal="center"/>
      <protection locked="0"/>
    </xf>
    <xf numFmtId="10" fontId="66" fillId="65" borderId="413" applyBorder="0">
      <alignment horizontal="center"/>
      <protection locked="0"/>
    </xf>
    <xf numFmtId="10" fontId="66" fillId="65" borderId="413" applyBorder="0">
      <alignment horizontal="center"/>
      <protection locked="0"/>
    </xf>
    <xf numFmtId="10" fontId="66" fillId="65" borderId="413" applyBorder="0">
      <alignment horizontal="center"/>
      <protection locked="0"/>
    </xf>
    <xf numFmtId="0" fontId="4" fillId="14" borderId="400" applyNumberFormat="0" applyAlignment="0">
      <protection locked="0"/>
    </xf>
    <xf numFmtId="0" fontId="4" fillId="14" borderId="400" applyNumberFormat="0" applyAlignment="0">
      <protection locked="0"/>
    </xf>
    <xf numFmtId="0" fontId="4" fillId="14" borderId="400" applyNumberFormat="0" applyAlignment="0">
      <protection locked="0"/>
    </xf>
    <xf numFmtId="0" fontId="4" fillId="14" borderId="400" applyNumberFormat="0" applyAlignment="0">
      <protection locked="0"/>
    </xf>
    <xf numFmtId="0" fontId="103" fillId="47" borderId="418" applyNumberFormat="0" applyAlignment="0">
      <protection locked="0"/>
    </xf>
    <xf numFmtId="0" fontId="103" fillId="47" borderId="418" applyNumberFormat="0" applyAlignment="0">
      <protection locked="0"/>
    </xf>
    <xf numFmtId="0" fontId="103" fillId="47" borderId="418" applyNumberFormat="0" applyAlignment="0">
      <protection locked="0"/>
    </xf>
    <xf numFmtId="0" fontId="103" fillId="47" borderId="418" applyNumberFormat="0" applyAlignment="0">
      <protection locked="0"/>
    </xf>
    <xf numFmtId="0" fontId="103" fillId="47" borderId="418" applyNumberFormat="0" applyAlignment="0">
      <protection locked="0"/>
    </xf>
    <xf numFmtId="4" fontId="80" fillId="45" borderId="419" applyNumberFormat="0" applyProtection="0">
      <alignment vertical="center"/>
    </xf>
    <xf numFmtId="4" fontId="80" fillId="45" borderId="419" applyNumberFormat="0" applyProtection="0">
      <alignment vertical="center"/>
    </xf>
    <xf numFmtId="4" fontId="80" fillId="45" borderId="419" applyNumberFormat="0" applyProtection="0">
      <alignment vertical="center"/>
    </xf>
    <xf numFmtId="4" fontId="80" fillId="45" borderId="419" applyNumberFormat="0" applyProtection="0">
      <alignment vertical="center"/>
    </xf>
    <xf numFmtId="4" fontId="80" fillId="45" borderId="419" applyNumberFormat="0" applyProtection="0">
      <alignment vertical="center"/>
    </xf>
    <xf numFmtId="4" fontId="118" fillId="45" borderId="419" applyNumberFormat="0" applyProtection="0">
      <alignment vertical="center"/>
    </xf>
    <xf numFmtId="4" fontId="118" fillId="45" borderId="419" applyNumberFormat="0" applyProtection="0">
      <alignment vertical="center"/>
    </xf>
    <xf numFmtId="4" fontId="118" fillId="45" borderId="419" applyNumberFormat="0" applyProtection="0">
      <alignment vertical="center"/>
    </xf>
    <xf numFmtId="4" fontId="118" fillId="45" borderId="419" applyNumberFormat="0" applyProtection="0">
      <alignment vertical="center"/>
    </xf>
    <xf numFmtId="4" fontId="118" fillId="45" borderId="419" applyNumberFormat="0" applyProtection="0">
      <alignment vertical="center"/>
    </xf>
    <xf numFmtId="4" fontId="119" fillId="45" borderId="419" applyNumberFormat="0" applyProtection="0">
      <alignment horizontal="left" vertical="center" indent="1"/>
    </xf>
    <xf numFmtId="4" fontId="119" fillId="45" borderId="419" applyNumberFormat="0" applyProtection="0">
      <alignment horizontal="left" vertical="center" indent="1"/>
    </xf>
    <xf numFmtId="4" fontId="119" fillId="45" borderId="419" applyNumberFormat="0" applyProtection="0">
      <alignment horizontal="left" vertical="center" indent="1"/>
    </xf>
    <xf numFmtId="4" fontId="119" fillId="45" borderId="419" applyNumberFormat="0" applyProtection="0">
      <alignment horizontal="left" vertical="center" indent="1"/>
    </xf>
    <xf numFmtId="4" fontId="119" fillId="45" borderId="419" applyNumberFormat="0" applyProtection="0">
      <alignment horizontal="left" vertical="center" indent="1"/>
    </xf>
    <xf numFmtId="4" fontId="119" fillId="69" borderId="419" applyNumberFormat="0" applyProtection="0">
      <alignment horizontal="right" vertical="center"/>
    </xf>
    <xf numFmtId="4" fontId="119" fillId="69" borderId="419" applyNumberFormat="0" applyProtection="0">
      <alignment horizontal="right" vertical="center"/>
    </xf>
    <xf numFmtId="4" fontId="119" fillId="69" borderId="419" applyNumberFormat="0" applyProtection="0">
      <alignment horizontal="right" vertical="center"/>
    </xf>
    <xf numFmtId="4" fontId="119" fillId="69" borderId="419" applyNumberFormat="0" applyProtection="0">
      <alignment horizontal="right" vertical="center"/>
    </xf>
    <xf numFmtId="4" fontId="119" fillId="69" borderId="419" applyNumberFormat="0" applyProtection="0">
      <alignment horizontal="right" vertical="center"/>
    </xf>
    <xf numFmtId="4" fontId="119" fillId="70" borderId="419" applyNumberFormat="0" applyProtection="0">
      <alignment horizontal="right" vertical="center"/>
    </xf>
    <xf numFmtId="4" fontId="119" fillId="70" borderId="419" applyNumberFormat="0" applyProtection="0">
      <alignment horizontal="right" vertical="center"/>
    </xf>
    <xf numFmtId="4" fontId="119" fillId="70" borderId="419" applyNumberFormat="0" applyProtection="0">
      <alignment horizontal="right" vertical="center"/>
    </xf>
    <xf numFmtId="4" fontId="119" fillId="70" borderId="419" applyNumberFormat="0" applyProtection="0">
      <alignment horizontal="right" vertical="center"/>
    </xf>
    <xf numFmtId="4" fontId="119" fillId="70" borderId="419" applyNumberFormat="0" applyProtection="0">
      <alignment horizontal="right" vertical="center"/>
    </xf>
    <xf numFmtId="4" fontId="119" fillId="71" borderId="419" applyNumberFormat="0" applyProtection="0">
      <alignment horizontal="right" vertical="center"/>
    </xf>
    <xf numFmtId="4" fontId="119" fillId="71" borderId="419" applyNumberFormat="0" applyProtection="0">
      <alignment horizontal="right" vertical="center"/>
    </xf>
    <xf numFmtId="4" fontId="119" fillId="71" borderId="419" applyNumberFormat="0" applyProtection="0">
      <alignment horizontal="right" vertical="center"/>
    </xf>
    <xf numFmtId="4" fontId="119" fillId="71" borderId="419" applyNumberFormat="0" applyProtection="0">
      <alignment horizontal="right" vertical="center"/>
    </xf>
    <xf numFmtId="4" fontId="119" fillId="71" borderId="419" applyNumberFormat="0" applyProtection="0">
      <alignment horizontal="right" vertical="center"/>
    </xf>
    <xf numFmtId="4" fontId="119" fillId="68" borderId="419" applyNumberFormat="0" applyProtection="0">
      <alignment horizontal="right" vertical="center"/>
    </xf>
    <xf numFmtId="4" fontId="119" fillId="68" borderId="419" applyNumberFormat="0" applyProtection="0">
      <alignment horizontal="right" vertical="center"/>
    </xf>
    <xf numFmtId="4" fontId="119" fillId="68" borderId="419" applyNumberFormat="0" applyProtection="0">
      <alignment horizontal="right" vertical="center"/>
    </xf>
    <xf numFmtId="4" fontId="119" fillId="68" borderId="419" applyNumberFormat="0" applyProtection="0">
      <alignment horizontal="right" vertical="center"/>
    </xf>
    <xf numFmtId="4" fontId="119" fillId="68" borderId="419" applyNumberFormat="0" applyProtection="0">
      <alignment horizontal="right" vertical="center"/>
    </xf>
    <xf numFmtId="4" fontId="119" fillId="72" borderId="419" applyNumberFormat="0" applyProtection="0">
      <alignment horizontal="right" vertical="center"/>
    </xf>
    <xf numFmtId="4" fontId="119" fillId="72" borderId="419" applyNumberFormat="0" applyProtection="0">
      <alignment horizontal="right" vertical="center"/>
    </xf>
    <xf numFmtId="4" fontId="119" fillId="72" borderId="419" applyNumberFormat="0" applyProtection="0">
      <alignment horizontal="right" vertical="center"/>
    </xf>
    <xf numFmtId="4" fontId="119" fillId="72" borderId="419" applyNumberFormat="0" applyProtection="0">
      <alignment horizontal="right" vertical="center"/>
    </xf>
    <xf numFmtId="4" fontId="119" fillId="72" borderId="419" applyNumberFormat="0" applyProtection="0">
      <alignment horizontal="right" vertical="center"/>
    </xf>
    <xf numFmtId="4" fontId="119" fillId="63" borderId="419" applyNumberFormat="0" applyProtection="0">
      <alignment horizontal="right" vertical="center"/>
    </xf>
    <xf numFmtId="4" fontId="119" fillId="63" borderId="419" applyNumberFormat="0" applyProtection="0">
      <alignment horizontal="right" vertical="center"/>
    </xf>
    <xf numFmtId="4" fontId="119" fillId="63" borderId="419" applyNumberFormat="0" applyProtection="0">
      <alignment horizontal="right" vertical="center"/>
    </xf>
    <xf numFmtId="4" fontId="119" fillId="63" borderId="419" applyNumberFormat="0" applyProtection="0">
      <alignment horizontal="right" vertical="center"/>
    </xf>
    <xf numFmtId="4" fontId="119" fillId="63" borderId="419" applyNumberFormat="0" applyProtection="0">
      <alignment horizontal="right" vertical="center"/>
    </xf>
    <xf numFmtId="4" fontId="119" fillId="73" borderId="419" applyNumberFormat="0" applyProtection="0">
      <alignment horizontal="right" vertical="center"/>
    </xf>
    <xf numFmtId="4" fontId="119" fillId="73" borderId="419" applyNumberFormat="0" applyProtection="0">
      <alignment horizontal="right" vertical="center"/>
    </xf>
    <xf numFmtId="4" fontId="119" fillId="73" borderId="419" applyNumberFormat="0" applyProtection="0">
      <alignment horizontal="right" vertical="center"/>
    </xf>
    <xf numFmtId="4" fontId="119" fillId="73" borderId="419" applyNumberFormat="0" applyProtection="0">
      <alignment horizontal="right" vertical="center"/>
    </xf>
    <xf numFmtId="4" fontId="119" fillId="73" borderId="419" applyNumberFormat="0" applyProtection="0">
      <alignment horizontal="right" vertical="center"/>
    </xf>
    <xf numFmtId="4" fontId="119" fillId="74" borderId="419" applyNumberFormat="0" applyProtection="0">
      <alignment horizontal="right" vertical="center"/>
    </xf>
    <xf numFmtId="4" fontId="119" fillId="74" borderId="419" applyNumberFormat="0" applyProtection="0">
      <alignment horizontal="right" vertical="center"/>
    </xf>
    <xf numFmtId="4" fontId="119" fillId="74" borderId="419" applyNumberFormat="0" applyProtection="0">
      <alignment horizontal="right" vertical="center"/>
    </xf>
    <xf numFmtId="4" fontId="119" fillId="74" borderId="419" applyNumberFormat="0" applyProtection="0">
      <alignment horizontal="right" vertical="center"/>
    </xf>
    <xf numFmtId="4" fontId="119" fillId="74" borderId="419" applyNumberFormat="0" applyProtection="0">
      <alignment horizontal="right" vertical="center"/>
    </xf>
    <xf numFmtId="4" fontId="119" fillId="75" borderId="419" applyNumberFormat="0" applyProtection="0">
      <alignment horizontal="right" vertical="center"/>
    </xf>
    <xf numFmtId="4" fontId="119" fillId="75" borderId="419" applyNumberFormat="0" applyProtection="0">
      <alignment horizontal="right" vertical="center"/>
    </xf>
    <xf numFmtId="4" fontId="119" fillId="75" borderId="419" applyNumberFormat="0" applyProtection="0">
      <alignment horizontal="right" vertical="center"/>
    </xf>
    <xf numFmtId="4" fontId="119" fillId="75" borderId="419" applyNumberFormat="0" applyProtection="0">
      <alignment horizontal="right" vertical="center"/>
    </xf>
    <xf numFmtId="4" fontId="119" fillId="75" borderId="419" applyNumberFormat="0" applyProtection="0">
      <alignment horizontal="right" vertical="center"/>
    </xf>
    <xf numFmtId="4" fontId="80" fillId="11" borderId="411" applyNumberFormat="0" applyProtection="0">
      <alignment horizontal="left" vertical="center" indent="1"/>
    </xf>
    <xf numFmtId="4" fontId="80" fillId="11" borderId="411" applyNumberFormat="0" applyProtection="0">
      <alignment horizontal="left" vertical="center" indent="1"/>
    </xf>
    <xf numFmtId="4" fontId="80" fillId="11" borderId="411" applyNumberFormat="0" applyProtection="0">
      <alignment horizontal="left" vertical="center" indent="1"/>
    </xf>
    <xf numFmtId="4" fontId="119" fillId="49" borderId="419" applyNumberFormat="0" applyProtection="0">
      <alignment horizontal="right" vertical="center"/>
    </xf>
    <xf numFmtId="4" fontId="119" fillId="49" borderId="419" applyNumberFormat="0" applyProtection="0">
      <alignment horizontal="right" vertical="center"/>
    </xf>
    <xf numFmtId="4" fontId="119" fillId="49" borderId="419" applyNumberFormat="0" applyProtection="0">
      <alignment horizontal="right" vertical="center"/>
    </xf>
    <xf numFmtId="4" fontId="119" fillId="49" borderId="419" applyNumberFormat="0" applyProtection="0">
      <alignment horizontal="right" vertical="center"/>
    </xf>
    <xf numFmtId="4" fontId="119" fillId="49" borderId="419" applyNumberFormat="0" applyProtection="0">
      <alignment horizontal="right" vertical="center"/>
    </xf>
    <xf numFmtId="4" fontId="119" fillId="43" borderId="419" applyNumberFormat="0" applyProtection="0">
      <alignment vertical="center"/>
    </xf>
    <xf numFmtId="4" fontId="119" fillId="43" borderId="419" applyNumberFormat="0" applyProtection="0">
      <alignment vertical="center"/>
    </xf>
    <xf numFmtId="4" fontId="119" fillId="43" borderId="419" applyNumberFormat="0" applyProtection="0">
      <alignment vertical="center"/>
    </xf>
    <xf numFmtId="4" fontId="119" fillId="43" borderId="419" applyNumberFormat="0" applyProtection="0">
      <alignment vertical="center"/>
    </xf>
    <xf numFmtId="4" fontId="119" fillId="43" borderId="419" applyNumberFormat="0" applyProtection="0">
      <alignment vertical="center"/>
    </xf>
    <xf numFmtId="4" fontId="122" fillId="43" borderId="419" applyNumberFormat="0" applyProtection="0">
      <alignment vertical="center"/>
    </xf>
    <xf numFmtId="4" fontId="122" fillId="43" borderId="419" applyNumberFormat="0" applyProtection="0">
      <alignment vertical="center"/>
    </xf>
    <xf numFmtId="4" fontId="122" fillId="43" borderId="419" applyNumberFormat="0" applyProtection="0">
      <alignment vertical="center"/>
    </xf>
    <xf numFmtId="4" fontId="122" fillId="43" borderId="419" applyNumberFormat="0" applyProtection="0">
      <alignment vertical="center"/>
    </xf>
    <xf numFmtId="4" fontId="122" fillId="43" borderId="419" applyNumberFormat="0" applyProtection="0">
      <alignment vertical="center"/>
    </xf>
    <xf numFmtId="4" fontId="80" fillId="49" borderId="420" applyNumberFormat="0" applyProtection="0">
      <alignment horizontal="left" vertical="center" indent="1"/>
    </xf>
    <xf numFmtId="4" fontId="80" fillId="49" borderId="420" applyNumberFormat="0" applyProtection="0">
      <alignment horizontal="left" vertical="center" indent="1"/>
    </xf>
    <xf numFmtId="4" fontId="80" fillId="49" borderId="420" applyNumberFormat="0" applyProtection="0">
      <alignment horizontal="left" vertical="center" indent="1"/>
    </xf>
    <xf numFmtId="4" fontId="80" fillId="49" borderId="420" applyNumberFormat="0" applyProtection="0">
      <alignment horizontal="left" vertical="center" indent="1"/>
    </xf>
    <xf numFmtId="4" fontId="80" fillId="49" borderId="420" applyNumberFormat="0" applyProtection="0">
      <alignment horizontal="left" vertical="center" indent="1"/>
    </xf>
    <xf numFmtId="4" fontId="21" fillId="43" borderId="419" applyNumberFormat="0" applyProtection="0">
      <alignment horizontal="right" vertical="center"/>
    </xf>
    <xf numFmtId="4" fontId="21" fillId="43" borderId="419" applyNumberFormat="0" applyProtection="0">
      <alignment horizontal="right" vertical="center"/>
    </xf>
    <xf numFmtId="4" fontId="21" fillId="43" borderId="419" applyNumberFormat="0" applyProtection="0">
      <alignment horizontal="right" vertical="center"/>
    </xf>
    <xf numFmtId="4" fontId="21" fillId="43" borderId="419" applyNumberFormat="0" applyProtection="0">
      <alignment horizontal="right" vertical="center"/>
    </xf>
    <xf numFmtId="4" fontId="21" fillId="43" borderId="419" applyNumberFormat="0" applyProtection="0">
      <alignment horizontal="right" vertical="center"/>
    </xf>
    <xf numFmtId="4" fontId="122" fillId="43" borderId="419" applyNumberFormat="0" applyProtection="0">
      <alignment horizontal="right" vertical="center"/>
    </xf>
    <xf numFmtId="4" fontId="122" fillId="43" borderId="419" applyNumberFormat="0" applyProtection="0">
      <alignment horizontal="right" vertical="center"/>
    </xf>
    <xf numFmtId="4" fontId="122" fillId="43" borderId="419" applyNumberFormat="0" applyProtection="0">
      <alignment horizontal="right" vertical="center"/>
    </xf>
    <xf numFmtId="4" fontId="122" fillId="43" borderId="419" applyNumberFormat="0" applyProtection="0">
      <alignment horizontal="right" vertical="center"/>
    </xf>
    <xf numFmtId="4" fontId="122" fillId="43" borderId="419" applyNumberFormat="0" applyProtection="0">
      <alignment horizontal="right" vertical="center"/>
    </xf>
    <xf numFmtId="4" fontId="123" fillId="5" borderId="419" applyNumberFormat="0" applyProtection="0">
      <alignment horizontal="left" vertical="center" wrapText="1" indent="1"/>
    </xf>
    <xf numFmtId="4" fontId="123" fillId="5" borderId="419" applyNumberFormat="0" applyProtection="0">
      <alignment horizontal="left" vertical="center" wrapText="1" indent="1"/>
    </xf>
    <xf numFmtId="4" fontId="123" fillId="5" borderId="419" applyNumberFormat="0" applyProtection="0">
      <alignment horizontal="left" vertical="center" wrapText="1" indent="1"/>
    </xf>
    <xf numFmtId="4" fontId="123" fillId="5" borderId="419" applyNumberFormat="0" applyProtection="0">
      <alignment horizontal="left" vertical="center" wrapText="1" indent="1"/>
    </xf>
    <xf numFmtId="4" fontId="123" fillId="5" borderId="419" applyNumberFormat="0" applyProtection="0">
      <alignment horizontal="left" vertical="center" wrapText="1" indent="1"/>
    </xf>
    <xf numFmtId="4" fontId="125" fillId="43" borderId="419" applyNumberFormat="0" applyProtection="0">
      <alignment horizontal="right" vertical="center"/>
    </xf>
    <xf numFmtId="4" fontId="125" fillId="43" borderId="419" applyNumberFormat="0" applyProtection="0">
      <alignment horizontal="right" vertical="center"/>
    </xf>
    <xf numFmtId="4" fontId="125" fillId="43" borderId="419" applyNumberFormat="0" applyProtection="0">
      <alignment horizontal="right" vertical="center"/>
    </xf>
    <xf numFmtId="4" fontId="125" fillId="43" borderId="419" applyNumberFormat="0" applyProtection="0">
      <alignment horizontal="right" vertical="center"/>
    </xf>
    <xf numFmtId="4" fontId="125" fillId="43" borderId="419" applyNumberFormat="0" applyProtection="0">
      <alignment horizontal="right" vertical="center"/>
    </xf>
    <xf numFmtId="244" fontId="16" fillId="0" borderId="411" applyFill="0"/>
    <xf numFmtId="244" fontId="16" fillId="0" borderId="411" applyFill="0"/>
    <xf numFmtId="244" fontId="16" fillId="0" borderId="411" applyFill="0"/>
    <xf numFmtId="244" fontId="16" fillId="0" borderId="362" applyFill="0"/>
    <xf numFmtId="244" fontId="16" fillId="0" borderId="362" applyFill="0"/>
    <xf numFmtId="244" fontId="16" fillId="0" borderId="362" applyFill="0"/>
    <xf numFmtId="244" fontId="16" fillId="0" borderId="362" applyFill="0"/>
    <xf numFmtId="244" fontId="4" fillId="0" borderId="411" applyFill="0"/>
    <xf numFmtId="244" fontId="4" fillId="0" borderId="411" applyFill="0"/>
    <xf numFmtId="244" fontId="4" fillId="0" borderId="411" applyFill="0"/>
    <xf numFmtId="244" fontId="4" fillId="0" borderId="362" applyFill="0"/>
    <xf numFmtId="244" fontId="4" fillId="0" borderId="362" applyFill="0"/>
    <xf numFmtId="244" fontId="4" fillId="0" borderId="362" applyFill="0"/>
    <xf numFmtId="244" fontId="4" fillId="0" borderId="362" applyFill="0"/>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143" fillId="0" borderId="395" applyNumberFormat="0" applyFill="0" applyAlignment="0">
      <protection locked="0"/>
    </xf>
    <xf numFmtId="0" fontId="30" fillId="86" borderId="400" applyNumberFormat="0" applyFont="0" applyAlignment="0" applyProtection="0"/>
    <xf numFmtId="0" fontId="30" fillId="86" borderId="400" applyNumberFormat="0" applyFont="0" applyAlignment="0" applyProtection="0"/>
    <xf numFmtId="0" fontId="30" fillId="86" borderId="400" applyNumberFormat="0" applyFont="0" applyAlignment="0" applyProtection="0"/>
    <xf numFmtId="0" fontId="30" fillId="86" borderId="400" applyNumberFormat="0" applyFont="0" applyAlignment="0" applyProtection="0"/>
    <xf numFmtId="0" fontId="156" fillId="92" borderId="416" applyNumberFormat="0" applyAlignment="0" applyProtection="0"/>
    <xf numFmtId="0" fontId="156" fillId="92" borderId="416" applyNumberFormat="0" applyAlignment="0" applyProtection="0"/>
    <xf numFmtId="0" fontId="156" fillId="92" borderId="416" applyNumberFormat="0" applyAlignment="0" applyProtection="0"/>
    <xf numFmtId="0" fontId="156" fillId="92" borderId="416" applyNumberFormat="0" applyAlignment="0" applyProtection="0"/>
    <xf numFmtId="0" fontId="156" fillId="92" borderId="416" applyNumberFormat="0" applyAlignment="0" applyProtection="0"/>
    <xf numFmtId="0" fontId="157" fillId="94" borderId="418" applyNumberFormat="0" applyAlignment="0" applyProtection="0"/>
    <xf numFmtId="0" fontId="157" fillId="94" borderId="418" applyNumberFormat="0" applyAlignment="0" applyProtection="0"/>
    <xf numFmtId="0" fontId="157" fillId="94" borderId="418" applyNumberFormat="0" applyAlignment="0" applyProtection="0"/>
    <xf numFmtId="0" fontId="157" fillId="94" borderId="418" applyNumberFormat="0" applyAlignment="0" applyProtection="0"/>
    <xf numFmtId="0" fontId="157" fillId="94" borderId="418" applyNumberFormat="0" applyAlignment="0" applyProtection="0"/>
    <xf numFmtId="0" fontId="169" fillId="57" borderId="416" applyNumberFormat="0" applyAlignment="0" applyProtection="0">
      <alignment vertical="center"/>
    </xf>
    <xf numFmtId="0" fontId="169" fillId="57" borderId="416" applyNumberFormat="0" applyAlignment="0" applyProtection="0">
      <alignment vertical="center"/>
    </xf>
    <xf numFmtId="0" fontId="169" fillId="57" borderId="416" applyNumberFormat="0" applyAlignment="0" applyProtection="0">
      <alignment vertical="center"/>
    </xf>
    <xf numFmtId="0" fontId="169" fillId="57" borderId="416" applyNumberFormat="0" applyAlignment="0" applyProtection="0">
      <alignment vertical="center"/>
    </xf>
    <xf numFmtId="0" fontId="169" fillId="57" borderId="416" applyNumberFormat="0" applyAlignment="0" applyProtection="0">
      <alignment vertical="center"/>
    </xf>
    <xf numFmtId="0" fontId="172" fillId="94" borderId="416" applyNumberFormat="0" applyAlignment="0" applyProtection="0"/>
    <xf numFmtId="0" fontId="172" fillId="94" borderId="416" applyNumberFormat="0" applyAlignment="0" applyProtection="0"/>
    <xf numFmtId="0" fontId="172" fillId="94" borderId="416" applyNumberFormat="0" applyAlignment="0" applyProtection="0"/>
    <xf numFmtId="0" fontId="172" fillId="94" borderId="416" applyNumberFormat="0" applyAlignment="0" applyProtection="0"/>
    <xf numFmtId="0" fontId="172" fillId="94" borderId="416" applyNumberFormat="0" applyAlignment="0" applyProtection="0"/>
    <xf numFmtId="4" fontId="119" fillId="74" borderId="467" applyNumberFormat="0" applyProtection="0">
      <alignment horizontal="right" vertical="center"/>
    </xf>
    <xf numFmtId="4" fontId="119" fillId="75" borderId="467" applyNumberFormat="0" applyProtection="0">
      <alignment horizontal="right" vertical="center"/>
    </xf>
    <xf numFmtId="4" fontId="119" fillId="49" borderId="467" applyNumberFormat="0" applyProtection="0">
      <alignment horizontal="right" vertical="center"/>
    </xf>
    <xf numFmtId="4" fontId="119" fillId="43" borderId="467" applyNumberFormat="0" applyProtection="0">
      <alignment vertical="center"/>
    </xf>
    <xf numFmtId="4" fontId="122" fillId="43" borderId="467" applyNumberFormat="0" applyProtection="0">
      <alignment vertical="center"/>
    </xf>
    <xf numFmtId="4" fontId="80" fillId="49" borderId="468" applyNumberFormat="0" applyProtection="0">
      <alignment horizontal="left" vertical="center" indent="1"/>
    </xf>
    <xf numFmtId="4" fontId="21" fillId="43" borderId="467" applyNumberFormat="0" applyProtection="0">
      <alignment horizontal="right" vertical="center"/>
    </xf>
    <xf numFmtId="4" fontId="122" fillId="43" borderId="467" applyNumberFormat="0" applyProtection="0">
      <alignment horizontal="right" vertical="center"/>
    </xf>
    <xf numFmtId="4" fontId="123" fillId="5" borderId="467" applyNumberFormat="0" applyProtection="0">
      <alignment horizontal="left" vertical="center" wrapText="1" indent="1"/>
    </xf>
    <xf numFmtId="4" fontId="125" fillId="43" borderId="467" applyNumberFormat="0" applyProtection="0">
      <alignment horizontal="right" vertical="center"/>
    </xf>
    <xf numFmtId="211" fontId="41" fillId="0" borderId="438">
      <alignment horizontal="right" vertical="center"/>
      <protection locked="0"/>
    </xf>
    <xf numFmtId="211" fontId="41" fillId="0" borderId="438">
      <alignment horizontal="center" vertical="center"/>
      <protection locked="0"/>
    </xf>
    <xf numFmtId="210" fontId="41" fillId="0" borderId="438">
      <alignment horizontal="right" vertical="center"/>
      <protection locked="0"/>
    </xf>
    <xf numFmtId="210" fontId="41" fillId="0" borderId="438">
      <alignment horizontal="center" vertical="center"/>
      <protection locked="0"/>
    </xf>
    <xf numFmtId="209" fontId="41" fillId="0" borderId="438">
      <alignment horizontal="right" vertical="center"/>
      <protection locked="0"/>
    </xf>
    <xf numFmtId="209" fontId="41" fillId="0" borderId="438">
      <alignment horizontal="center" vertical="center"/>
      <protection locked="0"/>
    </xf>
    <xf numFmtId="208" fontId="41" fillId="0" borderId="438">
      <alignment horizontal="right" vertical="center"/>
      <protection locked="0"/>
    </xf>
    <xf numFmtId="208" fontId="41" fillId="0" borderId="438">
      <alignment horizontal="center" vertical="center"/>
      <protection locked="0"/>
    </xf>
    <xf numFmtId="186" fontId="41" fillId="0" borderId="438">
      <alignment horizontal="right" vertical="center"/>
      <protection locked="0"/>
    </xf>
    <xf numFmtId="186" fontId="41" fillId="0" borderId="438">
      <alignment horizontal="center" vertical="center"/>
      <protection locked="0"/>
    </xf>
    <xf numFmtId="3" fontId="42" fillId="40" borderId="439">
      <alignment horizontal="right"/>
    </xf>
    <xf numFmtId="207" fontId="41" fillId="0" borderId="438">
      <alignment horizontal="right" vertical="center"/>
      <protection locked="0"/>
    </xf>
    <xf numFmtId="207" fontId="41" fillId="0" borderId="438">
      <alignment horizontal="center" vertical="center"/>
      <protection locked="0"/>
    </xf>
    <xf numFmtId="206" fontId="41" fillId="0" borderId="438">
      <alignment horizontal="right" vertical="center"/>
      <protection locked="0"/>
    </xf>
    <xf numFmtId="206" fontId="41" fillId="0" borderId="438">
      <alignment horizontal="center" vertical="center"/>
      <protection locked="0"/>
    </xf>
    <xf numFmtId="0" fontId="143" fillId="0" borderId="469" applyNumberFormat="0" applyFill="0" applyAlignment="0">
      <protection locked="0"/>
    </xf>
    <xf numFmtId="0" fontId="143" fillId="0" borderId="469" applyNumberFormat="0" applyFill="0" applyAlignment="0">
      <protection locked="0"/>
    </xf>
    <xf numFmtId="0" fontId="30" fillId="86" borderId="463" applyNumberFormat="0" applyFont="0" applyAlignment="0" applyProtection="0"/>
    <xf numFmtId="0" fontId="156" fillId="92" borderId="464" applyNumberFormat="0" applyAlignment="0" applyProtection="0"/>
    <xf numFmtId="0" fontId="157" fillId="94" borderId="466" applyNumberFormat="0" applyAlignment="0" applyProtection="0"/>
    <xf numFmtId="0" fontId="169" fillId="57" borderId="464" applyNumberFormat="0" applyAlignment="0" applyProtection="0">
      <alignment vertical="center"/>
    </xf>
    <xf numFmtId="0" fontId="172" fillId="94" borderId="464" applyNumberFormat="0" applyAlignment="0" applyProtection="0"/>
    <xf numFmtId="4" fontId="80" fillId="45" borderId="467" applyNumberFormat="0" applyProtection="0">
      <alignment vertical="center"/>
    </xf>
    <xf numFmtId="0" fontId="92" fillId="23" borderId="440" applyNumberFormat="0" applyAlignment="0">
      <protection locked="0"/>
    </xf>
    <xf numFmtId="0" fontId="52" fillId="47" borderId="464" applyNumberFormat="0" applyAlignment="0">
      <protection locked="0"/>
    </xf>
    <xf numFmtId="0" fontId="92" fillId="23" borderId="440" applyNumberFormat="0" applyAlignment="0">
      <protection locked="0"/>
    </xf>
    <xf numFmtId="0" fontId="103" fillId="47" borderId="442" applyNumberFormat="0" applyAlignment="0">
      <protection locked="0"/>
    </xf>
    <xf numFmtId="4" fontId="118" fillId="45" borderId="467" applyNumberFormat="0" applyProtection="0">
      <alignment vertical="center"/>
    </xf>
    <xf numFmtId="4" fontId="119" fillId="45" borderId="467" applyNumberFormat="0" applyProtection="0">
      <alignment horizontal="left" vertical="center" indent="1"/>
    </xf>
    <xf numFmtId="203" fontId="31" fillId="11" borderId="422" applyBorder="0" applyProtection="0">
      <alignment horizontal="right"/>
    </xf>
    <xf numFmtId="206" fontId="41" fillId="0" borderId="425">
      <alignment horizontal="center" vertical="center"/>
      <protection locked="0"/>
    </xf>
    <xf numFmtId="206" fontId="41" fillId="0" borderId="425">
      <alignment horizontal="right" vertical="center"/>
      <protection locked="0"/>
    </xf>
    <xf numFmtId="207" fontId="41" fillId="0" borderId="425">
      <alignment horizontal="center" vertical="center"/>
      <protection locked="0"/>
    </xf>
    <xf numFmtId="207" fontId="41" fillId="0" borderId="425">
      <alignment horizontal="right" vertical="center"/>
      <protection locked="0"/>
    </xf>
    <xf numFmtId="3" fontId="42" fillId="40" borderId="426">
      <alignment horizontal="right"/>
    </xf>
    <xf numFmtId="186" fontId="41" fillId="0" borderId="425">
      <alignment horizontal="center" vertical="center"/>
      <protection locked="0"/>
    </xf>
    <xf numFmtId="186" fontId="41" fillId="0" borderId="425">
      <alignment horizontal="right" vertical="center"/>
      <protection locked="0"/>
    </xf>
    <xf numFmtId="208" fontId="41" fillId="0" borderId="425">
      <alignment horizontal="center" vertical="center"/>
      <protection locked="0"/>
    </xf>
    <xf numFmtId="208" fontId="41" fillId="0" borderId="425">
      <alignment horizontal="right" vertical="center"/>
      <protection locked="0"/>
    </xf>
    <xf numFmtId="209" fontId="41" fillId="0" borderId="425">
      <alignment horizontal="center" vertical="center"/>
      <protection locked="0"/>
    </xf>
    <xf numFmtId="209" fontId="41" fillId="0" borderId="425">
      <alignment horizontal="right" vertical="center"/>
      <protection locked="0"/>
    </xf>
    <xf numFmtId="210" fontId="41" fillId="0" borderId="425">
      <alignment horizontal="center" vertical="center"/>
      <protection locked="0"/>
    </xf>
    <xf numFmtId="210" fontId="41" fillId="0" borderId="425">
      <alignment horizontal="right" vertical="center"/>
      <protection locked="0"/>
    </xf>
    <xf numFmtId="211" fontId="41" fillId="0" borderId="425">
      <alignment horizontal="center" vertical="center"/>
      <protection locked="0"/>
    </xf>
    <xf numFmtId="211" fontId="41" fillId="0" borderId="425">
      <alignment horizontal="right" vertical="center"/>
      <protection locked="0"/>
    </xf>
    <xf numFmtId="228" fontId="16" fillId="43" borderId="427">
      <alignment horizontal="center" wrapText="1"/>
    </xf>
    <xf numFmtId="0" fontId="50" fillId="0" borderId="422">
      <alignment horizontal="center" vertical="top" wrapText="1"/>
    </xf>
    <xf numFmtId="0" fontId="16" fillId="44" borderId="422">
      <alignment horizontal="center" wrapText="1"/>
    </xf>
    <xf numFmtId="0" fontId="50" fillId="0" borderId="422">
      <alignment horizontal="center" vertical="top" wrapText="1"/>
    </xf>
    <xf numFmtId="0" fontId="16" fillId="45" borderId="422">
      <alignment horizontal="center" wrapText="1"/>
    </xf>
    <xf numFmtId="0" fontId="50" fillId="0" borderId="422">
      <alignment horizontal="center" vertical="top" wrapText="1"/>
    </xf>
    <xf numFmtId="0" fontId="16" fillId="45" borderId="422">
      <alignment horizontal="center" wrapText="1"/>
    </xf>
    <xf numFmtId="0" fontId="50" fillId="0" borderId="422">
      <alignment horizontal="center" vertical="top" wrapText="1"/>
    </xf>
    <xf numFmtId="0" fontId="16" fillId="45" borderId="422">
      <alignment horizontal="center" wrapText="1"/>
    </xf>
    <xf numFmtId="0" fontId="50" fillId="0" borderId="422">
      <alignment horizontal="center" vertical="top" wrapText="1"/>
    </xf>
    <xf numFmtId="0" fontId="16" fillId="45" borderId="422">
      <alignment horizontal="center" wrapText="1"/>
    </xf>
    <xf numFmtId="0" fontId="50" fillId="0" borderId="422">
      <alignment horizontal="center" vertical="top" wrapText="1"/>
    </xf>
    <xf numFmtId="0" fontId="16" fillId="45" borderId="422">
      <alignment horizontal="center" wrapText="1"/>
    </xf>
    <xf numFmtId="0" fontId="50" fillId="0" borderId="422">
      <alignment horizontal="center" vertical="top" wrapText="1"/>
    </xf>
    <xf numFmtId="0" fontId="16" fillId="45" borderId="422">
      <alignment horizontal="center" wrapText="1"/>
    </xf>
    <xf numFmtId="0" fontId="52" fillId="47" borderId="428" applyNumberFormat="0" applyAlignment="0">
      <protection locked="0"/>
    </xf>
    <xf numFmtId="0" fontId="66" fillId="50" borderId="429" applyNumberFormat="0" applyFont="0" applyBorder="0" applyAlignment="0" applyProtection="0"/>
    <xf numFmtId="250" fontId="4" fillId="45" borderId="422">
      <alignment horizontal="right"/>
      <protection locked="0"/>
    </xf>
    <xf numFmtId="0" fontId="71" fillId="54" borderId="430">
      <alignment horizontal="center"/>
      <protection locked="0"/>
    </xf>
    <xf numFmtId="263" fontId="80" fillId="57" borderId="424" applyAlignment="0" applyProtection="0"/>
    <xf numFmtId="0" fontId="88" fillId="0" borderId="424">
      <alignment horizontal="left" vertical="center"/>
    </xf>
    <xf numFmtId="10" fontId="4" fillId="40" borderId="422" applyNumberFormat="0" applyBorder="0" applyAlignment="0" applyProtection="0"/>
    <xf numFmtId="0" fontId="92" fillId="23" borderId="428" applyNumberFormat="0" applyAlignment="0">
      <protection locked="0"/>
    </xf>
    <xf numFmtId="0" fontId="92" fillId="23" borderId="428" applyNumberFormat="0" applyAlignment="0">
      <protection locked="0"/>
    </xf>
    <xf numFmtId="10" fontId="66" fillId="65" borderId="429" applyBorder="0">
      <alignment horizontal="center"/>
      <protection locked="0"/>
    </xf>
    <xf numFmtId="0" fontId="4" fillId="14" borderId="426" applyNumberFormat="0" applyAlignment="0">
      <protection locked="0"/>
    </xf>
    <xf numFmtId="0" fontId="103" fillId="47" borderId="431" applyNumberFormat="0" applyAlignment="0">
      <protection locked="0"/>
    </xf>
    <xf numFmtId="4" fontId="80" fillId="45" borderId="432" applyNumberFormat="0" applyProtection="0">
      <alignment vertical="center"/>
    </xf>
    <xf numFmtId="4" fontId="118" fillId="45" borderId="432" applyNumberFormat="0" applyProtection="0">
      <alignment vertical="center"/>
    </xf>
    <xf numFmtId="4" fontId="119" fillId="45" borderId="432" applyNumberFormat="0" applyProtection="0">
      <alignment horizontal="left" vertical="center" indent="1"/>
    </xf>
    <xf numFmtId="4" fontId="119" fillId="69" borderId="432" applyNumberFormat="0" applyProtection="0">
      <alignment horizontal="right" vertical="center"/>
    </xf>
    <xf numFmtId="4" fontId="119" fillId="70" borderId="432" applyNumberFormat="0" applyProtection="0">
      <alignment horizontal="right" vertical="center"/>
    </xf>
    <xf numFmtId="4" fontId="119" fillId="71" borderId="432" applyNumberFormat="0" applyProtection="0">
      <alignment horizontal="right" vertical="center"/>
    </xf>
    <xf numFmtId="4" fontId="119" fillId="68" borderId="432" applyNumberFormat="0" applyProtection="0">
      <alignment horizontal="right" vertical="center"/>
    </xf>
    <xf numFmtId="4" fontId="119" fillId="72" borderId="432" applyNumberFormat="0" applyProtection="0">
      <alignment horizontal="right" vertical="center"/>
    </xf>
    <xf numFmtId="4" fontId="119" fillId="63" borderId="432" applyNumberFormat="0" applyProtection="0">
      <alignment horizontal="right" vertical="center"/>
    </xf>
    <xf numFmtId="4" fontId="119" fillId="73" borderId="432" applyNumberFormat="0" applyProtection="0">
      <alignment horizontal="right" vertical="center"/>
    </xf>
    <xf numFmtId="4" fontId="119" fillId="74" borderId="432" applyNumberFormat="0" applyProtection="0">
      <alignment horizontal="right" vertical="center"/>
    </xf>
    <xf numFmtId="4" fontId="119" fillId="75" borderId="432" applyNumberFormat="0" applyProtection="0">
      <alignment horizontal="right" vertical="center"/>
    </xf>
    <xf numFmtId="4" fontId="80" fillId="11" borderId="424" applyNumberFormat="0" applyProtection="0">
      <alignment horizontal="left" vertical="center" indent="1"/>
    </xf>
    <xf numFmtId="4" fontId="119" fillId="49" borderId="432" applyNumberFormat="0" applyProtection="0">
      <alignment horizontal="right" vertical="center"/>
    </xf>
    <xf numFmtId="4" fontId="119" fillId="43" borderId="432" applyNumberFormat="0" applyProtection="0">
      <alignment vertical="center"/>
    </xf>
    <xf numFmtId="4" fontId="122" fillId="43" borderId="432" applyNumberFormat="0" applyProtection="0">
      <alignment vertical="center"/>
    </xf>
    <xf numFmtId="4" fontId="80" fillId="49" borderId="433" applyNumberFormat="0" applyProtection="0">
      <alignment horizontal="left" vertical="center" indent="1"/>
    </xf>
    <xf numFmtId="4" fontId="21" fillId="43" borderId="432" applyNumberFormat="0" applyProtection="0">
      <alignment horizontal="right" vertical="center"/>
    </xf>
    <xf numFmtId="4" fontId="122" fillId="43" borderId="432" applyNumberFormat="0" applyProtection="0">
      <alignment horizontal="right" vertical="center"/>
    </xf>
    <xf numFmtId="4" fontId="123" fillId="5" borderId="432" applyNumberFormat="0" applyProtection="0">
      <alignment horizontal="left" vertical="center" wrapText="1" indent="1"/>
    </xf>
    <xf numFmtId="4" fontId="125" fillId="43" borderId="432" applyNumberFormat="0" applyProtection="0">
      <alignment horizontal="right" vertical="center"/>
    </xf>
    <xf numFmtId="244" fontId="16" fillId="0" borderId="424" applyFill="0"/>
    <xf numFmtId="244" fontId="16" fillId="0" borderId="423" applyFill="0"/>
    <xf numFmtId="244" fontId="4" fillId="0" borderId="424" applyFill="0"/>
    <xf numFmtId="244" fontId="4" fillId="0" borderId="423" applyFill="0"/>
    <xf numFmtId="0" fontId="143" fillId="0" borderId="434" applyNumberFormat="0" applyFill="0" applyAlignment="0">
      <protection locked="0"/>
    </xf>
    <xf numFmtId="0" fontId="143" fillId="0" borderId="434" applyNumberFormat="0" applyFill="0" applyAlignment="0">
      <protection locked="0"/>
    </xf>
    <xf numFmtId="0" fontId="30" fillId="86" borderId="426" applyNumberFormat="0" applyFont="0" applyAlignment="0" applyProtection="0"/>
    <xf numFmtId="0" fontId="156" fillId="92" borderId="428" applyNumberFormat="0" applyAlignment="0" applyProtection="0"/>
    <xf numFmtId="0" fontId="157" fillId="94" borderId="431" applyNumberFormat="0" applyAlignment="0" applyProtection="0"/>
    <xf numFmtId="0" fontId="169" fillId="57" borderId="428" applyNumberFormat="0" applyAlignment="0" applyProtection="0">
      <alignment vertical="center"/>
    </xf>
    <xf numFmtId="0" fontId="172" fillId="94" borderId="428" applyNumberFormat="0" applyAlignment="0" applyProtection="0"/>
    <xf numFmtId="203" fontId="31" fillId="11" borderId="435" applyBorder="0" applyProtection="0">
      <alignment horizontal="right"/>
    </xf>
    <xf numFmtId="228" fontId="16" fillId="43" borderId="353">
      <alignment horizontal="center" wrapText="1"/>
    </xf>
    <xf numFmtId="0" fontId="50" fillId="0" borderId="435">
      <alignment horizontal="center" vertical="top" wrapText="1"/>
    </xf>
    <xf numFmtId="0" fontId="16" fillId="44" borderId="435">
      <alignment horizontal="center" wrapText="1"/>
    </xf>
    <xf numFmtId="0" fontId="50" fillId="0" borderId="435">
      <alignment horizontal="center" vertical="top" wrapText="1"/>
    </xf>
    <xf numFmtId="0" fontId="16" fillId="45" borderId="435">
      <alignment horizontal="center" wrapText="1"/>
    </xf>
    <xf numFmtId="0" fontId="50" fillId="0" borderId="435">
      <alignment horizontal="center" vertical="top" wrapText="1"/>
    </xf>
    <xf numFmtId="0" fontId="16" fillId="45" borderId="435">
      <alignment horizontal="center" wrapText="1"/>
    </xf>
    <xf numFmtId="0" fontId="50" fillId="0" borderId="435">
      <alignment horizontal="center" vertical="top" wrapText="1"/>
    </xf>
    <xf numFmtId="0" fontId="16" fillId="45" borderId="435">
      <alignment horizontal="center" wrapText="1"/>
    </xf>
    <xf numFmtId="0" fontId="50" fillId="0" borderId="435">
      <alignment horizontal="center" vertical="top" wrapText="1"/>
    </xf>
    <xf numFmtId="0" fontId="16" fillId="45" borderId="435">
      <alignment horizontal="center" wrapText="1"/>
    </xf>
    <xf numFmtId="0" fontId="50" fillId="0" borderId="435">
      <alignment horizontal="center" vertical="top" wrapText="1"/>
    </xf>
    <xf numFmtId="0" fontId="16" fillId="45" borderId="435">
      <alignment horizontal="center" wrapText="1"/>
    </xf>
    <xf numFmtId="0" fontId="50" fillId="0" borderId="435">
      <alignment horizontal="center" vertical="top" wrapText="1"/>
    </xf>
    <xf numFmtId="0" fontId="16" fillId="45" borderId="435">
      <alignment horizontal="center" wrapText="1"/>
    </xf>
    <xf numFmtId="0" fontId="66" fillId="50" borderId="355" applyNumberFormat="0" applyFont="0" applyBorder="0" applyAlignment="0" applyProtection="0"/>
    <xf numFmtId="250" fontId="4" fillId="45" borderId="435">
      <alignment horizontal="right"/>
      <protection locked="0"/>
    </xf>
    <xf numFmtId="263" fontId="80" fillId="57" borderId="437" applyAlignment="0" applyProtection="0"/>
    <xf numFmtId="0" fontId="88" fillId="0" borderId="437">
      <alignment horizontal="left" vertical="center"/>
    </xf>
    <xf numFmtId="10" fontId="4" fillId="40" borderId="435" applyNumberFormat="0" applyBorder="0" applyAlignment="0" applyProtection="0"/>
    <xf numFmtId="10" fontId="66" fillId="65" borderId="355" applyBorder="0">
      <alignment horizontal="center"/>
      <protection locked="0"/>
    </xf>
    <xf numFmtId="4" fontId="80" fillId="11" borderId="437" applyNumberFormat="0" applyProtection="0">
      <alignment horizontal="left" vertical="center" indent="1"/>
    </xf>
    <xf numFmtId="244" fontId="16" fillId="0" borderId="437" applyFill="0"/>
    <xf numFmtId="244" fontId="16" fillId="0" borderId="436" applyFill="0"/>
    <xf numFmtId="244" fontId="4" fillId="0" borderId="437" applyFill="0"/>
    <xf numFmtId="244" fontId="4" fillId="0" borderId="436" applyFill="0"/>
    <xf numFmtId="203" fontId="31" fillId="11" borderId="446" applyBorder="0" applyProtection="0">
      <alignment horizontal="right"/>
    </xf>
    <xf numFmtId="206" fontId="41" fillId="0" borderId="449">
      <alignment horizontal="center" vertical="center"/>
      <protection locked="0"/>
    </xf>
    <xf numFmtId="206" fontId="41" fillId="0" borderId="449">
      <alignment horizontal="right" vertical="center"/>
      <protection locked="0"/>
    </xf>
    <xf numFmtId="207" fontId="41" fillId="0" borderId="449">
      <alignment horizontal="center" vertical="center"/>
      <protection locked="0"/>
    </xf>
    <xf numFmtId="207" fontId="41" fillId="0" borderId="449">
      <alignment horizontal="right" vertical="center"/>
      <protection locked="0"/>
    </xf>
    <xf numFmtId="3" fontId="42" fillId="40" borderId="450">
      <alignment horizontal="right"/>
    </xf>
    <xf numFmtId="186" fontId="41" fillId="0" borderId="449">
      <alignment horizontal="center" vertical="center"/>
      <protection locked="0"/>
    </xf>
    <xf numFmtId="186" fontId="41" fillId="0" borderId="449">
      <alignment horizontal="right" vertical="center"/>
      <protection locked="0"/>
    </xf>
    <xf numFmtId="208" fontId="41" fillId="0" borderId="449">
      <alignment horizontal="center" vertical="center"/>
      <protection locked="0"/>
    </xf>
    <xf numFmtId="208" fontId="41" fillId="0" borderId="449">
      <alignment horizontal="right" vertical="center"/>
      <protection locked="0"/>
    </xf>
    <xf numFmtId="209" fontId="41" fillId="0" borderId="449">
      <alignment horizontal="center" vertical="center"/>
      <protection locked="0"/>
    </xf>
    <xf numFmtId="209" fontId="41" fillId="0" borderId="449">
      <alignment horizontal="right" vertical="center"/>
      <protection locked="0"/>
    </xf>
    <xf numFmtId="210" fontId="41" fillId="0" borderId="449">
      <alignment horizontal="center" vertical="center"/>
      <protection locked="0"/>
    </xf>
    <xf numFmtId="210" fontId="41" fillId="0" borderId="449">
      <alignment horizontal="right" vertical="center"/>
      <protection locked="0"/>
    </xf>
    <xf numFmtId="211" fontId="41" fillId="0" borderId="449">
      <alignment horizontal="center" vertical="center"/>
      <protection locked="0"/>
    </xf>
    <xf numFmtId="211" fontId="41" fillId="0" borderId="449">
      <alignment horizontal="right" vertical="center"/>
      <protection locked="0"/>
    </xf>
    <xf numFmtId="228" fontId="16" fillId="43" borderId="451">
      <alignment horizontal="center" wrapText="1"/>
    </xf>
    <xf numFmtId="0" fontId="50" fillId="0" borderId="446">
      <alignment horizontal="center" vertical="top" wrapText="1"/>
    </xf>
    <xf numFmtId="0" fontId="16" fillId="44" borderId="446">
      <alignment horizontal="center" wrapText="1"/>
    </xf>
    <xf numFmtId="0" fontId="50" fillId="0" borderId="446">
      <alignment horizontal="center" vertical="top" wrapText="1"/>
    </xf>
    <xf numFmtId="0" fontId="16" fillId="45" borderId="446">
      <alignment horizontal="center" wrapText="1"/>
    </xf>
    <xf numFmtId="0" fontId="50" fillId="0" borderId="446">
      <alignment horizontal="center" vertical="top" wrapText="1"/>
    </xf>
    <xf numFmtId="0" fontId="16" fillId="45" borderId="446">
      <alignment horizontal="center" wrapText="1"/>
    </xf>
    <xf numFmtId="0" fontId="50" fillId="0" borderId="446">
      <alignment horizontal="center" vertical="top" wrapText="1"/>
    </xf>
    <xf numFmtId="0" fontId="16" fillId="45" borderId="446">
      <alignment horizontal="center" wrapText="1"/>
    </xf>
    <xf numFmtId="0" fontId="50" fillId="0" borderId="446">
      <alignment horizontal="center" vertical="top" wrapText="1"/>
    </xf>
    <xf numFmtId="0" fontId="16" fillId="45" borderId="446">
      <alignment horizontal="center" wrapText="1"/>
    </xf>
    <xf numFmtId="0" fontId="50" fillId="0" borderId="446">
      <alignment horizontal="center" vertical="top" wrapText="1"/>
    </xf>
    <xf numFmtId="0" fontId="16" fillId="45" borderId="446">
      <alignment horizontal="center" wrapText="1"/>
    </xf>
    <xf numFmtId="0" fontId="50" fillId="0" borderId="446">
      <alignment horizontal="center" vertical="top" wrapText="1"/>
    </xf>
    <xf numFmtId="0" fontId="16" fillId="45" borderId="446">
      <alignment horizontal="center" wrapText="1"/>
    </xf>
    <xf numFmtId="0" fontId="52" fillId="47" borderId="452" applyNumberFormat="0" applyAlignment="0">
      <protection locked="0"/>
    </xf>
    <xf numFmtId="0" fontId="66" fillId="50" borderId="453" applyNumberFormat="0" applyFont="0" applyBorder="0" applyAlignment="0" applyProtection="0"/>
    <xf numFmtId="250" fontId="4" fillId="45" borderId="446">
      <alignment horizontal="right"/>
      <protection locked="0"/>
    </xf>
    <xf numFmtId="0" fontId="71" fillId="54" borderId="454">
      <alignment horizontal="center"/>
      <protection locked="0"/>
    </xf>
    <xf numFmtId="263" fontId="80" fillId="57" borderId="448" applyAlignment="0" applyProtection="0"/>
    <xf numFmtId="0" fontId="88" fillId="0" borderId="448">
      <alignment horizontal="left" vertical="center"/>
    </xf>
    <xf numFmtId="10" fontId="4" fillId="40" borderId="446" applyNumberFormat="0" applyBorder="0" applyAlignment="0" applyProtection="0"/>
    <xf numFmtId="0" fontId="92" fillId="23" borderId="452" applyNumberFormat="0" applyAlignment="0">
      <protection locked="0"/>
    </xf>
    <xf numFmtId="0" fontId="92" fillId="23" borderId="452" applyNumberFormat="0" applyAlignment="0">
      <protection locked="0"/>
    </xf>
    <xf numFmtId="10" fontId="66" fillId="65" borderId="453" applyBorder="0">
      <alignment horizontal="center"/>
      <protection locked="0"/>
    </xf>
    <xf numFmtId="0" fontId="4" fillId="14" borderId="450" applyNumberFormat="0" applyAlignment="0">
      <protection locked="0"/>
    </xf>
    <xf numFmtId="0" fontId="103" fillId="47" borderId="455" applyNumberFormat="0" applyAlignment="0">
      <protection locked="0"/>
    </xf>
    <xf numFmtId="3" fontId="42" fillId="40" borderId="463">
      <alignment horizontal="right"/>
    </xf>
    <xf numFmtId="206" fontId="41" fillId="0" borderId="462">
      <alignment horizontal="right" vertical="center"/>
      <protection locked="0"/>
    </xf>
    <xf numFmtId="4" fontId="80" fillId="45" borderId="456" applyNumberFormat="0" applyProtection="0">
      <alignment vertical="center"/>
    </xf>
    <xf numFmtId="4" fontId="118" fillId="45" borderId="456" applyNumberFormat="0" applyProtection="0">
      <alignment vertical="center"/>
    </xf>
    <xf numFmtId="4" fontId="119" fillId="45" borderId="456" applyNumberFormat="0" applyProtection="0">
      <alignment horizontal="left" vertical="center" indent="1"/>
    </xf>
    <xf numFmtId="4" fontId="119" fillId="69" borderId="456" applyNumberFormat="0" applyProtection="0">
      <alignment horizontal="right" vertical="center"/>
    </xf>
    <xf numFmtId="4" fontId="119" fillId="70" borderId="456" applyNumberFormat="0" applyProtection="0">
      <alignment horizontal="right" vertical="center"/>
    </xf>
    <xf numFmtId="4" fontId="119" fillId="71" borderId="456" applyNumberFormat="0" applyProtection="0">
      <alignment horizontal="right" vertical="center"/>
    </xf>
    <xf numFmtId="4" fontId="119" fillId="68" borderId="456" applyNumberFormat="0" applyProtection="0">
      <alignment horizontal="right" vertical="center"/>
    </xf>
    <xf numFmtId="4" fontId="119" fillId="72" borderId="456" applyNumberFormat="0" applyProtection="0">
      <alignment horizontal="right" vertical="center"/>
    </xf>
    <xf numFmtId="4" fontId="119" fillId="63" borderId="456" applyNumberFormat="0" applyProtection="0">
      <alignment horizontal="right" vertical="center"/>
    </xf>
    <xf numFmtId="4" fontId="119" fillId="73" borderId="456" applyNumberFormat="0" applyProtection="0">
      <alignment horizontal="right" vertical="center"/>
    </xf>
    <xf numFmtId="4" fontId="119" fillId="74" borderId="456" applyNumberFormat="0" applyProtection="0">
      <alignment horizontal="right" vertical="center"/>
    </xf>
    <xf numFmtId="4" fontId="119" fillId="75" borderId="456" applyNumberFormat="0" applyProtection="0">
      <alignment horizontal="right" vertical="center"/>
    </xf>
    <xf numFmtId="4" fontId="80" fillId="11" borderId="448" applyNumberFormat="0" applyProtection="0">
      <alignment horizontal="left" vertical="center" indent="1"/>
    </xf>
    <xf numFmtId="4" fontId="119" fillId="49" borderId="456" applyNumberFormat="0" applyProtection="0">
      <alignment horizontal="right" vertical="center"/>
    </xf>
    <xf numFmtId="4" fontId="119" fillId="43" borderId="456" applyNumberFormat="0" applyProtection="0">
      <alignment vertical="center"/>
    </xf>
    <xf numFmtId="4" fontId="122" fillId="43" borderId="456" applyNumberFormat="0" applyProtection="0">
      <alignment vertical="center"/>
    </xf>
    <xf numFmtId="4" fontId="80" fillId="49" borderId="457" applyNumberFormat="0" applyProtection="0">
      <alignment horizontal="left" vertical="center" indent="1"/>
    </xf>
    <xf numFmtId="4" fontId="21" fillId="43" borderId="456" applyNumberFormat="0" applyProtection="0">
      <alignment horizontal="right" vertical="center"/>
    </xf>
    <xf numFmtId="4" fontId="122" fillId="43" borderId="456" applyNumberFormat="0" applyProtection="0">
      <alignment horizontal="right" vertical="center"/>
    </xf>
    <xf numFmtId="4" fontId="123" fillId="5" borderId="456" applyNumberFormat="0" applyProtection="0">
      <alignment horizontal="left" vertical="center" wrapText="1" indent="1"/>
    </xf>
    <xf numFmtId="4" fontId="125" fillId="43" borderId="456" applyNumberFormat="0" applyProtection="0">
      <alignment horizontal="right" vertical="center"/>
    </xf>
    <xf numFmtId="244" fontId="16" fillId="0" borderId="448" applyFill="0"/>
    <xf numFmtId="244" fontId="16" fillId="0" borderId="447" applyFill="0"/>
    <xf numFmtId="244" fontId="4" fillId="0" borderId="448" applyFill="0"/>
    <xf numFmtId="244" fontId="4" fillId="0" borderId="447" applyFill="0"/>
    <xf numFmtId="0" fontId="143" fillId="0" borderId="458" applyNumberFormat="0" applyFill="0" applyAlignment="0">
      <protection locked="0"/>
    </xf>
    <xf numFmtId="0" fontId="143" fillId="0" borderId="458" applyNumberFormat="0" applyFill="0" applyAlignment="0">
      <protection locked="0"/>
    </xf>
    <xf numFmtId="0" fontId="30" fillId="86" borderId="450" applyNumberFormat="0" applyFont="0" applyAlignment="0" applyProtection="0"/>
    <xf numFmtId="0" fontId="156" fillId="92" borderId="452" applyNumberFormat="0" applyAlignment="0" applyProtection="0"/>
    <xf numFmtId="0" fontId="157" fillId="94" borderId="455" applyNumberFormat="0" applyAlignment="0" applyProtection="0"/>
    <xf numFmtId="0" fontId="169" fillId="57" borderId="452" applyNumberFormat="0" applyAlignment="0" applyProtection="0">
      <alignment vertical="center"/>
    </xf>
    <xf numFmtId="0" fontId="172" fillId="94" borderId="452" applyNumberFormat="0" applyAlignment="0" applyProtection="0"/>
    <xf numFmtId="203" fontId="31" fillId="11" borderId="459" applyBorder="0" applyProtection="0">
      <alignment horizontal="right"/>
    </xf>
    <xf numFmtId="0" fontId="50" fillId="0" borderId="459">
      <alignment horizontal="center" vertical="top" wrapText="1"/>
    </xf>
    <xf numFmtId="0" fontId="16" fillId="44" borderId="459">
      <alignment horizontal="center" wrapText="1"/>
    </xf>
    <xf numFmtId="0" fontId="50" fillId="0" borderId="459">
      <alignment horizontal="center" vertical="top" wrapText="1"/>
    </xf>
    <xf numFmtId="0" fontId="16" fillId="45" borderId="459">
      <alignment horizontal="center" wrapText="1"/>
    </xf>
    <xf numFmtId="0" fontId="50" fillId="0" borderId="459">
      <alignment horizontal="center" vertical="top" wrapText="1"/>
    </xf>
    <xf numFmtId="0" fontId="16" fillId="45" borderId="459">
      <alignment horizontal="center" wrapText="1"/>
    </xf>
    <xf numFmtId="0" fontId="50" fillId="0" borderId="459">
      <alignment horizontal="center" vertical="top" wrapText="1"/>
    </xf>
    <xf numFmtId="0" fontId="16" fillId="45" borderId="459">
      <alignment horizontal="center" wrapText="1"/>
    </xf>
    <xf numFmtId="0" fontId="50" fillId="0" borderId="459">
      <alignment horizontal="center" vertical="top" wrapText="1"/>
    </xf>
    <xf numFmtId="0" fontId="16" fillId="45" borderId="459">
      <alignment horizontal="center" wrapText="1"/>
    </xf>
    <xf numFmtId="0" fontId="50" fillId="0" borderId="459">
      <alignment horizontal="center" vertical="top" wrapText="1"/>
    </xf>
    <xf numFmtId="0" fontId="16" fillId="45" borderId="459">
      <alignment horizontal="center" wrapText="1"/>
    </xf>
    <xf numFmtId="0" fontId="50" fillId="0" borderId="459">
      <alignment horizontal="center" vertical="top" wrapText="1"/>
    </xf>
    <xf numFmtId="0" fontId="16" fillId="45" borderId="459">
      <alignment horizontal="center" wrapText="1"/>
    </xf>
    <xf numFmtId="250" fontId="4" fillId="45" borderId="459">
      <alignment horizontal="right"/>
      <protection locked="0"/>
    </xf>
    <xf numFmtId="263" fontId="80" fillId="57" borderId="461" applyAlignment="0" applyProtection="0"/>
    <xf numFmtId="0" fontId="88" fillId="0" borderId="461">
      <alignment horizontal="left" vertical="center"/>
    </xf>
    <xf numFmtId="10" fontId="4" fillId="40" borderId="459" applyNumberFormat="0" applyBorder="0" applyAlignment="0" applyProtection="0"/>
    <xf numFmtId="4" fontId="80" fillId="11" borderId="461" applyNumberFormat="0" applyProtection="0">
      <alignment horizontal="left" vertical="center" indent="1"/>
    </xf>
    <xf numFmtId="244" fontId="16" fillId="0" borderId="461" applyFill="0"/>
    <xf numFmtId="244" fontId="16" fillId="0" borderId="460" applyFill="0"/>
    <xf numFmtId="244" fontId="4" fillId="0" borderId="461" applyFill="0"/>
    <xf numFmtId="244" fontId="4" fillId="0" borderId="460" applyFill="0"/>
    <xf numFmtId="203" fontId="31" fillId="11" borderId="470" applyBorder="0" applyProtection="0">
      <alignment horizontal="right"/>
    </xf>
    <xf numFmtId="206" fontId="41" fillId="0" borderId="473">
      <alignment horizontal="center" vertical="center"/>
      <protection locked="0"/>
    </xf>
    <xf numFmtId="206" fontId="41" fillId="0" borderId="473">
      <alignment horizontal="right" vertical="center"/>
      <protection locked="0"/>
    </xf>
    <xf numFmtId="207" fontId="41" fillId="0" borderId="473">
      <alignment horizontal="center" vertical="center"/>
      <protection locked="0"/>
    </xf>
    <xf numFmtId="207" fontId="41" fillId="0" borderId="473">
      <alignment horizontal="right" vertical="center"/>
      <protection locked="0"/>
    </xf>
    <xf numFmtId="3" fontId="42" fillId="40" borderId="474">
      <alignment horizontal="right"/>
    </xf>
    <xf numFmtId="186" fontId="41" fillId="0" borderId="473">
      <alignment horizontal="center" vertical="center"/>
      <protection locked="0"/>
    </xf>
    <xf numFmtId="186" fontId="41" fillId="0" borderId="473">
      <alignment horizontal="right" vertical="center"/>
      <protection locked="0"/>
    </xf>
    <xf numFmtId="208" fontId="41" fillId="0" borderId="473">
      <alignment horizontal="center" vertical="center"/>
      <protection locked="0"/>
    </xf>
    <xf numFmtId="208" fontId="41" fillId="0" borderId="473">
      <alignment horizontal="right" vertical="center"/>
      <protection locked="0"/>
    </xf>
    <xf numFmtId="209" fontId="41" fillId="0" borderId="473">
      <alignment horizontal="center" vertical="center"/>
      <protection locked="0"/>
    </xf>
    <xf numFmtId="209" fontId="41" fillId="0" borderId="473">
      <alignment horizontal="right" vertical="center"/>
      <protection locked="0"/>
    </xf>
    <xf numFmtId="210" fontId="41" fillId="0" borderId="473">
      <alignment horizontal="center" vertical="center"/>
      <protection locked="0"/>
    </xf>
    <xf numFmtId="210" fontId="41" fillId="0" borderId="473">
      <alignment horizontal="right" vertical="center"/>
      <protection locked="0"/>
    </xf>
    <xf numFmtId="211" fontId="41" fillId="0" borderId="473">
      <alignment horizontal="center" vertical="center"/>
      <protection locked="0"/>
    </xf>
    <xf numFmtId="211" fontId="41" fillId="0" borderId="473">
      <alignment horizontal="right" vertical="center"/>
      <protection locked="0"/>
    </xf>
    <xf numFmtId="228" fontId="16" fillId="43" borderId="475">
      <alignment horizontal="center" wrapText="1"/>
    </xf>
    <xf numFmtId="0" fontId="50" fillId="0" borderId="470">
      <alignment horizontal="center" vertical="top" wrapText="1"/>
    </xf>
    <xf numFmtId="0" fontId="16" fillId="44" borderId="470">
      <alignment horizontal="center" wrapText="1"/>
    </xf>
    <xf numFmtId="0" fontId="50" fillId="0" borderId="470">
      <alignment horizontal="center" vertical="top" wrapText="1"/>
    </xf>
    <xf numFmtId="0" fontId="16" fillId="45" borderId="470">
      <alignment horizontal="center" wrapText="1"/>
    </xf>
    <xf numFmtId="0" fontId="50" fillId="0" borderId="470">
      <alignment horizontal="center" vertical="top" wrapText="1"/>
    </xf>
    <xf numFmtId="0" fontId="16" fillId="45" borderId="470">
      <alignment horizontal="center" wrapText="1"/>
    </xf>
    <xf numFmtId="0" fontId="50" fillId="0" borderId="470">
      <alignment horizontal="center" vertical="top" wrapText="1"/>
    </xf>
    <xf numFmtId="0" fontId="16" fillId="45" borderId="470">
      <alignment horizontal="center" wrapText="1"/>
    </xf>
    <xf numFmtId="0" fontId="50" fillId="0" borderId="470">
      <alignment horizontal="center" vertical="top" wrapText="1"/>
    </xf>
    <xf numFmtId="0" fontId="16" fillId="45" borderId="470">
      <alignment horizontal="center" wrapText="1"/>
    </xf>
    <xf numFmtId="0" fontId="50" fillId="0" borderId="470">
      <alignment horizontal="center" vertical="top" wrapText="1"/>
    </xf>
    <xf numFmtId="0" fontId="16" fillId="45" borderId="470">
      <alignment horizontal="center" wrapText="1"/>
    </xf>
    <xf numFmtId="0" fontId="50" fillId="0" borderId="470">
      <alignment horizontal="center" vertical="top" wrapText="1"/>
    </xf>
    <xf numFmtId="0" fontId="16" fillId="45" borderId="470">
      <alignment horizontal="center" wrapText="1"/>
    </xf>
    <xf numFmtId="0" fontId="52" fillId="47" borderId="476" applyNumberFormat="0" applyAlignment="0">
      <protection locked="0"/>
    </xf>
    <xf numFmtId="0" fontId="66" fillId="50" borderId="477" applyNumberFormat="0" applyFont="0" applyBorder="0" applyAlignment="0" applyProtection="0"/>
    <xf numFmtId="250" fontId="4" fillId="45" borderId="470">
      <alignment horizontal="right"/>
      <protection locked="0"/>
    </xf>
    <xf numFmtId="0" fontId="71" fillId="54" borderId="478">
      <alignment horizontal="center"/>
      <protection locked="0"/>
    </xf>
    <xf numFmtId="263" fontId="80" fillId="57" borderId="472" applyAlignment="0" applyProtection="0"/>
    <xf numFmtId="0" fontId="88" fillId="0" borderId="472">
      <alignment horizontal="left" vertical="center"/>
    </xf>
    <xf numFmtId="10" fontId="4" fillId="40" borderId="470" applyNumberFormat="0" applyBorder="0" applyAlignment="0" applyProtection="0"/>
    <xf numFmtId="0" fontId="92" fillId="23" borderId="476" applyNumberFormat="0" applyAlignment="0">
      <protection locked="0"/>
    </xf>
    <xf numFmtId="0" fontId="92" fillId="23" borderId="476" applyNumberFormat="0" applyAlignment="0">
      <protection locked="0"/>
    </xf>
    <xf numFmtId="10" fontId="66" fillId="65" borderId="477" applyBorder="0">
      <alignment horizontal="center"/>
      <protection locked="0"/>
    </xf>
    <xf numFmtId="0" fontId="4" fillId="14" borderId="474" applyNumberFormat="0" applyAlignment="0">
      <protection locked="0"/>
    </xf>
    <xf numFmtId="0" fontId="103" fillId="47" borderId="479" applyNumberFormat="0" applyAlignment="0">
      <protection locked="0"/>
    </xf>
    <xf numFmtId="4" fontId="80" fillId="45" borderId="480" applyNumberFormat="0" applyProtection="0">
      <alignment vertical="center"/>
    </xf>
    <xf numFmtId="4" fontId="118" fillId="45" borderId="480" applyNumberFormat="0" applyProtection="0">
      <alignment vertical="center"/>
    </xf>
    <xf numFmtId="4" fontId="119" fillId="45" borderId="480" applyNumberFormat="0" applyProtection="0">
      <alignment horizontal="left" vertical="center" indent="1"/>
    </xf>
    <xf numFmtId="4" fontId="119" fillId="69" borderId="480" applyNumberFormat="0" applyProtection="0">
      <alignment horizontal="right" vertical="center"/>
    </xf>
    <xf numFmtId="4" fontId="119" fillId="70" borderId="480" applyNumberFormat="0" applyProtection="0">
      <alignment horizontal="right" vertical="center"/>
    </xf>
    <xf numFmtId="4" fontId="119" fillId="71" borderId="480" applyNumberFormat="0" applyProtection="0">
      <alignment horizontal="right" vertical="center"/>
    </xf>
    <xf numFmtId="4" fontId="119" fillId="68" borderId="480" applyNumberFormat="0" applyProtection="0">
      <alignment horizontal="right" vertical="center"/>
    </xf>
    <xf numFmtId="4" fontId="119" fillId="72" borderId="480" applyNumberFormat="0" applyProtection="0">
      <alignment horizontal="right" vertical="center"/>
    </xf>
    <xf numFmtId="4" fontId="119" fillId="63" borderId="480" applyNumberFormat="0" applyProtection="0">
      <alignment horizontal="right" vertical="center"/>
    </xf>
    <xf numFmtId="4" fontId="119" fillId="73" borderId="480" applyNumberFormat="0" applyProtection="0">
      <alignment horizontal="right" vertical="center"/>
    </xf>
    <xf numFmtId="4" fontId="119" fillId="74" borderId="480" applyNumberFormat="0" applyProtection="0">
      <alignment horizontal="right" vertical="center"/>
    </xf>
    <xf numFmtId="4" fontId="119" fillId="75" borderId="480" applyNumberFormat="0" applyProtection="0">
      <alignment horizontal="right" vertical="center"/>
    </xf>
    <xf numFmtId="4" fontId="80" fillId="11" borderId="472" applyNumberFormat="0" applyProtection="0">
      <alignment horizontal="left" vertical="center" indent="1"/>
    </xf>
    <xf numFmtId="4" fontId="119" fillId="49" borderId="480" applyNumberFormat="0" applyProtection="0">
      <alignment horizontal="right" vertical="center"/>
    </xf>
    <xf numFmtId="4" fontId="119" fillId="43" borderId="480" applyNumberFormat="0" applyProtection="0">
      <alignment vertical="center"/>
    </xf>
    <xf numFmtId="4" fontId="122" fillId="43" borderId="480" applyNumberFormat="0" applyProtection="0">
      <alignment vertical="center"/>
    </xf>
    <xf numFmtId="4" fontId="80" fillId="49" borderId="481" applyNumberFormat="0" applyProtection="0">
      <alignment horizontal="left" vertical="center" indent="1"/>
    </xf>
    <xf numFmtId="4" fontId="21" fillId="43" borderId="480" applyNumberFormat="0" applyProtection="0">
      <alignment horizontal="right" vertical="center"/>
    </xf>
    <xf numFmtId="4" fontId="122" fillId="43" borderId="480" applyNumberFormat="0" applyProtection="0">
      <alignment horizontal="right" vertical="center"/>
    </xf>
    <xf numFmtId="4" fontId="123" fillId="5" borderId="480" applyNumberFormat="0" applyProtection="0">
      <alignment horizontal="left" vertical="center" wrapText="1" indent="1"/>
    </xf>
    <xf numFmtId="4" fontId="125" fillId="43" borderId="480" applyNumberFormat="0" applyProtection="0">
      <alignment horizontal="right" vertical="center"/>
    </xf>
    <xf numFmtId="244" fontId="16" fillId="0" borderId="472" applyFill="0"/>
    <xf numFmtId="244" fontId="16" fillId="0" borderId="471" applyFill="0"/>
    <xf numFmtId="244" fontId="4" fillId="0" borderId="472" applyFill="0"/>
    <xf numFmtId="244" fontId="4" fillId="0" borderId="471" applyFill="0"/>
    <xf numFmtId="0" fontId="143" fillId="0" borderId="482" applyNumberFormat="0" applyFill="0" applyAlignment="0">
      <protection locked="0"/>
    </xf>
    <xf numFmtId="0" fontId="143" fillId="0" borderId="482" applyNumberFormat="0" applyFill="0" applyAlignment="0">
      <protection locked="0"/>
    </xf>
    <xf numFmtId="0" fontId="30" fillId="86" borderId="474" applyNumberFormat="0" applyFont="0" applyAlignment="0" applyProtection="0"/>
    <xf numFmtId="0" fontId="156" fillId="92" borderId="476" applyNumberFormat="0" applyAlignment="0" applyProtection="0"/>
    <xf numFmtId="0" fontId="157" fillId="94" borderId="479" applyNumberFormat="0" applyAlignment="0" applyProtection="0"/>
    <xf numFmtId="0" fontId="169" fillId="57" borderId="476" applyNumberFormat="0" applyAlignment="0" applyProtection="0">
      <alignment vertical="center"/>
    </xf>
    <xf numFmtId="0" fontId="172" fillId="94" borderId="476" applyNumberFormat="0" applyAlignment="0" applyProtection="0"/>
    <xf numFmtId="203" fontId="31" fillId="11" borderId="483" applyBorder="0" applyProtection="0">
      <alignment horizontal="right"/>
    </xf>
    <xf numFmtId="0" fontId="50" fillId="0" borderId="483">
      <alignment horizontal="center" vertical="top" wrapText="1"/>
    </xf>
    <xf numFmtId="0" fontId="16" fillId="44" borderId="483">
      <alignment horizontal="center" wrapText="1"/>
    </xf>
    <xf numFmtId="0" fontId="50" fillId="0" borderId="483">
      <alignment horizontal="center" vertical="top" wrapText="1"/>
    </xf>
    <xf numFmtId="0" fontId="16" fillId="45" borderId="483">
      <alignment horizontal="center" wrapText="1"/>
    </xf>
    <xf numFmtId="0" fontId="50" fillId="0" borderId="483">
      <alignment horizontal="center" vertical="top" wrapText="1"/>
    </xf>
    <xf numFmtId="0" fontId="16" fillId="45" borderId="483">
      <alignment horizontal="center" wrapText="1"/>
    </xf>
    <xf numFmtId="0" fontId="50" fillId="0" borderId="483">
      <alignment horizontal="center" vertical="top" wrapText="1"/>
    </xf>
    <xf numFmtId="0" fontId="16" fillId="45" borderId="483">
      <alignment horizontal="center" wrapText="1"/>
    </xf>
    <xf numFmtId="0" fontId="50" fillId="0" borderId="483">
      <alignment horizontal="center" vertical="top" wrapText="1"/>
    </xf>
    <xf numFmtId="0" fontId="16" fillId="45" borderId="483">
      <alignment horizontal="center" wrapText="1"/>
    </xf>
    <xf numFmtId="0" fontId="50" fillId="0" borderId="483">
      <alignment horizontal="center" vertical="top" wrapText="1"/>
    </xf>
    <xf numFmtId="0" fontId="16" fillId="45" borderId="483">
      <alignment horizontal="center" wrapText="1"/>
    </xf>
    <xf numFmtId="0" fontId="50" fillId="0" borderId="483">
      <alignment horizontal="center" vertical="top" wrapText="1"/>
    </xf>
    <xf numFmtId="0" fontId="16" fillId="45" borderId="483">
      <alignment horizontal="center" wrapText="1"/>
    </xf>
    <xf numFmtId="250" fontId="4" fillId="45" borderId="483">
      <alignment horizontal="right"/>
      <protection locked="0"/>
    </xf>
    <xf numFmtId="263" fontId="80" fillId="57" borderId="485" applyAlignment="0" applyProtection="0"/>
    <xf numFmtId="0" fontId="88" fillId="0" borderId="485">
      <alignment horizontal="left" vertical="center"/>
    </xf>
    <xf numFmtId="10" fontId="4" fillId="40" borderId="483" applyNumberFormat="0" applyBorder="0" applyAlignment="0" applyProtection="0"/>
    <xf numFmtId="4" fontId="80" fillId="11" borderId="485" applyNumberFormat="0" applyProtection="0">
      <alignment horizontal="left" vertical="center" indent="1"/>
    </xf>
    <xf numFmtId="244" fontId="16" fillId="0" borderId="485" applyFill="0"/>
    <xf numFmtId="244" fontId="16" fillId="0" borderId="484" applyFill="0"/>
    <xf numFmtId="244" fontId="4" fillId="0" borderId="485" applyFill="0"/>
    <xf numFmtId="244" fontId="4" fillId="0" borderId="484" applyFill="0"/>
    <xf numFmtId="206" fontId="41" fillId="0" borderId="488">
      <alignment horizontal="center" vertical="center"/>
      <protection locked="0"/>
    </xf>
    <xf numFmtId="206" fontId="41" fillId="0" borderId="488">
      <alignment horizontal="right" vertical="center"/>
      <protection locked="0"/>
    </xf>
    <xf numFmtId="207" fontId="41" fillId="0" borderId="488">
      <alignment horizontal="center" vertical="center"/>
      <protection locked="0"/>
    </xf>
    <xf numFmtId="207" fontId="41" fillId="0" borderId="488">
      <alignment horizontal="right" vertical="center"/>
      <protection locked="0"/>
    </xf>
    <xf numFmtId="3" fontId="42" fillId="40" borderId="489">
      <alignment horizontal="right"/>
    </xf>
    <xf numFmtId="186" fontId="41" fillId="0" borderId="488">
      <alignment horizontal="center" vertical="center"/>
      <protection locked="0"/>
    </xf>
    <xf numFmtId="186" fontId="41" fillId="0" borderId="488">
      <alignment horizontal="right" vertical="center"/>
      <protection locked="0"/>
    </xf>
    <xf numFmtId="208" fontId="41" fillId="0" borderId="488">
      <alignment horizontal="center" vertical="center"/>
      <protection locked="0"/>
    </xf>
    <xf numFmtId="208" fontId="41" fillId="0" borderId="488">
      <alignment horizontal="right" vertical="center"/>
      <protection locked="0"/>
    </xf>
    <xf numFmtId="209" fontId="41" fillId="0" borderId="488">
      <alignment horizontal="center" vertical="center"/>
      <protection locked="0"/>
    </xf>
    <xf numFmtId="209" fontId="41" fillId="0" borderId="488">
      <alignment horizontal="right" vertical="center"/>
      <protection locked="0"/>
    </xf>
    <xf numFmtId="210" fontId="41" fillId="0" borderId="488">
      <alignment horizontal="center" vertical="center"/>
      <protection locked="0"/>
    </xf>
    <xf numFmtId="210" fontId="41" fillId="0" borderId="488">
      <alignment horizontal="right" vertical="center"/>
      <protection locked="0"/>
    </xf>
    <xf numFmtId="211" fontId="41" fillId="0" borderId="488">
      <alignment horizontal="center" vertical="center"/>
      <protection locked="0"/>
    </xf>
    <xf numFmtId="211" fontId="41" fillId="0" borderId="488">
      <alignment horizontal="right" vertical="center"/>
      <protection locked="0"/>
    </xf>
    <xf numFmtId="228" fontId="16" fillId="43" borderId="486">
      <alignment horizontal="center" wrapText="1"/>
    </xf>
    <xf numFmtId="0" fontId="52" fillId="47" borderId="490" applyNumberFormat="0" applyAlignment="0">
      <protection locked="0"/>
    </xf>
    <xf numFmtId="0" fontId="66" fillId="50" borderId="487" applyNumberFormat="0" applyFont="0" applyBorder="0" applyAlignment="0" applyProtection="0"/>
    <xf numFmtId="0" fontId="71" fillId="54" borderId="491">
      <alignment horizontal="center"/>
      <protection locked="0"/>
    </xf>
    <xf numFmtId="0" fontId="92" fillId="23" borderId="490" applyNumberFormat="0" applyAlignment="0">
      <protection locked="0"/>
    </xf>
    <xf numFmtId="0" fontId="92" fillId="23" borderId="490" applyNumberFormat="0" applyAlignment="0">
      <protection locked="0"/>
    </xf>
    <xf numFmtId="10" fontId="66" fillId="65" borderId="487" applyBorder="0">
      <alignment horizontal="center"/>
      <protection locked="0"/>
    </xf>
    <xf numFmtId="0" fontId="4" fillId="14" borderId="489" applyNumberFormat="0" applyAlignment="0">
      <protection locked="0"/>
    </xf>
    <xf numFmtId="0" fontId="103" fillId="47" borderId="492" applyNumberFormat="0" applyAlignment="0">
      <protection locked="0"/>
    </xf>
    <xf numFmtId="4" fontId="80" fillId="45" borderId="493" applyNumberFormat="0" applyProtection="0">
      <alignment vertical="center"/>
    </xf>
    <xf numFmtId="4" fontId="118" fillId="45" borderId="493" applyNumberFormat="0" applyProtection="0">
      <alignment vertical="center"/>
    </xf>
    <xf numFmtId="4" fontId="119" fillId="45" borderId="493" applyNumberFormat="0" applyProtection="0">
      <alignment horizontal="left" vertical="center" indent="1"/>
    </xf>
    <xf numFmtId="4" fontId="119" fillId="69" borderId="493" applyNumberFormat="0" applyProtection="0">
      <alignment horizontal="right" vertical="center"/>
    </xf>
    <xf numFmtId="4" fontId="119" fillId="70" borderId="493" applyNumberFormat="0" applyProtection="0">
      <alignment horizontal="right" vertical="center"/>
    </xf>
    <xf numFmtId="4" fontId="119" fillId="71" borderId="493" applyNumberFormat="0" applyProtection="0">
      <alignment horizontal="right" vertical="center"/>
    </xf>
    <xf numFmtId="4" fontId="119" fillId="68" borderId="493" applyNumberFormat="0" applyProtection="0">
      <alignment horizontal="right" vertical="center"/>
    </xf>
    <xf numFmtId="4" fontId="119" fillId="72" borderId="493" applyNumberFormat="0" applyProtection="0">
      <alignment horizontal="right" vertical="center"/>
    </xf>
    <xf numFmtId="4" fontId="119" fillId="63" borderId="493" applyNumberFormat="0" applyProtection="0">
      <alignment horizontal="right" vertical="center"/>
    </xf>
    <xf numFmtId="4" fontId="119" fillId="73" borderId="493" applyNumberFormat="0" applyProtection="0">
      <alignment horizontal="right" vertical="center"/>
    </xf>
    <xf numFmtId="4" fontId="119" fillId="74" borderId="493" applyNumberFormat="0" applyProtection="0">
      <alignment horizontal="right" vertical="center"/>
    </xf>
    <xf numFmtId="4" fontId="119" fillId="75" borderId="493" applyNumberFormat="0" applyProtection="0">
      <alignment horizontal="right" vertical="center"/>
    </xf>
    <xf numFmtId="4" fontId="119" fillId="49" borderId="493" applyNumberFormat="0" applyProtection="0">
      <alignment horizontal="right" vertical="center"/>
    </xf>
    <xf numFmtId="4" fontId="119" fillId="43" borderId="493" applyNumberFormat="0" applyProtection="0">
      <alignment vertical="center"/>
    </xf>
    <xf numFmtId="4" fontId="122" fillId="43" borderId="493" applyNumberFormat="0" applyProtection="0">
      <alignment vertical="center"/>
    </xf>
    <xf numFmtId="4" fontId="80" fillId="49" borderId="494" applyNumberFormat="0" applyProtection="0">
      <alignment horizontal="left" vertical="center" indent="1"/>
    </xf>
    <xf numFmtId="4" fontId="21" fillId="43" borderId="493" applyNumberFormat="0" applyProtection="0">
      <alignment horizontal="right" vertical="center"/>
    </xf>
    <xf numFmtId="4" fontId="122" fillId="43" borderId="493" applyNumberFormat="0" applyProtection="0">
      <alignment horizontal="right" vertical="center"/>
    </xf>
    <xf numFmtId="4" fontId="123" fillId="5" borderId="493" applyNumberFormat="0" applyProtection="0">
      <alignment horizontal="left" vertical="center" wrapText="1" indent="1"/>
    </xf>
    <xf numFmtId="4" fontId="125" fillId="43" borderId="493" applyNumberFormat="0" applyProtection="0">
      <alignment horizontal="right" vertical="center"/>
    </xf>
    <xf numFmtId="0" fontId="143" fillId="0" borderId="495" applyNumberFormat="0" applyFill="0" applyAlignment="0">
      <protection locked="0"/>
    </xf>
    <xf numFmtId="0" fontId="143" fillId="0" borderId="495" applyNumberFormat="0" applyFill="0" applyAlignment="0">
      <protection locked="0"/>
    </xf>
    <xf numFmtId="0" fontId="30" fillId="86" borderId="489" applyNumberFormat="0" applyFont="0" applyAlignment="0" applyProtection="0"/>
    <xf numFmtId="0" fontId="156" fillId="92" borderId="490" applyNumberFormat="0" applyAlignment="0" applyProtection="0"/>
    <xf numFmtId="0" fontId="157" fillId="94" borderId="492" applyNumberFormat="0" applyAlignment="0" applyProtection="0"/>
    <xf numFmtId="0" fontId="169" fillId="57" borderId="490" applyNumberFormat="0" applyAlignment="0" applyProtection="0">
      <alignment vertical="center"/>
    </xf>
    <xf numFmtId="0" fontId="172" fillId="94" borderId="490" applyNumberFormat="0" applyAlignment="0" applyProtection="0"/>
    <xf numFmtId="4" fontId="118" fillId="45" borderId="591" applyNumberFormat="0" applyProtection="0">
      <alignment vertical="center"/>
    </xf>
    <xf numFmtId="4" fontId="119" fillId="45" borderId="591" applyNumberFormat="0" applyProtection="0">
      <alignment horizontal="left" vertical="center" indent="1"/>
    </xf>
    <xf numFmtId="4" fontId="119" fillId="69" borderId="591" applyNumberFormat="0" applyProtection="0">
      <alignment horizontal="right" vertical="center"/>
    </xf>
    <xf numFmtId="4" fontId="119" fillId="70" borderId="591" applyNumberFormat="0" applyProtection="0">
      <alignment horizontal="right" vertical="center"/>
    </xf>
    <xf numFmtId="4" fontId="119" fillId="71" borderId="591" applyNumberFormat="0" applyProtection="0">
      <alignment horizontal="right" vertical="center"/>
    </xf>
    <xf numFmtId="4" fontId="119" fillId="68" borderId="591" applyNumberFormat="0" applyProtection="0">
      <alignment horizontal="right" vertical="center"/>
    </xf>
    <xf numFmtId="4" fontId="119" fillId="72" borderId="591" applyNumberFormat="0" applyProtection="0">
      <alignment horizontal="right" vertical="center"/>
    </xf>
    <xf numFmtId="4" fontId="119" fillId="63" borderId="591" applyNumberFormat="0" applyProtection="0">
      <alignment horizontal="right" vertical="center"/>
    </xf>
    <xf numFmtId="4" fontId="119" fillId="73" borderId="591" applyNumberFormat="0" applyProtection="0">
      <alignment horizontal="right" vertical="center"/>
    </xf>
    <xf numFmtId="4" fontId="119" fillId="74" borderId="591" applyNumberFormat="0" applyProtection="0">
      <alignment horizontal="right" vertical="center"/>
    </xf>
    <xf numFmtId="4" fontId="119" fillId="75" borderId="591" applyNumberFormat="0" applyProtection="0">
      <alignment horizontal="right" vertical="center"/>
    </xf>
    <xf numFmtId="4" fontId="119" fillId="49" borderId="591" applyNumberFormat="0" applyProtection="0">
      <alignment horizontal="right" vertical="center"/>
    </xf>
    <xf numFmtId="4" fontId="119" fillId="43" borderId="591" applyNumberFormat="0" applyProtection="0">
      <alignment vertical="center"/>
    </xf>
    <xf numFmtId="4" fontId="122" fillId="43" borderId="591" applyNumberFormat="0" applyProtection="0">
      <alignment vertical="center"/>
    </xf>
    <xf numFmtId="4" fontId="80" fillId="49" borderId="592" applyNumberFormat="0" applyProtection="0">
      <alignment horizontal="left" vertical="center" indent="1"/>
    </xf>
    <xf numFmtId="4" fontId="21" fillId="43" borderId="591" applyNumberFormat="0" applyProtection="0">
      <alignment horizontal="right" vertical="center"/>
    </xf>
    <xf numFmtId="4" fontId="122" fillId="43" borderId="591" applyNumberFormat="0" applyProtection="0">
      <alignment horizontal="right" vertical="center"/>
    </xf>
    <xf numFmtId="4" fontId="123" fillId="5" borderId="591" applyNumberFormat="0" applyProtection="0">
      <alignment horizontal="left" vertical="center" wrapText="1" indent="1"/>
    </xf>
    <xf numFmtId="4" fontId="125" fillId="43" borderId="591" applyNumberFormat="0" applyProtection="0">
      <alignment horizontal="right" vertical="center"/>
    </xf>
    <xf numFmtId="0" fontId="143" fillId="0" borderId="593" applyNumberFormat="0" applyFill="0" applyAlignment="0">
      <protection locked="0"/>
    </xf>
    <xf numFmtId="0" fontId="143" fillId="0" borderId="593" applyNumberFormat="0" applyFill="0" applyAlignment="0">
      <protection locked="0"/>
    </xf>
    <xf numFmtId="0" fontId="30" fillId="86" borderId="587" applyNumberFormat="0" applyFont="0" applyAlignment="0" applyProtection="0"/>
    <xf numFmtId="0" fontId="156" fillId="92" borderId="588" applyNumberFormat="0" applyAlignment="0" applyProtection="0"/>
    <xf numFmtId="0" fontId="157" fillId="94" borderId="590" applyNumberFormat="0" applyAlignment="0" applyProtection="0"/>
    <xf numFmtId="0" fontId="169" fillId="57" borderId="588" applyNumberFormat="0" applyAlignment="0" applyProtection="0">
      <alignment vertical="center"/>
    </xf>
    <xf numFmtId="0" fontId="172" fillId="94" borderId="588" applyNumberFormat="0" applyAlignment="0" applyProtection="0"/>
    <xf numFmtId="0" fontId="103" fillId="47" borderId="614" applyNumberFormat="0" applyAlignment="0">
      <protection locked="0"/>
    </xf>
    <xf numFmtId="0" fontId="4" fillId="14" borderId="611" applyNumberFormat="0" applyAlignment="0">
      <protection locked="0"/>
    </xf>
    <xf numFmtId="4" fontId="119" fillId="69" borderId="615" applyNumberFormat="0" applyProtection="0">
      <alignment horizontal="right" vertical="center"/>
    </xf>
    <xf numFmtId="4" fontId="119" fillId="70" borderId="615" applyNumberFormat="0" applyProtection="0">
      <alignment horizontal="right" vertical="center"/>
    </xf>
    <xf numFmtId="228" fontId="16" fillId="43" borderId="634">
      <alignment horizontal="center" wrapText="1"/>
    </xf>
    <xf numFmtId="10" fontId="66" fillId="65" borderId="635" applyBorder="0">
      <alignment horizontal="center"/>
      <protection locked="0"/>
    </xf>
    <xf numFmtId="206" fontId="41" fillId="0" borderId="745">
      <alignment horizontal="center" vertical="center"/>
      <protection locked="0"/>
    </xf>
    <xf numFmtId="4" fontId="80" fillId="45" borderId="726" applyNumberFormat="0" applyProtection="0">
      <alignment vertical="center"/>
    </xf>
    <xf numFmtId="4" fontId="118" fillId="45" borderId="726" applyNumberFormat="0" applyProtection="0">
      <alignment vertical="center"/>
    </xf>
    <xf numFmtId="4" fontId="119" fillId="45" borderId="726" applyNumberFormat="0" applyProtection="0">
      <alignment horizontal="left" vertical="center" indent="1"/>
    </xf>
    <xf numFmtId="4" fontId="119" fillId="69" borderId="726" applyNumberFormat="0" applyProtection="0">
      <alignment horizontal="right" vertical="center"/>
    </xf>
    <xf numFmtId="4" fontId="119" fillId="70" borderId="726" applyNumberFormat="0" applyProtection="0">
      <alignment horizontal="right" vertical="center"/>
    </xf>
    <xf numFmtId="4" fontId="119" fillId="71" borderId="726" applyNumberFormat="0" applyProtection="0">
      <alignment horizontal="right" vertical="center"/>
    </xf>
    <xf numFmtId="4" fontId="119" fillId="68" borderId="726" applyNumberFormat="0" applyProtection="0">
      <alignment horizontal="right" vertical="center"/>
    </xf>
    <xf numFmtId="4" fontId="119" fillId="72" borderId="726" applyNumberFormat="0" applyProtection="0">
      <alignment horizontal="right" vertical="center"/>
    </xf>
    <xf numFmtId="4" fontId="119" fillId="63" borderId="726" applyNumberFormat="0" applyProtection="0">
      <alignment horizontal="right" vertical="center"/>
    </xf>
    <xf numFmtId="4" fontId="119" fillId="73" borderId="726" applyNumberFormat="0" applyProtection="0">
      <alignment horizontal="right" vertical="center"/>
    </xf>
    <xf numFmtId="4" fontId="119" fillId="74" borderId="726" applyNumberFormat="0" applyProtection="0">
      <alignment horizontal="right" vertical="center"/>
    </xf>
    <xf numFmtId="4" fontId="119" fillId="75" borderId="726" applyNumberFormat="0" applyProtection="0">
      <alignment horizontal="right" vertical="center"/>
    </xf>
    <xf numFmtId="4" fontId="119" fillId="49" borderId="726" applyNumberFormat="0" applyProtection="0">
      <alignment horizontal="right" vertical="center"/>
    </xf>
    <xf numFmtId="4" fontId="119" fillId="43" borderId="726" applyNumberFormat="0" applyProtection="0">
      <alignment vertical="center"/>
    </xf>
    <xf numFmtId="4" fontId="122" fillId="43" borderId="726" applyNumberFormat="0" applyProtection="0">
      <alignment vertical="center"/>
    </xf>
    <xf numFmtId="4" fontId="80" fillId="49" borderId="727" applyNumberFormat="0" applyProtection="0">
      <alignment horizontal="left" vertical="center" indent="1"/>
    </xf>
    <xf numFmtId="4" fontId="21" fillId="43" borderId="726" applyNumberFormat="0" applyProtection="0">
      <alignment horizontal="right" vertical="center"/>
    </xf>
    <xf numFmtId="4" fontId="122" fillId="43" borderId="726" applyNumberFormat="0" applyProtection="0">
      <alignment horizontal="right" vertical="center"/>
    </xf>
    <xf numFmtId="4" fontId="123" fillId="5" borderId="726" applyNumberFormat="0" applyProtection="0">
      <alignment horizontal="left" vertical="center" wrapText="1" indent="1"/>
    </xf>
    <xf numFmtId="4" fontId="125" fillId="43" borderId="726" applyNumberFormat="0" applyProtection="0">
      <alignment horizontal="right" vertical="center"/>
    </xf>
    <xf numFmtId="0" fontId="143" fillId="0" borderId="728" applyNumberFormat="0" applyFill="0" applyAlignment="0">
      <protection locked="0"/>
    </xf>
    <xf numFmtId="0" fontId="143" fillId="0" borderId="728" applyNumberFormat="0" applyFill="0" applyAlignment="0">
      <protection locked="0"/>
    </xf>
    <xf numFmtId="0" fontId="30" fillId="86" borderId="722" applyNumberFormat="0" applyFont="0" applyAlignment="0" applyProtection="0"/>
    <xf numFmtId="0" fontId="156" fillId="92" borderId="723" applyNumberFormat="0" applyAlignment="0" applyProtection="0"/>
    <xf numFmtId="0" fontId="157" fillId="94" borderId="725" applyNumberFormat="0" applyAlignment="0" applyProtection="0"/>
    <xf numFmtId="0" fontId="169" fillId="57" borderId="723" applyNumberFormat="0" applyAlignment="0" applyProtection="0">
      <alignment vertical="center"/>
    </xf>
    <xf numFmtId="0" fontId="172" fillId="94" borderId="723" applyNumberFormat="0" applyAlignment="0" applyProtection="0"/>
    <xf numFmtId="0" fontId="103" fillId="47" borderId="749" applyNumberFormat="0" applyAlignment="0">
      <protection locked="0"/>
    </xf>
    <xf numFmtId="0" fontId="4" fillId="14" borderId="746" applyNumberFormat="0" applyAlignment="0">
      <protection locked="0"/>
    </xf>
    <xf numFmtId="4" fontId="119" fillId="69" borderId="750" applyNumberFormat="0" applyProtection="0">
      <alignment horizontal="right" vertical="center"/>
    </xf>
    <xf numFmtId="4" fontId="119" fillId="70" borderId="750" applyNumberFormat="0" applyProtection="0">
      <alignment horizontal="right" vertical="center"/>
    </xf>
    <xf numFmtId="0" fontId="66" fillId="50" borderId="635" applyNumberFormat="0" applyFont="0" applyBorder="0" applyAlignment="0" applyProtection="0"/>
    <xf numFmtId="4" fontId="119" fillId="70" borderId="676" applyNumberFormat="0" applyProtection="0">
      <alignment horizontal="right" vertical="center"/>
    </xf>
    <xf numFmtId="4" fontId="119" fillId="69" borderId="676" applyNumberFormat="0" applyProtection="0">
      <alignment horizontal="right" vertical="center"/>
    </xf>
    <xf numFmtId="0" fontId="4" fillId="14" borderId="672" applyNumberFormat="0" applyAlignment="0">
      <protection locked="0"/>
    </xf>
    <xf numFmtId="0" fontId="103" fillId="47" borderId="675" applyNumberFormat="0" applyAlignment="0">
      <protection locked="0"/>
    </xf>
    <xf numFmtId="0" fontId="172" fillId="94" borderId="649" applyNumberFormat="0" applyAlignment="0" applyProtection="0"/>
    <xf numFmtId="0" fontId="169" fillId="57" borderId="649" applyNumberFormat="0" applyAlignment="0" applyProtection="0">
      <alignment vertical="center"/>
    </xf>
    <xf numFmtId="0" fontId="157" fillId="94" borderId="651" applyNumberFormat="0" applyAlignment="0" applyProtection="0"/>
    <xf numFmtId="0" fontId="156" fillId="92" borderId="649" applyNumberFormat="0" applyAlignment="0" applyProtection="0"/>
    <xf numFmtId="0" fontId="30" fillId="86" borderId="648" applyNumberFormat="0" applyFont="0" applyAlignment="0" applyProtection="0"/>
    <xf numFmtId="0" fontId="143" fillId="0" borderId="654" applyNumberFormat="0" applyFill="0" applyAlignment="0">
      <protection locked="0"/>
    </xf>
    <xf numFmtId="0" fontId="143" fillId="0" borderId="654" applyNumberFormat="0" applyFill="0" applyAlignment="0">
      <protection locked="0"/>
    </xf>
    <xf numFmtId="4" fontId="125" fillId="43" borderId="652" applyNumberFormat="0" applyProtection="0">
      <alignment horizontal="right" vertical="center"/>
    </xf>
    <xf numFmtId="4" fontId="123" fillId="5" borderId="652" applyNumberFormat="0" applyProtection="0">
      <alignment horizontal="left" vertical="center" wrapText="1" indent="1"/>
    </xf>
    <xf numFmtId="4" fontId="122" fillId="43" borderId="652" applyNumberFormat="0" applyProtection="0">
      <alignment horizontal="right" vertical="center"/>
    </xf>
    <xf numFmtId="4" fontId="21" fillId="43" borderId="652" applyNumberFormat="0" applyProtection="0">
      <alignment horizontal="right" vertical="center"/>
    </xf>
    <xf numFmtId="4" fontId="80" fillId="49" borderId="653" applyNumberFormat="0" applyProtection="0">
      <alignment horizontal="left" vertical="center" indent="1"/>
    </xf>
    <xf numFmtId="4" fontId="122" fillId="43" borderId="652" applyNumberFormat="0" applyProtection="0">
      <alignment vertical="center"/>
    </xf>
    <xf numFmtId="4" fontId="119" fillId="43" borderId="652" applyNumberFormat="0" applyProtection="0">
      <alignment vertical="center"/>
    </xf>
    <xf numFmtId="4" fontId="119" fillId="49" borderId="652" applyNumberFormat="0" applyProtection="0">
      <alignment horizontal="right" vertical="center"/>
    </xf>
    <xf numFmtId="4" fontId="119" fillId="75" borderId="652" applyNumberFormat="0" applyProtection="0">
      <alignment horizontal="right" vertical="center"/>
    </xf>
    <xf numFmtId="4" fontId="119" fillId="74" borderId="652" applyNumberFormat="0" applyProtection="0">
      <alignment horizontal="right" vertical="center"/>
    </xf>
    <xf numFmtId="4" fontId="119" fillId="73" borderId="652" applyNumberFormat="0" applyProtection="0">
      <alignment horizontal="right" vertical="center"/>
    </xf>
    <xf numFmtId="4" fontId="119" fillId="63" borderId="652" applyNumberFormat="0" applyProtection="0">
      <alignment horizontal="right" vertical="center"/>
    </xf>
    <xf numFmtId="4" fontId="119" fillId="72" borderId="652" applyNumberFormat="0" applyProtection="0">
      <alignment horizontal="right" vertical="center"/>
    </xf>
    <xf numFmtId="4" fontId="119" fillId="68" borderId="652" applyNumberFormat="0" applyProtection="0">
      <alignment horizontal="right" vertical="center"/>
    </xf>
    <xf numFmtId="4" fontId="119" fillId="71" borderId="652" applyNumberFormat="0" applyProtection="0">
      <alignment horizontal="right" vertical="center"/>
    </xf>
    <xf numFmtId="4" fontId="119" fillId="70" borderId="652" applyNumberFormat="0" applyProtection="0">
      <alignment horizontal="right" vertical="center"/>
    </xf>
    <xf numFmtId="4" fontId="119" fillId="69" borderId="652" applyNumberFormat="0" applyProtection="0">
      <alignment horizontal="right" vertical="center"/>
    </xf>
    <xf numFmtId="4" fontId="119" fillId="45" borderId="652" applyNumberFormat="0" applyProtection="0">
      <alignment horizontal="left" vertical="center" indent="1"/>
    </xf>
    <xf numFmtId="4" fontId="118" fillId="45" borderId="652" applyNumberFormat="0" applyProtection="0">
      <alignment vertical="center"/>
    </xf>
    <xf numFmtId="4" fontId="80" fillId="45" borderId="652" applyNumberFormat="0" applyProtection="0">
      <alignment vertical="center"/>
    </xf>
    <xf numFmtId="206" fontId="41" fillId="0" borderId="671">
      <alignment horizontal="center" vertical="center"/>
      <protection locked="0"/>
    </xf>
    <xf numFmtId="207" fontId="41" fillId="0" borderId="671">
      <alignment horizontal="center" vertical="center"/>
      <protection locked="0"/>
    </xf>
    <xf numFmtId="207" fontId="41" fillId="0" borderId="671">
      <alignment horizontal="right" vertical="center"/>
      <protection locked="0"/>
    </xf>
    <xf numFmtId="186" fontId="41" fillId="0" borderId="671">
      <alignment horizontal="center" vertical="center"/>
      <protection locked="0"/>
    </xf>
    <xf numFmtId="4" fontId="119" fillId="70" borderId="541" applyNumberFormat="0" applyProtection="0">
      <alignment horizontal="right" vertical="center"/>
    </xf>
    <xf numFmtId="4" fontId="119" fillId="69" borderId="541" applyNumberFormat="0" applyProtection="0">
      <alignment horizontal="right" vertical="center"/>
    </xf>
    <xf numFmtId="0" fontId="4" fillId="14" borderId="537" applyNumberFormat="0" applyAlignment="0">
      <protection locked="0"/>
    </xf>
    <xf numFmtId="0" fontId="103" fillId="47" borderId="540" applyNumberFormat="0" applyAlignment="0">
      <protection locked="0"/>
    </xf>
    <xf numFmtId="0" fontId="172" fillId="94" borderId="514" applyNumberFormat="0" applyAlignment="0" applyProtection="0"/>
    <xf numFmtId="0" fontId="169" fillId="57" borderId="514" applyNumberFormat="0" applyAlignment="0" applyProtection="0">
      <alignment vertical="center"/>
    </xf>
    <xf numFmtId="0" fontId="157" fillId="94" borderId="516" applyNumberFormat="0" applyAlignment="0" applyProtection="0"/>
    <xf numFmtId="0" fontId="156" fillId="92" borderId="514" applyNumberFormat="0" applyAlignment="0" applyProtection="0"/>
    <xf numFmtId="0" fontId="30" fillId="86" borderId="513" applyNumberFormat="0" applyFont="0" applyAlignment="0" applyProtection="0"/>
    <xf numFmtId="0" fontId="143" fillId="0" borderId="519" applyNumberFormat="0" applyFill="0" applyAlignment="0">
      <protection locked="0"/>
    </xf>
    <xf numFmtId="0" fontId="143" fillId="0" borderId="519" applyNumberFormat="0" applyFill="0" applyAlignment="0">
      <protection locked="0"/>
    </xf>
    <xf numFmtId="4" fontId="125" fillId="43" borderId="517" applyNumberFormat="0" applyProtection="0">
      <alignment horizontal="right" vertical="center"/>
    </xf>
    <xf numFmtId="4" fontId="123" fillId="5" borderId="517" applyNumberFormat="0" applyProtection="0">
      <alignment horizontal="left" vertical="center" wrapText="1" indent="1"/>
    </xf>
    <xf numFmtId="4" fontId="122" fillId="43" borderId="517" applyNumberFormat="0" applyProtection="0">
      <alignment horizontal="right" vertical="center"/>
    </xf>
    <xf numFmtId="4" fontId="21" fillId="43" borderId="517" applyNumberFormat="0" applyProtection="0">
      <alignment horizontal="right" vertical="center"/>
    </xf>
    <xf numFmtId="4" fontId="80" fillId="49" borderId="518" applyNumberFormat="0" applyProtection="0">
      <alignment horizontal="left" vertical="center" indent="1"/>
    </xf>
    <xf numFmtId="4" fontId="122" fillId="43" borderId="517" applyNumberFormat="0" applyProtection="0">
      <alignment vertical="center"/>
    </xf>
    <xf numFmtId="4" fontId="119" fillId="43" borderId="517" applyNumberFormat="0" applyProtection="0">
      <alignment vertical="center"/>
    </xf>
    <xf numFmtId="4" fontId="119" fillId="49" borderId="517" applyNumberFormat="0" applyProtection="0">
      <alignment horizontal="right" vertical="center"/>
    </xf>
    <xf numFmtId="4" fontId="119" fillId="75" borderId="517" applyNumberFormat="0" applyProtection="0">
      <alignment horizontal="right" vertical="center"/>
    </xf>
    <xf numFmtId="4" fontId="119" fillId="74" borderId="517" applyNumberFormat="0" applyProtection="0">
      <alignment horizontal="right" vertical="center"/>
    </xf>
    <xf numFmtId="4" fontId="119" fillId="73" borderId="517" applyNumberFormat="0" applyProtection="0">
      <alignment horizontal="right" vertical="center"/>
    </xf>
    <xf numFmtId="4" fontId="119" fillId="63" borderId="517" applyNumberFormat="0" applyProtection="0">
      <alignment horizontal="right" vertical="center"/>
    </xf>
    <xf numFmtId="4" fontId="119" fillId="72" borderId="517" applyNumberFormat="0" applyProtection="0">
      <alignment horizontal="right" vertical="center"/>
    </xf>
    <xf numFmtId="4" fontId="119" fillId="68" borderId="517" applyNumberFormat="0" applyProtection="0">
      <alignment horizontal="right" vertical="center"/>
    </xf>
    <xf numFmtId="4" fontId="119" fillId="71" borderId="517" applyNumberFormat="0" applyProtection="0">
      <alignment horizontal="right" vertical="center"/>
    </xf>
    <xf numFmtId="4" fontId="119" fillId="70" borderId="517" applyNumberFormat="0" applyProtection="0">
      <alignment horizontal="right" vertical="center"/>
    </xf>
    <xf numFmtId="4" fontId="119" fillId="69" borderId="517" applyNumberFormat="0" applyProtection="0">
      <alignment horizontal="right" vertical="center"/>
    </xf>
    <xf numFmtId="4" fontId="119" fillId="45" borderId="517" applyNumberFormat="0" applyProtection="0">
      <alignment horizontal="left" vertical="center" indent="1"/>
    </xf>
    <xf numFmtId="4" fontId="118" fillId="45" borderId="517" applyNumberFormat="0" applyProtection="0">
      <alignment vertical="center"/>
    </xf>
    <xf numFmtId="4" fontId="80" fillId="45" borderId="517" applyNumberFormat="0" applyProtection="0">
      <alignment vertical="center"/>
    </xf>
    <xf numFmtId="206" fontId="41" fillId="0" borderId="536">
      <alignment horizontal="center" vertical="center"/>
      <protection locked="0"/>
    </xf>
    <xf numFmtId="207" fontId="41" fillId="0" borderId="536">
      <alignment horizontal="center" vertical="center"/>
      <protection locked="0"/>
    </xf>
    <xf numFmtId="207" fontId="41" fillId="0" borderId="536">
      <alignment horizontal="right" vertical="center"/>
      <protection locked="0"/>
    </xf>
    <xf numFmtId="186" fontId="41" fillId="0" borderId="536">
      <alignment horizontal="center" vertical="center"/>
      <protection locked="0"/>
    </xf>
    <xf numFmtId="186" fontId="41" fillId="0" borderId="536">
      <alignment horizontal="right" vertical="center"/>
      <protection locked="0"/>
    </xf>
    <xf numFmtId="208" fontId="41" fillId="0" borderId="536">
      <alignment horizontal="center" vertical="center"/>
      <protection locked="0"/>
    </xf>
    <xf numFmtId="208" fontId="41" fillId="0" borderId="536">
      <alignment horizontal="right" vertical="center"/>
      <protection locked="0"/>
    </xf>
    <xf numFmtId="209" fontId="41" fillId="0" borderId="536">
      <alignment horizontal="center" vertical="center"/>
      <protection locked="0"/>
    </xf>
    <xf numFmtId="209" fontId="41" fillId="0" borderId="536">
      <alignment horizontal="right" vertical="center"/>
      <protection locked="0"/>
    </xf>
    <xf numFmtId="210" fontId="41" fillId="0" borderId="536">
      <alignment horizontal="center" vertical="center"/>
      <protection locked="0"/>
    </xf>
    <xf numFmtId="210" fontId="41" fillId="0" borderId="536">
      <alignment horizontal="right" vertical="center"/>
      <protection locked="0"/>
    </xf>
    <xf numFmtId="211" fontId="41" fillId="0" borderId="536">
      <alignment horizontal="center" vertical="center"/>
      <protection locked="0"/>
    </xf>
    <xf numFmtId="211" fontId="41" fillId="0" borderId="536">
      <alignment horizontal="right" vertical="center"/>
      <protection locked="0"/>
    </xf>
    <xf numFmtId="0" fontId="4" fillId="14" borderId="513" applyNumberFormat="0" applyAlignment="0">
      <protection locked="0"/>
    </xf>
    <xf numFmtId="0" fontId="71" fillId="54" borderId="539">
      <alignment horizontal="center"/>
      <protection locked="0"/>
    </xf>
    <xf numFmtId="0" fontId="71" fillId="54" borderId="515">
      <alignment horizontal="center"/>
      <protection locked="0"/>
    </xf>
    <xf numFmtId="0" fontId="92" fillId="23" borderId="538" applyNumberFormat="0" applyAlignment="0">
      <protection locked="0"/>
    </xf>
    <xf numFmtId="0" fontId="92" fillId="23" borderId="538" applyNumberFormat="0" applyAlignment="0">
      <protection locked="0"/>
    </xf>
    <xf numFmtId="0" fontId="52" fillId="47" borderId="514" applyNumberFormat="0" applyAlignment="0">
      <protection locked="0"/>
    </xf>
    <xf numFmtId="4" fontId="119" fillId="71" borderId="541" applyNumberFormat="0" applyProtection="0">
      <alignment horizontal="right" vertical="center"/>
    </xf>
    <xf numFmtId="4" fontId="119" fillId="68" borderId="541" applyNumberFormat="0" applyProtection="0">
      <alignment horizontal="right" vertical="center"/>
    </xf>
    <xf numFmtId="4" fontId="119" fillId="72" borderId="541" applyNumberFormat="0" applyProtection="0">
      <alignment horizontal="right" vertical="center"/>
    </xf>
    <xf numFmtId="4" fontId="119" fillId="63" borderId="541" applyNumberFormat="0" applyProtection="0">
      <alignment horizontal="right" vertical="center"/>
    </xf>
    <xf numFmtId="4" fontId="119" fillId="73" borderId="541" applyNumberFormat="0" applyProtection="0">
      <alignment horizontal="right" vertical="center"/>
    </xf>
    <xf numFmtId="4" fontId="119" fillId="74" borderId="541" applyNumberFormat="0" applyProtection="0">
      <alignment horizontal="right" vertical="center"/>
    </xf>
    <xf numFmtId="4" fontId="119" fillId="75" borderId="541" applyNumberFormat="0" applyProtection="0">
      <alignment horizontal="right" vertical="center"/>
    </xf>
    <xf numFmtId="4" fontId="119" fillId="49" borderId="541" applyNumberFormat="0" applyProtection="0">
      <alignment horizontal="right" vertical="center"/>
    </xf>
    <xf numFmtId="4" fontId="119" fillId="43" borderId="541" applyNumberFormat="0" applyProtection="0">
      <alignment vertical="center"/>
    </xf>
    <xf numFmtId="4" fontId="122" fillId="43" borderId="541" applyNumberFormat="0" applyProtection="0">
      <alignment vertical="center"/>
    </xf>
    <xf numFmtId="4" fontId="80" fillId="49" borderId="542" applyNumberFormat="0" applyProtection="0">
      <alignment horizontal="left" vertical="center" indent="1"/>
    </xf>
    <xf numFmtId="4" fontId="21" fillId="43" borderId="541" applyNumberFormat="0" applyProtection="0">
      <alignment horizontal="right" vertical="center"/>
    </xf>
    <xf numFmtId="4" fontId="122" fillId="43" borderId="541" applyNumberFormat="0" applyProtection="0">
      <alignment horizontal="right" vertical="center"/>
    </xf>
    <xf numFmtId="4" fontId="123" fillId="5" borderId="541" applyNumberFormat="0" applyProtection="0">
      <alignment horizontal="left" vertical="center" wrapText="1" indent="1"/>
    </xf>
    <xf numFmtId="4" fontId="125" fillId="43" borderId="541" applyNumberFormat="0" applyProtection="0">
      <alignment horizontal="right" vertical="center"/>
    </xf>
    <xf numFmtId="211" fontId="41" fillId="0" borderId="512">
      <alignment horizontal="right" vertical="center"/>
      <protection locked="0"/>
    </xf>
    <xf numFmtId="211" fontId="41" fillId="0" borderId="512">
      <alignment horizontal="center" vertical="center"/>
      <protection locked="0"/>
    </xf>
    <xf numFmtId="210" fontId="41" fillId="0" borderId="512">
      <alignment horizontal="right" vertical="center"/>
      <protection locked="0"/>
    </xf>
    <xf numFmtId="210" fontId="41" fillId="0" borderId="512">
      <alignment horizontal="center" vertical="center"/>
      <protection locked="0"/>
    </xf>
    <xf numFmtId="209" fontId="41" fillId="0" borderId="512">
      <alignment horizontal="right" vertical="center"/>
      <protection locked="0"/>
    </xf>
    <xf numFmtId="209" fontId="41" fillId="0" borderId="512">
      <alignment horizontal="center" vertical="center"/>
      <protection locked="0"/>
    </xf>
    <xf numFmtId="208" fontId="41" fillId="0" borderId="512">
      <alignment horizontal="right" vertical="center"/>
      <protection locked="0"/>
    </xf>
    <xf numFmtId="208" fontId="41" fillId="0" borderId="512">
      <alignment horizontal="center" vertical="center"/>
      <protection locked="0"/>
    </xf>
    <xf numFmtId="186" fontId="41" fillId="0" borderId="512">
      <alignment horizontal="right" vertical="center"/>
      <protection locked="0"/>
    </xf>
    <xf numFmtId="186" fontId="41" fillId="0" borderId="512">
      <alignment horizontal="center" vertical="center"/>
      <protection locked="0"/>
    </xf>
    <xf numFmtId="3" fontId="42" fillId="40" borderId="513">
      <alignment horizontal="right"/>
    </xf>
    <xf numFmtId="207" fontId="41" fillId="0" borderId="512">
      <alignment horizontal="right" vertical="center"/>
      <protection locked="0"/>
    </xf>
    <xf numFmtId="207" fontId="41" fillId="0" borderId="512">
      <alignment horizontal="center" vertical="center"/>
      <protection locked="0"/>
    </xf>
    <xf numFmtId="206" fontId="41" fillId="0" borderId="512">
      <alignment horizontal="right" vertical="center"/>
      <protection locked="0"/>
    </xf>
    <xf numFmtId="206" fontId="41" fillId="0" borderId="512">
      <alignment horizontal="center" vertical="center"/>
      <protection locked="0"/>
    </xf>
    <xf numFmtId="0" fontId="143" fillId="0" borderId="543" applyNumberFormat="0" applyFill="0" applyAlignment="0">
      <protection locked="0"/>
    </xf>
    <xf numFmtId="0" fontId="143" fillId="0" borderId="543" applyNumberFormat="0" applyFill="0" applyAlignment="0">
      <protection locked="0"/>
    </xf>
    <xf numFmtId="0" fontId="30" fillId="86" borderId="537" applyNumberFormat="0" applyFont="0" applyAlignment="0" applyProtection="0"/>
    <xf numFmtId="0" fontId="156" fillId="92" borderId="538" applyNumberFormat="0" applyAlignment="0" applyProtection="0"/>
    <xf numFmtId="0" fontId="157" fillId="94" borderId="540" applyNumberFormat="0" applyAlignment="0" applyProtection="0"/>
    <xf numFmtId="0" fontId="169" fillId="57" borderId="538" applyNumberFormat="0" applyAlignment="0" applyProtection="0">
      <alignment vertical="center"/>
    </xf>
    <xf numFmtId="0" fontId="172" fillId="94" borderId="538" applyNumberFormat="0" applyAlignment="0" applyProtection="0"/>
    <xf numFmtId="4" fontId="80" fillId="45" borderId="541" applyNumberFormat="0" applyProtection="0">
      <alignment vertical="center"/>
    </xf>
    <xf numFmtId="0" fontId="92" fillId="23" borderId="514" applyNumberFormat="0" applyAlignment="0">
      <protection locked="0"/>
    </xf>
    <xf numFmtId="0" fontId="52" fillId="47" borderId="538" applyNumberFormat="0" applyAlignment="0">
      <protection locked="0"/>
    </xf>
    <xf numFmtId="0" fontId="92" fillId="23" borderId="514" applyNumberFormat="0" applyAlignment="0">
      <protection locked="0"/>
    </xf>
    <xf numFmtId="0" fontId="103" fillId="47" borderId="516" applyNumberFormat="0" applyAlignment="0">
      <protection locked="0"/>
    </xf>
    <xf numFmtId="4" fontId="118" fillId="45" borderId="541" applyNumberFormat="0" applyProtection="0">
      <alignment vertical="center"/>
    </xf>
    <xf numFmtId="4" fontId="119" fillId="45" borderId="541" applyNumberFormat="0" applyProtection="0">
      <alignment horizontal="left" vertical="center" indent="1"/>
    </xf>
    <xf numFmtId="203" fontId="31" fillId="11" borderId="496" applyBorder="0" applyProtection="0">
      <alignment horizontal="right"/>
    </xf>
    <xf numFmtId="206" fontId="41" fillId="0" borderId="499">
      <alignment horizontal="center" vertical="center"/>
      <protection locked="0"/>
    </xf>
    <xf numFmtId="206" fontId="41" fillId="0" borderId="499">
      <alignment horizontal="right" vertical="center"/>
      <protection locked="0"/>
    </xf>
    <xf numFmtId="207" fontId="41" fillId="0" borderId="499">
      <alignment horizontal="center" vertical="center"/>
      <protection locked="0"/>
    </xf>
    <xf numFmtId="207" fontId="41" fillId="0" borderId="499">
      <alignment horizontal="right" vertical="center"/>
      <protection locked="0"/>
    </xf>
    <xf numFmtId="3" fontId="42" fillId="40" borderId="500">
      <alignment horizontal="right"/>
    </xf>
    <xf numFmtId="186" fontId="41" fillId="0" borderId="499">
      <alignment horizontal="center" vertical="center"/>
      <protection locked="0"/>
    </xf>
    <xf numFmtId="186" fontId="41" fillId="0" borderId="499">
      <alignment horizontal="right" vertical="center"/>
      <protection locked="0"/>
    </xf>
    <xf numFmtId="208" fontId="41" fillId="0" borderId="499">
      <alignment horizontal="center" vertical="center"/>
      <protection locked="0"/>
    </xf>
    <xf numFmtId="208" fontId="41" fillId="0" borderId="499">
      <alignment horizontal="right" vertical="center"/>
      <protection locked="0"/>
    </xf>
    <xf numFmtId="209" fontId="41" fillId="0" borderId="499">
      <alignment horizontal="center" vertical="center"/>
      <protection locked="0"/>
    </xf>
    <xf numFmtId="209" fontId="41" fillId="0" borderId="499">
      <alignment horizontal="right" vertical="center"/>
      <protection locked="0"/>
    </xf>
    <xf numFmtId="210" fontId="41" fillId="0" borderId="499">
      <alignment horizontal="center" vertical="center"/>
      <protection locked="0"/>
    </xf>
    <xf numFmtId="210" fontId="41" fillId="0" borderId="499">
      <alignment horizontal="right" vertical="center"/>
      <protection locked="0"/>
    </xf>
    <xf numFmtId="211" fontId="41" fillId="0" borderId="499">
      <alignment horizontal="center" vertical="center"/>
      <protection locked="0"/>
    </xf>
    <xf numFmtId="211" fontId="41" fillId="0" borderId="499">
      <alignment horizontal="right" vertical="center"/>
      <protection locked="0"/>
    </xf>
    <xf numFmtId="228" fontId="16" fillId="43" borderId="501">
      <alignment horizontal="center" wrapText="1"/>
    </xf>
    <xf numFmtId="0" fontId="50" fillId="0" borderId="496">
      <alignment horizontal="center" vertical="top" wrapText="1"/>
    </xf>
    <xf numFmtId="0" fontId="16" fillId="44" borderId="496">
      <alignment horizontal="center" wrapText="1"/>
    </xf>
    <xf numFmtId="0" fontId="50" fillId="0" borderId="496">
      <alignment horizontal="center" vertical="top" wrapText="1"/>
    </xf>
    <xf numFmtId="0" fontId="16" fillId="45" borderId="496">
      <alignment horizontal="center" wrapText="1"/>
    </xf>
    <xf numFmtId="0" fontId="50" fillId="0" borderId="496">
      <alignment horizontal="center" vertical="top" wrapText="1"/>
    </xf>
    <xf numFmtId="0" fontId="16" fillId="45" borderId="496">
      <alignment horizontal="center" wrapText="1"/>
    </xf>
    <xf numFmtId="0" fontId="50" fillId="0" borderId="496">
      <alignment horizontal="center" vertical="top" wrapText="1"/>
    </xf>
    <xf numFmtId="0" fontId="16" fillId="45" borderId="496">
      <alignment horizontal="center" wrapText="1"/>
    </xf>
    <xf numFmtId="0" fontId="50" fillId="0" borderId="496">
      <alignment horizontal="center" vertical="top" wrapText="1"/>
    </xf>
    <xf numFmtId="0" fontId="16" fillId="45" borderId="496">
      <alignment horizontal="center" wrapText="1"/>
    </xf>
    <xf numFmtId="0" fontId="50" fillId="0" borderId="496">
      <alignment horizontal="center" vertical="top" wrapText="1"/>
    </xf>
    <xf numFmtId="0" fontId="16" fillId="45" borderId="496">
      <alignment horizontal="center" wrapText="1"/>
    </xf>
    <xf numFmtId="0" fontId="50" fillId="0" borderId="496">
      <alignment horizontal="center" vertical="top" wrapText="1"/>
    </xf>
    <xf numFmtId="0" fontId="16" fillId="45" borderId="496">
      <alignment horizontal="center" wrapText="1"/>
    </xf>
    <xf numFmtId="0" fontId="52" fillId="47" borderId="502" applyNumberFormat="0" applyAlignment="0">
      <protection locked="0"/>
    </xf>
    <xf numFmtId="0" fontId="66" fillId="50" borderId="503" applyNumberFormat="0" applyFont="0" applyBorder="0" applyAlignment="0" applyProtection="0"/>
    <xf numFmtId="250" fontId="4" fillId="45" borderId="496">
      <alignment horizontal="right"/>
      <protection locked="0"/>
    </xf>
    <xf numFmtId="0" fontId="71" fillId="54" borderId="504">
      <alignment horizontal="center"/>
      <protection locked="0"/>
    </xf>
    <xf numFmtId="263" fontId="80" fillId="57" borderId="498" applyAlignment="0" applyProtection="0"/>
    <xf numFmtId="0" fontId="88" fillId="0" borderId="498">
      <alignment horizontal="left" vertical="center"/>
    </xf>
    <xf numFmtId="10" fontId="4" fillId="40" borderId="496" applyNumberFormat="0" applyBorder="0" applyAlignment="0" applyProtection="0"/>
    <xf numFmtId="0" fontId="92" fillId="23" borderId="502" applyNumberFormat="0" applyAlignment="0">
      <protection locked="0"/>
    </xf>
    <xf numFmtId="0" fontId="92" fillId="23" borderId="502" applyNumberFormat="0" applyAlignment="0">
      <protection locked="0"/>
    </xf>
    <xf numFmtId="10" fontId="66" fillId="65" borderId="503" applyBorder="0">
      <alignment horizontal="center"/>
      <protection locked="0"/>
    </xf>
    <xf numFmtId="0" fontId="4" fillId="14" borderId="500" applyNumberFormat="0" applyAlignment="0">
      <protection locked="0"/>
    </xf>
    <xf numFmtId="0" fontId="103" fillId="47" borderId="505" applyNumberFormat="0" applyAlignment="0">
      <protection locked="0"/>
    </xf>
    <xf numFmtId="4" fontId="80" fillId="45" borderId="506" applyNumberFormat="0" applyProtection="0">
      <alignment vertical="center"/>
    </xf>
    <xf numFmtId="4" fontId="118" fillId="45" borderId="506" applyNumberFormat="0" applyProtection="0">
      <alignment vertical="center"/>
    </xf>
    <xf numFmtId="4" fontId="119" fillId="45" borderId="506" applyNumberFormat="0" applyProtection="0">
      <alignment horizontal="left" vertical="center" indent="1"/>
    </xf>
    <xf numFmtId="4" fontId="119" fillId="69" borderId="506" applyNumberFormat="0" applyProtection="0">
      <alignment horizontal="right" vertical="center"/>
    </xf>
    <xf numFmtId="4" fontId="119" fillId="70" borderId="506" applyNumberFormat="0" applyProtection="0">
      <alignment horizontal="right" vertical="center"/>
    </xf>
    <xf numFmtId="4" fontId="119" fillId="71" borderId="506" applyNumberFormat="0" applyProtection="0">
      <alignment horizontal="right" vertical="center"/>
    </xf>
    <xf numFmtId="4" fontId="119" fillId="68" borderId="506" applyNumberFormat="0" applyProtection="0">
      <alignment horizontal="right" vertical="center"/>
    </xf>
    <xf numFmtId="4" fontId="119" fillId="72" borderId="506" applyNumberFormat="0" applyProtection="0">
      <alignment horizontal="right" vertical="center"/>
    </xf>
    <xf numFmtId="4" fontId="119" fillId="63" borderId="506" applyNumberFormat="0" applyProtection="0">
      <alignment horizontal="right" vertical="center"/>
    </xf>
    <xf numFmtId="4" fontId="119" fillId="73" borderId="506" applyNumberFormat="0" applyProtection="0">
      <alignment horizontal="right" vertical="center"/>
    </xf>
    <xf numFmtId="4" fontId="119" fillId="74" borderId="506" applyNumberFormat="0" applyProtection="0">
      <alignment horizontal="right" vertical="center"/>
    </xf>
    <xf numFmtId="4" fontId="119" fillId="75" borderId="506" applyNumberFormat="0" applyProtection="0">
      <alignment horizontal="right" vertical="center"/>
    </xf>
    <xf numFmtId="4" fontId="80" fillId="11" borderId="498" applyNumberFormat="0" applyProtection="0">
      <alignment horizontal="left" vertical="center" indent="1"/>
    </xf>
    <xf numFmtId="4" fontId="119" fillId="49" borderId="506" applyNumberFormat="0" applyProtection="0">
      <alignment horizontal="right" vertical="center"/>
    </xf>
    <xf numFmtId="4" fontId="119" fillId="43" borderId="506" applyNumberFormat="0" applyProtection="0">
      <alignment vertical="center"/>
    </xf>
    <xf numFmtId="4" fontId="122" fillId="43" borderId="506" applyNumberFormat="0" applyProtection="0">
      <alignment vertical="center"/>
    </xf>
    <xf numFmtId="4" fontId="80" fillId="49" borderId="507" applyNumberFormat="0" applyProtection="0">
      <alignment horizontal="left" vertical="center" indent="1"/>
    </xf>
    <xf numFmtId="4" fontId="21" fillId="43" borderId="506" applyNumberFormat="0" applyProtection="0">
      <alignment horizontal="right" vertical="center"/>
    </xf>
    <xf numFmtId="4" fontId="122" fillId="43" borderId="506" applyNumberFormat="0" applyProtection="0">
      <alignment horizontal="right" vertical="center"/>
    </xf>
    <xf numFmtId="4" fontId="123" fillId="5" borderId="506" applyNumberFormat="0" applyProtection="0">
      <alignment horizontal="left" vertical="center" wrapText="1" indent="1"/>
    </xf>
    <xf numFmtId="4" fontId="125" fillId="43" borderId="506" applyNumberFormat="0" applyProtection="0">
      <alignment horizontal="right" vertical="center"/>
    </xf>
    <xf numFmtId="244" fontId="16" fillId="0" borderId="498" applyFill="0"/>
    <xf numFmtId="244" fontId="16" fillId="0" borderId="497" applyFill="0"/>
    <xf numFmtId="244" fontId="4" fillId="0" borderId="498" applyFill="0"/>
    <xf numFmtId="244" fontId="4" fillId="0" borderId="497" applyFill="0"/>
    <xf numFmtId="0" fontId="143" fillId="0" borderId="508" applyNumberFormat="0" applyFill="0" applyAlignment="0">
      <protection locked="0"/>
    </xf>
    <xf numFmtId="0" fontId="143" fillId="0" borderId="508" applyNumberFormat="0" applyFill="0" applyAlignment="0">
      <protection locked="0"/>
    </xf>
    <xf numFmtId="0" fontId="30" fillId="86" borderId="500" applyNumberFormat="0" applyFont="0" applyAlignment="0" applyProtection="0"/>
    <xf numFmtId="0" fontId="156" fillId="92" borderId="502" applyNumberFormat="0" applyAlignment="0" applyProtection="0"/>
    <xf numFmtId="0" fontId="157" fillId="94" borderId="505" applyNumberFormat="0" applyAlignment="0" applyProtection="0"/>
    <xf numFmtId="0" fontId="169" fillId="57" borderId="502" applyNumberFormat="0" applyAlignment="0" applyProtection="0">
      <alignment vertical="center"/>
    </xf>
    <xf numFmtId="0" fontId="172" fillId="94" borderId="502" applyNumberFormat="0" applyAlignment="0" applyProtection="0"/>
    <xf numFmtId="203" fontId="31" fillId="11" borderId="509" applyBorder="0" applyProtection="0">
      <alignment horizontal="right"/>
    </xf>
    <xf numFmtId="228" fontId="16" fillId="43" borderId="486">
      <alignment horizontal="center" wrapText="1"/>
    </xf>
    <xf numFmtId="0" fontId="50" fillId="0" borderId="509">
      <alignment horizontal="center" vertical="top" wrapText="1"/>
    </xf>
    <xf numFmtId="0" fontId="16" fillId="44" borderId="509">
      <alignment horizontal="center" wrapText="1"/>
    </xf>
    <xf numFmtId="0" fontId="50" fillId="0" borderId="509">
      <alignment horizontal="center" vertical="top" wrapText="1"/>
    </xf>
    <xf numFmtId="0" fontId="16" fillId="45" borderId="509">
      <alignment horizontal="center" wrapText="1"/>
    </xf>
    <xf numFmtId="0" fontId="50" fillId="0" borderId="509">
      <alignment horizontal="center" vertical="top" wrapText="1"/>
    </xf>
    <xf numFmtId="0" fontId="16" fillId="45" borderId="509">
      <alignment horizontal="center" wrapText="1"/>
    </xf>
    <xf numFmtId="0" fontId="50" fillId="0" borderId="509">
      <alignment horizontal="center" vertical="top" wrapText="1"/>
    </xf>
    <xf numFmtId="0" fontId="16" fillId="45" borderId="509">
      <alignment horizontal="center" wrapText="1"/>
    </xf>
    <xf numFmtId="0" fontId="50" fillId="0" borderId="509">
      <alignment horizontal="center" vertical="top" wrapText="1"/>
    </xf>
    <xf numFmtId="0" fontId="16" fillId="45" borderId="509">
      <alignment horizontal="center" wrapText="1"/>
    </xf>
    <xf numFmtId="0" fontId="50" fillId="0" borderId="509">
      <alignment horizontal="center" vertical="top" wrapText="1"/>
    </xf>
    <xf numFmtId="0" fontId="16" fillId="45" borderId="509">
      <alignment horizontal="center" wrapText="1"/>
    </xf>
    <xf numFmtId="0" fontId="50" fillId="0" borderId="509">
      <alignment horizontal="center" vertical="top" wrapText="1"/>
    </xf>
    <xf numFmtId="0" fontId="16" fillId="45" borderId="509">
      <alignment horizontal="center" wrapText="1"/>
    </xf>
    <xf numFmtId="0" fontId="66" fillId="50" borderId="487" applyNumberFormat="0" applyFont="0" applyBorder="0" applyAlignment="0" applyProtection="0"/>
    <xf numFmtId="250" fontId="4" fillId="45" borderId="509">
      <alignment horizontal="right"/>
      <protection locked="0"/>
    </xf>
    <xf numFmtId="263" fontId="80" fillId="57" borderId="511" applyAlignment="0" applyProtection="0"/>
    <xf numFmtId="0" fontId="88" fillId="0" borderId="511">
      <alignment horizontal="left" vertical="center"/>
    </xf>
    <xf numFmtId="10" fontId="4" fillId="40" borderId="509" applyNumberFormat="0" applyBorder="0" applyAlignment="0" applyProtection="0"/>
    <xf numFmtId="10" fontId="66" fillId="65" borderId="487" applyBorder="0">
      <alignment horizontal="center"/>
      <protection locked="0"/>
    </xf>
    <xf numFmtId="4" fontId="80" fillId="11" borderId="511" applyNumberFormat="0" applyProtection="0">
      <alignment horizontal="left" vertical="center" indent="1"/>
    </xf>
    <xf numFmtId="244" fontId="16" fillId="0" borderId="511" applyFill="0"/>
    <xf numFmtId="244" fontId="16" fillId="0" borderId="510" applyFill="0"/>
    <xf numFmtId="244" fontId="4" fillId="0" borderId="511" applyFill="0"/>
    <xf numFmtId="244" fontId="4" fillId="0" borderId="510" applyFill="0"/>
    <xf numFmtId="203" fontId="31" fillId="11" borderId="520" applyBorder="0" applyProtection="0">
      <alignment horizontal="right"/>
    </xf>
    <xf numFmtId="206" fontId="41" fillId="0" borderId="523">
      <alignment horizontal="center" vertical="center"/>
      <protection locked="0"/>
    </xf>
    <xf numFmtId="206" fontId="41" fillId="0" borderId="523">
      <alignment horizontal="right" vertical="center"/>
      <protection locked="0"/>
    </xf>
    <xf numFmtId="207" fontId="41" fillId="0" borderId="523">
      <alignment horizontal="center" vertical="center"/>
      <protection locked="0"/>
    </xf>
    <xf numFmtId="207" fontId="41" fillId="0" borderId="523">
      <alignment horizontal="right" vertical="center"/>
      <protection locked="0"/>
    </xf>
    <xf numFmtId="3" fontId="42" fillId="40" borderId="524">
      <alignment horizontal="right"/>
    </xf>
    <xf numFmtId="186" fontId="41" fillId="0" borderId="523">
      <alignment horizontal="center" vertical="center"/>
      <protection locked="0"/>
    </xf>
    <xf numFmtId="186" fontId="41" fillId="0" borderId="523">
      <alignment horizontal="right" vertical="center"/>
      <protection locked="0"/>
    </xf>
    <xf numFmtId="208" fontId="41" fillId="0" borderId="523">
      <alignment horizontal="center" vertical="center"/>
      <protection locked="0"/>
    </xf>
    <xf numFmtId="208" fontId="41" fillId="0" borderId="523">
      <alignment horizontal="right" vertical="center"/>
      <protection locked="0"/>
    </xf>
    <xf numFmtId="209" fontId="41" fillId="0" borderId="523">
      <alignment horizontal="center" vertical="center"/>
      <protection locked="0"/>
    </xf>
    <xf numFmtId="209" fontId="41" fillId="0" borderId="523">
      <alignment horizontal="right" vertical="center"/>
      <protection locked="0"/>
    </xf>
    <xf numFmtId="210" fontId="41" fillId="0" borderId="523">
      <alignment horizontal="center" vertical="center"/>
      <protection locked="0"/>
    </xf>
    <xf numFmtId="210" fontId="41" fillId="0" borderId="523">
      <alignment horizontal="right" vertical="center"/>
      <protection locked="0"/>
    </xf>
    <xf numFmtId="211" fontId="41" fillId="0" borderId="523">
      <alignment horizontal="center" vertical="center"/>
      <protection locked="0"/>
    </xf>
    <xf numFmtId="211" fontId="41" fillId="0" borderId="523">
      <alignment horizontal="right" vertical="center"/>
      <protection locked="0"/>
    </xf>
    <xf numFmtId="228" fontId="16" fillId="43" borderId="525">
      <alignment horizontal="center" wrapText="1"/>
    </xf>
    <xf numFmtId="0" fontId="50" fillId="0" borderId="520">
      <alignment horizontal="center" vertical="top" wrapText="1"/>
    </xf>
    <xf numFmtId="0" fontId="16" fillId="44" borderId="520">
      <alignment horizontal="center" wrapText="1"/>
    </xf>
    <xf numFmtId="0" fontId="50" fillId="0" borderId="520">
      <alignment horizontal="center" vertical="top" wrapText="1"/>
    </xf>
    <xf numFmtId="0" fontId="16" fillId="45" borderId="520">
      <alignment horizontal="center" wrapText="1"/>
    </xf>
    <xf numFmtId="0" fontId="50" fillId="0" borderId="520">
      <alignment horizontal="center" vertical="top" wrapText="1"/>
    </xf>
    <xf numFmtId="0" fontId="16" fillId="45" borderId="520">
      <alignment horizontal="center" wrapText="1"/>
    </xf>
    <xf numFmtId="0" fontId="50" fillId="0" borderId="520">
      <alignment horizontal="center" vertical="top" wrapText="1"/>
    </xf>
    <xf numFmtId="0" fontId="16" fillId="45" borderId="520">
      <alignment horizontal="center" wrapText="1"/>
    </xf>
    <xf numFmtId="0" fontId="50" fillId="0" borderId="520">
      <alignment horizontal="center" vertical="top" wrapText="1"/>
    </xf>
    <xf numFmtId="0" fontId="16" fillId="45" borderId="520">
      <alignment horizontal="center" wrapText="1"/>
    </xf>
    <xf numFmtId="0" fontId="50" fillId="0" borderId="520">
      <alignment horizontal="center" vertical="top" wrapText="1"/>
    </xf>
    <xf numFmtId="0" fontId="16" fillId="45" borderId="520">
      <alignment horizontal="center" wrapText="1"/>
    </xf>
    <xf numFmtId="0" fontId="50" fillId="0" borderId="520">
      <alignment horizontal="center" vertical="top" wrapText="1"/>
    </xf>
    <xf numFmtId="0" fontId="16" fillId="45" borderId="520">
      <alignment horizontal="center" wrapText="1"/>
    </xf>
    <xf numFmtId="0" fontId="52" fillId="47" borderId="526" applyNumberFormat="0" applyAlignment="0">
      <protection locked="0"/>
    </xf>
    <xf numFmtId="0" fontId="66" fillId="50" borderId="527" applyNumberFormat="0" applyFont="0" applyBorder="0" applyAlignment="0" applyProtection="0"/>
    <xf numFmtId="250" fontId="4" fillId="45" borderId="520">
      <alignment horizontal="right"/>
      <protection locked="0"/>
    </xf>
    <xf numFmtId="0" fontId="71" fillId="54" borderId="528">
      <alignment horizontal="center"/>
      <protection locked="0"/>
    </xf>
    <xf numFmtId="263" fontId="80" fillId="57" borderId="522" applyAlignment="0" applyProtection="0"/>
    <xf numFmtId="0" fontId="88" fillId="0" borderId="522">
      <alignment horizontal="left" vertical="center"/>
    </xf>
    <xf numFmtId="10" fontId="4" fillId="40" borderId="520" applyNumberFormat="0" applyBorder="0" applyAlignment="0" applyProtection="0"/>
    <xf numFmtId="0" fontId="92" fillId="23" borderId="526" applyNumberFormat="0" applyAlignment="0">
      <protection locked="0"/>
    </xf>
    <xf numFmtId="0" fontId="92" fillId="23" borderId="526" applyNumberFormat="0" applyAlignment="0">
      <protection locked="0"/>
    </xf>
    <xf numFmtId="10" fontId="66" fillId="65" borderId="527" applyBorder="0">
      <alignment horizontal="center"/>
      <protection locked="0"/>
    </xf>
    <xf numFmtId="0" fontId="4" fillId="14" borderId="524" applyNumberFormat="0" applyAlignment="0">
      <protection locked="0"/>
    </xf>
    <xf numFmtId="0" fontId="103" fillId="47" borderId="529" applyNumberFormat="0" applyAlignment="0">
      <protection locked="0"/>
    </xf>
    <xf numFmtId="3" fontId="42" fillId="40" borderId="537">
      <alignment horizontal="right"/>
    </xf>
    <xf numFmtId="206" fontId="41" fillId="0" borderId="536">
      <alignment horizontal="right" vertical="center"/>
      <protection locked="0"/>
    </xf>
    <xf numFmtId="4" fontId="80" fillId="45" borderId="530" applyNumberFormat="0" applyProtection="0">
      <alignment vertical="center"/>
    </xf>
    <xf numFmtId="4" fontId="118" fillId="45" borderId="530" applyNumberFormat="0" applyProtection="0">
      <alignment vertical="center"/>
    </xf>
    <xf numFmtId="4" fontId="119" fillId="45" borderId="530" applyNumberFormat="0" applyProtection="0">
      <alignment horizontal="left" vertical="center" indent="1"/>
    </xf>
    <xf numFmtId="4" fontId="119" fillId="69" borderId="530" applyNumberFormat="0" applyProtection="0">
      <alignment horizontal="right" vertical="center"/>
    </xf>
    <xf numFmtId="4" fontId="119" fillId="70" borderId="530" applyNumberFormat="0" applyProtection="0">
      <alignment horizontal="right" vertical="center"/>
    </xf>
    <xf numFmtId="4" fontId="119" fillId="71" borderId="530" applyNumberFormat="0" applyProtection="0">
      <alignment horizontal="right" vertical="center"/>
    </xf>
    <xf numFmtId="4" fontId="119" fillId="68" borderId="530" applyNumberFormat="0" applyProtection="0">
      <alignment horizontal="right" vertical="center"/>
    </xf>
    <xf numFmtId="4" fontId="119" fillId="72" borderId="530" applyNumberFormat="0" applyProtection="0">
      <alignment horizontal="right" vertical="center"/>
    </xf>
    <xf numFmtId="4" fontId="119" fillId="63" borderId="530" applyNumberFormat="0" applyProtection="0">
      <alignment horizontal="right" vertical="center"/>
    </xf>
    <xf numFmtId="4" fontId="119" fillId="73" borderId="530" applyNumberFormat="0" applyProtection="0">
      <alignment horizontal="right" vertical="center"/>
    </xf>
    <xf numFmtId="4" fontId="119" fillId="74" borderId="530" applyNumberFormat="0" applyProtection="0">
      <alignment horizontal="right" vertical="center"/>
    </xf>
    <xf numFmtId="4" fontId="119" fillId="75" borderId="530" applyNumberFormat="0" applyProtection="0">
      <alignment horizontal="right" vertical="center"/>
    </xf>
    <xf numFmtId="4" fontId="80" fillId="11" borderId="522" applyNumberFormat="0" applyProtection="0">
      <alignment horizontal="left" vertical="center" indent="1"/>
    </xf>
    <xf numFmtId="4" fontId="119" fillId="49" borderId="530" applyNumberFormat="0" applyProtection="0">
      <alignment horizontal="right" vertical="center"/>
    </xf>
    <xf numFmtId="4" fontId="119" fillId="43" borderId="530" applyNumberFormat="0" applyProtection="0">
      <alignment vertical="center"/>
    </xf>
    <xf numFmtId="4" fontId="122" fillId="43" borderId="530" applyNumberFormat="0" applyProtection="0">
      <alignment vertical="center"/>
    </xf>
    <xf numFmtId="4" fontId="80" fillId="49" borderId="531" applyNumberFormat="0" applyProtection="0">
      <alignment horizontal="left" vertical="center" indent="1"/>
    </xf>
    <xf numFmtId="4" fontId="21" fillId="43" borderId="530" applyNumberFormat="0" applyProtection="0">
      <alignment horizontal="right" vertical="center"/>
    </xf>
    <xf numFmtId="4" fontId="122" fillId="43" borderId="530" applyNumberFormat="0" applyProtection="0">
      <alignment horizontal="right" vertical="center"/>
    </xf>
    <xf numFmtId="4" fontId="123" fillId="5" borderId="530" applyNumberFormat="0" applyProtection="0">
      <alignment horizontal="left" vertical="center" wrapText="1" indent="1"/>
    </xf>
    <xf numFmtId="4" fontId="125" fillId="43" borderId="530" applyNumberFormat="0" applyProtection="0">
      <alignment horizontal="right" vertical="center"/>
    </xf>
    <xf numFmtId="244" fontId="16" fillId="0" borderId="522" applyFill="0"/>
    <xf numFmtId="244" fontId="16" fillId="0" borderId="521" applyFill="0"/>
    <xf numFmtId="244" fontId="4" fillId="0" borderId="522" applyFill="0"/>
    <xf numFmtId="244" fontId="4" fillId="0" borderId="521" applyFill="0"/>
    <xf numFmtId="0" fontId="143" fillId="0" borderId="532" applyNumberFormat="0" applyFill="0" applyAlignment="0">
      <protection locked="0"/>
    </xf>
    <xf numFmtId="0" fontId="143" fillId="0" borderId="532" applyNumberFormat="0" applyFill="0" applyAlignment="0">
      <protection locked="0"/>
    </xf>
    <xf numFmtId="0" fontId="30" fillId="86" borderId="524" applyNumberFormat="0" applyFont="0" applyAlignment="0" applyProtection="0"/>
    <xf numFmtId="0" fontId="156" fillId="92" borderId="526" applyNumberFormat="0" applyAlignment="0" applyProtection="0"/>
    <xf numFmtId="0" fontId="157" fillId="94" borderId="529" applyNumberFormat="0" applyAlignment="0" applyProtection="0"/>
    <xf numFmtId="0" fontId="169" fillId="57" borderId="526" applyNumberFormat="0" applyAlignment="0" applyProtection="0">
      <alignment vertical="center"/>
    </xf>
    <xf numFmtId="0" fontId="172" fillId="94" borderId="526" applyNumberFormat="0" applyAlignment="0" applyProtection="0"/>
    <xf numFmtId="203" fontId="31" fillId="11" borderId="533" applyBorder="0" applyProtection="0">
      <alignment horizontal="right"/>
    </xf>
    <xf numFmtId="0" fontId="50" fillId="0" borderId="533">
      <alignment horizontal="center" vertical="top" wrapText="1"/>
    </xf>
    <xf numFmtId="0" fontId="16" fillId="44" borderId="533">
      <alignment horizontal="center" wrapText="1"/>
    </xf>
    <xf numFmtId="0" fontId="50" fillId="0" borderId="533">
      <alignment horizontal="center" vertical="top" wrapText="1"/>
    </xf>
    <xf numFmtId="0" fontId="16" fillId="45" borderId="533">
      <alignment horizontal="center" wrapText="1"/>
    </xf>
    <xf numFmtId="0" fontId="50" fillId="0" borderId="533">
      <alignment horizontal="center" vertical="top" wrapText="1"/>
    </xf>
    <xf numFmtId="0" fontId="16" fillId="45" borderId="533">
      <alignment horizontal="center" wrapText="1"/>
    </xf>
    <xf numFmtId="0" fontId="50" fillId="0" borderId="533">
      <alignment horizontal="center" vertical="top" wrapText="1"/>
    </xf>
    <xf numFmtId="0" fontId="16" fillId="45" borderId="533">
      <alignment horizontal="center" wrapText="1"/>
    </xf>
    <xf numFmtId="0" fontId="50" fillId="0" borderId="533">
      <alignment horizontal="center" vertical="top" wrapText="1"/>
    </xf>
    <xf numFmtId="0" fontId="16" fillId="45" borderId="533">
      <alignment horizontal="center" wrapText="1"/>
    </xf>
    <xf numFmtId="0" fontId="50" fillId="0" borderId="533">
      <alignment horizontal="center" vertical="top" wrapText="1"/>
    </xf>
    <xf numFmtId="0" fontId="16" fillId="45" borderId="533">
      <alignment horizontal="center" wrapText="1"/>
    </xf>
    <xf numFmtId="0" fontId="50" fillId="0" borderId="533">
      <alignment horizontal="center" vertical="top" wrapText="1"/>
    </xf>
    <xf numFmtId="0" fontId="16" fillId="45" borderId="533">
      <alignment horizontal="center" wrapText="1"/>
    </xf>
    <xf numFmtId="250" fontId="4" fillId="45" borderId="533">
      <alignment horizontal="right"/>
      <protection locked="0"/>
    </xf>
    <xf numFmtId="263" fontId="80" fillId="57" borderId="535" applyAlignment="0" applyProtection="0"/>
    <xf numFmtId="0" fontId="88" fillId="0" borderId="535">
      <alignment horizontal="left" vertical="center"/>
    </xf>
    <xf numFmtId="10" fontId="4" fillId="40" borderId="533" applyNumberFormat="0" applyBorder="0" applyAlignment="0" applyProtection="0"/>
    <xf numFmtId="4" fontId="80" fillId="11" borderId="535" applyNumberFormat="0" applyProtection="0">
      <alignment horizontal="left" vertical="center" indent="1"/>
    </xf>
    <xf numFmtId="244" fontId="16" fillId="0" borderId="535" applyFill="0"/>
    <xf numFmtId="244" fontId="16" fillId="0" borderId="534" applyFill="0"/>
    <xf numFmtId="244" fontId="4" fillId="0" borderId="535" applyFill="0"/>
    <xf numFmtId="244" fontId="4" fillId="0" borderId="534" applyFill="0"/>
    <xf numFmtId="203" fontId="31" fillId="11" borderId="544" applyBorder="0" applyProtection="0">
      <alignment horizontal="right"/>
    </xf>
    <xf numFmtId="206" fontId="41" fillId="0" borderId="547">
      <alignment horizontal="center" vertical="center"/>
      <protection locked="0"/>
    </xf>
    <xf numFmtId="206" fontId="41" fillId="0" borderId="547">
      <alignment horizontal="right" vertical="center"/>
      <protection locked="0"/>
    </xf>
    <xf numFmtId="207" fontId="41" fillId="0" borderId="547">
      <alignment horizontal="center" vertical="center"/>
      <protection locked="0"/>
    </xf>
    <xf numFmtId="207" fontId="41" fillId="0" borderId="547">
      <alignment horizontal="right" vertical="center"/>
      <protection locked="0"/>
    </xf>
    <xf numFmtId="3" fontId="42" fillId="40" borderId="548">
      <alignment horizontal="right"/>
    </xf>
    <xf numFmtId="186" fontId="41" fillId="0" borderId="547">
      <alignment horizontal="center" vertical="center"/>
      <protection locked="0"/>
    </xf>
    <xf numFmtId="186" fontId="41" fillId="0" borderId="547">
      <alignment horizontal="right" vertical="center"/>
      <protection locked="0"/>
    </xf>
    <xf numFmtId="208" fontId="41" fillId="0" borderId="547">
      <alignment horizontal="center" vertical="center"/>
      <protection locked="0"/>
    </xf>
    <xf numFmtId="208" fontId="41" fillId="0" borderId="547">
      <alignment horizontal="right" vertical="center"/>
      <protection locked="0"/>
    </xf>
    <xf numFmtId="209" fontId="41" fillId="0" borderId="547">
      <alignment horizontal="center" vertical="center"/>
      <protection locked="0"/>
    </xf>
    <xf numFmtId="209" fontId="41" fillId="0" borderId="547">
      <alignment horizontal="right" vertical="center"/>
      <protection locked="0"/>
    </xf>
    <xf numFmtId="210" fontId="41" fillId="0" borderId="547">
      <alignment horizontal="center" vertical="center"/>
      <protection locked="0"/>
    </xf>
    <xf numFmtId="210" fontId="41" fillId="0" borderId="547">
      <alignment horizontal="right" vertical="center"/>
      <protection locked="0"/>
    </xf>
    <xf numFmtId="211" fontId="41" fillId="0" borderId="547">
      <alignment horizontal="center" vertical="center"/>
      <protection locked="0"/>
    </xf>
    <xf numFmtId="211" fontId="41" fillId="0" borderId="547">
      <alignment horizontal="right" vertical="center"/>
      <protection locked="0"/>
    </xf>
    <xf numFmtId="228" fontId="16" fillId="43" borderId="549">
      <alignment horizontal="center" wrapText="1"/>
    </xf>
    <xf numFmtId="0" fontId="50" fillId="0" borderId="544">
      <alignment horizontal="center" vertical="top" wrapText="1"/>
    </xf>
    <xf numFmtId="0" fontId="16" fillId="44" borderId="544">
      <alignment horizontal="center" wrapText="1"/>
    </xf>
    <xf numFmtId="0" fontId="50" fillId="0" borderId="544">
      <alignment horizontal="center" vertical="top" wrapText="1"/>
    </xf>
    <xf numFmtId="0" fontId="16" fillId="45" borderId="544">
      <alignment horizontal="center" wrapText="1"/>
    </xf>
    <xf numFmtId="0" fontId="50" fillId="0" borderId="544">
      <alignment horizontal="center" vertical="top" wrapText="1"/>
    </xf>
    <xf numFmtId="0" fontId="16" fillId="45" borderId="544">
      <alignment horizontal="center" wrapText="1"/>
    </xf>
    <xf numFmtId="0" fontId="50" fillId="0" borderId="544">
      <alignment horizontal="center" vertical="top" wrapText="1"/>
    </xf>
    <xf numFmtId="0" fontId="16" fillId="45" borderId="544">
      <alignment horizontal="center" wrapText="1"/>
    </xf>
    <xf numFmtId="0" fontId="50" fillId="0" borderId="544">
      <alignment horizontal="center" vertical="top" wrapText="1"/>
    </xf>
    <xf numFmtId="0" fontId="16" fillId="45" borderId="544">
      <alignment horizontal="center" wrapText="1"/>
    </xf>
    <xf numFmtId="0" fontId="50" fillId="0" borderId="544">
      <alignment horizontal="center" vertical="top" wrapText="1"/>
    </xf>
    <xf numFmtId="0" fontId="16" fillId="45" borderId="544">
      <alignment horizontal="center" wrapText="1"/>
    </xf>
    <xf numFmtId="0" fontId="50" fillId="0" borderId="544">
      <alignment horizontal="center" vertical="top" wrapText="1"/>
    </xf>
    <xf numFmtId="0" fontId="16" fillId="45" borderId="544">
      <alignment horizontal="center" wrapText="1"/>
    </xf>
    <xf numFmtId="0" fontId="52" fillId="47" borderId="550" applyNumberFormat="0" applyAlignment="0">
      <protection locked="0"/>
    </xf>
    <xf numFmtId="0" fontId="66" fillId="50" borderId="551" applyNumberFormat="0" applyFont="0" applyBorder="0" applyAlignment="0" applyProtection="0"/>
    <xf numFmtId="250" fontId="4" fillId="45" borderId="544">
      <alignment horizontal="right"/>
      <protection locked="0"/>
    </xf>
    <xf numFmtId="0" fontId="71" fillId="54" borderId="552">
      <alignment horizontal="center"/>
      <protection locked="0"/>
    </xf>
    <xf numFmtId="263" fontId="80" fillId="57" borderId="546" applyAlignment="0" applyProtection="0"/>
    <xf numFmtId="0" fontId="88" fillId="0" borderId="546">
      <alignment horizontal="left" vertical="center"/>
    </xf>
    <xf numFmtId="10" fontId="4" fillId="40" borderId="544" applyNumberFormat="0" applyBorder="0" applyAlignment="0" applyProtection="0"/>
    <xf numFmtId="0" fontId="92" fillId="23" borderId="550" applyNumberFormat="0" applyAlignment="0">
      <protection locked="0"/>
    </xf>
    <xf numFmtId="0" fontId="92" fillId="23" borderId="550" applyNumberFormat="0" applyAlignment="0">
      <protection locked="0"/>
    </xf>
    <xf numFmtId="10" fontId="66" fillId="65" borderId="551" applyBorder="0">
      <alignment horizontal="center"/>
      <protection locked="0"/>
    </xf>
    <xf numFmtId="0" fontId="4" fillId="14" borderId="548" applyNumberFormat="0" applyAlignment="0">
      <protection locked="0"/>
    </xf>
    <xf numFmtId="0" fontId="103" fillId="47" borderId="553" applyNumberFormat="0" applyAlignment="0">
      <protection locked="0"/>
    </xf>
    <xf numFmtId="4" fontId="80" fillId="45" borderId="554" applyNumberFormat="0" applyProtection="0">
      <alignment vertical="center"/>
    </xf>
    <xf numFmtId="4" fontId="118" fillId="45" borderId="554" applyNumberFormat="0" applyProtection="0">
      <alignment vertical="center"/>
    </xf>
    <xf numFmtId="4" fontId="119" fillId="45" borderId="554" applyNumberFormat="0" applyProtection="0">
      <alignment horizontal="left" vertical="center" indent="1"/>
    </xf>
    <xf numFmtId="4" fontId="119" fillId="69" borderId="554" applyNumberFormat="0" applyProtection="0">
      <alignment horizontal="right" vertical="center"/>
    </xf>
    <xf numFmtId="4" fontId="119" fillId="70" borderId="554" applyNumberFormat="0" applyProtection="0">
      <alignment horizontal="right" vertical="center"/>
    </xf>
    <xf numFmtId="4" fontId="119" fillId="71" borderId="554" applyNumberFormat="0" applyProtection="0">
      <alignment horizontal="right" vertical="center"/>
    </xf>
    <xf numFmtId="4" fontId="119" fillId="68" borderId="554" applyNumberFormat="0" applyProtection="0">
      <alignment horizontal="right" vertical="center"/>
    </xf>
    <xf numFmtId="4" fontId="119" fillId="72" borderId="554" applyNumberFormat="0" applyProtection="0">
      <alignment horizontal="right" vertical="center"/>
    </xf>
    <xf numFmtId="4" fontId="119" fillId="63" borderId="554" applyNumberFormat="0" applyProtection="0">
      <alignment horizontal="right" vertical="center"/>
    </xf>
    <xf numFmtId="4" fontId="119" fillId="73" borderId="554" applyNumberFormat="0" applyProtection="0">
      <alignment horizontal="right" vertical="center"/>
    </xf>
    <xf numFmtId="4" fontId="119" fillId="74" borderId="554" applyNumberFormat="0" applyProtection="0">
      <alignment horizontal="right" vertical="center"/>
    </xf>
    <xf numFmtId="4" fontId="119" fillId="75" borderId="554" applyNumberFormat="0" applyProtection="0">
      <alignment horizontal="right" vertical="center"/>
    </xf>
    <xf numFmtId="4" fontId="80" fillId="11" borderId="546" applyNumberFormat="0" applyProtection="0">
      <alignment horizontal="left" vertical="center" indent="1"/>
    </xf>
    <xf numFmtId="4" fontId="119" fillId="49" borderId="554" applyNumberFormat="0" applyProtection="0">
      <alignment horizontal="right" vertical="center"/>
    </xf>
    <xf numFmtId="4" fontId="119" fillId="43" borderId="554" applyNumberFormat="0" applyProtection="0">
      <alignment vertical="center"/>
    </xf>
    <xf numFmtId="4" fontId="122" fillId="43" borderId="554" applyNumberFormat="0" applyProtection="0">
      <alignment vertical="center"/>
    </xf>
    <xf numFmtId="4" fontId="80" fillId="49" borderId="555" applyNumberFormat="0" applyProtection="0">
      <alignment horizontal="left" vertical="center" indent="1"/>
    </xf>
    <xf numFmtId="4" fontId="21" fillId="43" borderId="554" applyNumberFormat="0" applyProtection="0">
      <alignment horizontal="right" vertical="center"/>
    </xf>
    <xf numFmtId="4" fontId="122" fillId="43" borderId="554" applyNumberFormat="0" applyProtection="0">
      <alignment horizontal="right" vertical="center"/>
    </xf>
    <xf numFmtId="4" fontId="123" fillId="5" borderId="554" applyNumberFormat="0" applyProtection="0">
      <alignment horizontal="left" vertical="center" wrapText="1" indent="1"/>
    </xf>
    <xf numFmtId="4" fontId="125" fillId="43" borderId="554" applyNumberFormat="0" applyProtection="0">
      <alignment horizontal="right" vertical="center"/>
    </xf>
    <xf numFmtId="244" fontId="16" fillId="0" borderId="546" applyFill="0"/>
    <xf numFmtId="244" fontId="16" fillId="0" borderId="545" applyFill="0"/>
    <xf numFmtId="244" fontId="4" fillId="0" borderId="546" applyFill="0"/>
    <xf numFmtId="244" fontId="4" fillId="0" borderId="545" applyFill="0"/>
    <xf numFmtId="0" fontId="143" fillId="0" borderId="556" applyNumberFormat="0" applyFill="0" applyAlignment="0">
      <protection locked="0"/>
    </xf>
    <xf numFmtId="0" fontId="143" fillId="0" borderId="556" applyNumberFormat="0" applyFill="0" applyAlignment="0">
      <protection locked="0"/>
    </xf>
    <xf numFmtId="0" fontId="30" fillId="86" borderId="548" applyNumberFormat="0" applyFont="0" applyAlignment="0" applyProtection="0"/>
    <xf numFmtId="0" fontId="156" fillId="92" borderId="550" applyNumberFormat="0" applyAlignment="0" applyProtection="0"/>
    <xf numFmtId="0" fontId="157" fillId="94" borderId="553" applyNumberFormat="0" applyAlignment="0" applyProtection="0"/>
    <xf numFmtId="0" fontId="169" fillId="57" borderId="550" applyNumberFormat="0" applyAlignment="0" applyProtection="0">
      <alignment vertical="center"/>
    </xf>
    <xf numFmtId="0" fontId="172" fillId="94" borderId="550" applyNumberFormat="0" applyAlignment="0" applyProtection="0"/>
    <xf numFmtId="203" fontId="31" fillId="11" borderId="557" applyBorder="0" applyProtection="0">
      <alignment horizontal="right"/>
    </xf>
    <xf numFmtId="0" fontId="50" fillId="0" borderId="557">
      <alignment horizontal="center" vertical="top" wrapText="1"/>
    </xf>
    <xf numFmtId="0" fontId="16" fillId="44" borderId="557">
      <alignment horizontal="center" wrapText="1"/>
    </xf>
    <xf numFmtId="0" fontId="50" fillId="0" borderId="557">
      <alignment horizontal="center" vertical="top" wrapText="1"/>
    </xf>
    <xf numFmtId="0" fontId="16" fillId="45" borderId="557">
      <alignment horizontal="center" wrapText="1"/>
    </xf>
    <xf numFmtId="0" fontId="50" fillId="0" borderId="557">
      <alignment horizontal="center" vertical="top" wrapText="1"/>
    </xf>
    <xf numFmtId="0" fontId="16" fillId="45" borderId="557">
      <alignment horizontal="center" wrapText="1"/>
    </xf>
    <xf numFmtId="0" fontId="50" fillId="0" borderId="557">
      <alignment horizontal="center" vertical="top" wrapText="1"/>
    </xf>
    <xf numFmtId="0" fontId="16" fillId="45" borderId="557">
      <alignment horizontal="center" wrapText="1"/>
    </xf>
    <xf numFmtId="0" fontId="50" fillId="0" borderId="557">
      <alignment horizontal="center" vertical="top" wrapText="1"/>
    </xf>
    <xf numFmtId="0" fontId="16" fillId="45" borderId="557">
      <alignment horizontal="center" wrapText="1"/>
    </xf>
    <xf numFmtId="0" fontId="50" fillId="0" borderId="557">
      <alignment horizontal="center" vertical="top" wrapText="1"/>
    </xf>
    <xf numFmtId="0" fontId="16" fillId="45" borderId="557">
      <alignment horizontal="center" wrapText="1"/>
    </xf>
    <xf numFmtId="0" fontId="50" fillId="0" borderId="557">
      <alignment horizontal="center" vertical="top" wrapText="1"/>
    </xf>
    <xf numFmtId="0" fontId="16" fillId="45" borderId="557">
      <alignment horizontal="center" wrapText="1"/>
    </xf>
    <xf numFmtId="250" fontId="4" fillId="45" borderId="557">
      <alignment horizontal="right"/>
      <protection locked="0"/>
    </xf>
    <xf numFmtId="263" fontId="80" fillId="57" borderId="559" applyAlignment="0" applyProtection="0"/>
    <xf numFmtId="0" fontId="88" fillId="0" borderId="559">
      <alignment horizontal="left" vertical="center"/>
    </xf>
    <xf numFmtId="10" fontId="4" fillId="40" borderId="557" applyNumberFormat="0" applyBorder="0" applyAlignment="0" applyProtection="0"/>
    <xf numFmtId="4" fontId="80" fillId="11" borderId="559" applyNumberFormat="0" applyProtection="0">
      <alignment horizontal="left" vertical="center" indent="1"/>
    </xf>
    <xf numFmtId="244" fontId="16" fillId="0" borderId="559" applyFill="0"/>
    <xf numFmtId="244" fontId="16" fillId="0" borderId="558" applyFill="0"/>
    <xf numFmtId="244" fontId="4" fillId="0" borderId="559" applyFill="0"/>
    <xf numFmtId="244" fontId="4" fillId="0" borderId="558" applyFill="0"/>
    <xf numFmtId="206" fontId="41" fillId="0" borderId="562">
      <alignment horizontal="center" vertical="center"/>
      <protection locked="0"/>
    </xf>
    <xf numFmtId="206" fontId="41" fillId="0" borderId="562">
      <alignment horizontal="right" vertical="center"/>
      <protection locked="0"/>
    </xf>
    <xf numFmtId="207" fontId="41" fillId="0" borderId="562">
      <alignment horizontal="center" vertical="center"/>
      <protection locked="0"/>
    </xf>
    <xf numFmtId="207" fontId="41" fillId="0" borderId="562">
      <alignment horizontal="right" vertical="center"/>
      <protection locked="0"/>
    </xf>
    <xf numFmtId="3" fontId="42" fillId="40" borderId="563">
      <alignment horizontal="right"/>
    </xf>
    <xf numFmtId="186" fontId="41" fillId="0" borderId="562">
      <alignment horizontal="center" vertical="center"/>
      <protection locked="0"/>
    </xf>
    <xf numFmtId="186" fontId="41" fillId="0" borderId="562">
      <alignment horizontal="right" vertical="center"/>
      <protection locked="0"/>
    </xf>
    <xf numFmtId="208" fontId="41" fillId="0" borderId="562">
      <alignment horizontal="center" vertical="center"/>
      <protection locked="0"/>
    </xf>
    <xf numFmtId="208" fontId="41" fillId="0" borderId="562">
      <alignment horizontal="right" vertical="center"/>
      <protection locked="0"/>
    </xf>
    <xf numFmtId="209" fontId="41" fillId="0" borderId="562">
      <alignment horizontal="center" vertical="center"/>
      <protection locked="0"/>
    </xf>
    <xf numFmtId="209" fontId="41" fillId="0" borderId="562">
      <alignment horizontal="right" vertical="center"/>
      <protection locked="0"/>
    </xf>
    <xf numFmtId="210" fontId="41" fillId="0" borderId="562">
      <alignment horizontal="center" vertical="center"/>
      <protection locked="0"/>
    </xf>
    <xf numFmtId="210" fontId="41" fillId="0" borderId="562">
      <alignment horizontal="right" vertical="center"/>
      <protection locked="0"/>
    </xf>
    <xf numFmtId="211" fontId="41" fillId="0" borderId="562">
      <alignment horizontal="center" vertical="center"/>
      <protection locked="0"/>
    </xf>
    <xf numFmtId="211" fontId="41" fillId="0" borderId="562">
      <alignment horizontal="right" vertical="center"/>
      <protection locked="0"/>
    </xf>
    <xf numFmtId="228" fontId="16" fillId="43" borderId="560">
      <alignment horizontal="center" wrapText="1"/>
    </xf>
    <xf numFmtId="0" fontId="52" fillId="47" borderId="564" applyNumberFormat="0" applyAlignment="0">
      <protection locked="0"/>
    </xf>
    <xf numFmtId="0" fontId="66" fillId="50" borderId="561" applyNumberFormat="0" applyFont="0" applyBorder="0" applyAlignment="0" applyProtection="0"/>
    <xf numFmtId="0" fontId="71" fillId="54" borderId="565">
      <alignment horizontal="center"/>
      <protection locked="0"/>
    </xf>
    <xf numFmtId="0" fontId="92" fillId="23" borderId="564" applyNumberFormat="0" applyAlignment="0">
      <protection locked="0"/>
    </xf>
    <xf numFmtId="0" fontId="92" fillId="23" borderId="564" applyNumberFormat="0" applyAlignment="0">
      <protection locked="0"/>
    </xf>
    <xf numFmtId="10" fontId="66" fillId="65" borderId="561" applyBorder="0">
      <alignment horizontal="center"/>
      <protection locked="0"/>
    </xf>
    <xf numFmtId="0" fontId="4" fillId="14" borderId="563" applyNumberFormat="0" applyAlignment="0">
      <protection locked="0"/>
    </xf>
    <xf numFmtId="0" fontId="103" fillId="47" borderId="566" applyNumberFormat="0" applyAlignment="0">
      <protection locked="0"/>
    </xf>
    <xf numFmtId="4" fontId="80" fillId="45" borderId="567" applyNumberFormat="0" applyProtection="0">
      <alignment vertical="center"/>
    </xf>
    <xf numFmtId="4" fontId="118" fillId="45" borderId="567" applyNumberFormat="0" applyProtection="0">
      <alignment vertical="center"/>
    </xf>
    <xf numFmtId="4" fontId="119" fillId="45" borderId="567" applyNumberFormat="0" applyProtection="0">
      <alignment horizontal="left" vertical="center" indent="1"/>
    </xf>
    <xf numFmtId="4" fontId="119" fillId="69" borderId="567" applyNumberFormat="0" applyProtection="0">
      <alignment horizontal="right" vertical="center"/>
    </xf>
    <xf numFmtId="4" fontId="119" fillId="70" borderId="567" applyNumberFormat="0" applyProtection="0">
      <alignment horizontal="right" vertical="center"/>
    </xf>
    <xf numFmtId="4" fontId="119" fillId="71" borderId="567" applyNumberFormat="0" applyProtection="0">
      <alignment horizontal="right" vertical="center"/>
    </xf>
    <xf numFmtId="4" fontId="119" fillId="68" borderId="567" applyNumberFormat="0" applyProtection="0">
      <alignment horizontal="right" vertical="center"/>
    </xf>
    <xf numFmtId="4" fontId="119" fillId="72" borderId="567" applyNumberFormat="0" applyProtection="0">
      <alignment horizontal="right" vertical="center"/>
    </xf>
    <xf numFmtId="4" fontId="119" fillId="63" borderId="567" applyNumberFormat="0" applyProtection="0">
      <alignment horizontal="right" vertical="center"/>
    </xf>
    <xf numFmtId="4" fontId="119" fillId="73" borderId="567" applyNumberFormat="0" applyProtection="0">
      <alignment horizontal="right" vertical="center"/>
    </xf>
    <xf numFmtId="4" fontId="119" fillId="74" borderId="567" applyNumberFormat="0" applyProtection="0">
      <alignment horizontal="right" vertical="center"/>
    </xf>
    <xf numFmtId="4" fontId="119" fillId="75" borderId="567" applyNumberFormat="0" applyProtection="0">
      <alignment horizontal="right" vertical="center"/>
    </xf>
    <xf numFmtId="4" fontId="119" fillId="49" borderId="567" applyNumberFormat="0" applyProtection="0">
      <alignment horizontal="right" vertical="center"/>
    </xf>
    <xf numFmtId="4" fontId="119" fillId="43" borderId="567" applyNumberFormat="0" applyProtection="0">
      <alignment vertical="center"/>
    </xf>
    <xf numFmtId="4" fontId="122" fillId="43" borderId="567" applyNumberFormat="0" applyProtection="0">
      <alignment vertical="center"/>
    </xf>
    <xf numFmtId="4" fontId="80" fillId="49" borderId="568" applyNumberFormat="0" applyProtection="0">
      <alignment horizontal="left" vertical="center" indent="1"/>
    </xf>
    <xf numFmtId="4" fontId="21" fillId="43" borderId="567" applyNumberFormat="0" applyProtection="0">
      <alignment horizontal="right" vertical="center"/>
    </xf>
    <xf numFmtId="4" fontId="122" fillId="43" borderId="567" applyNumberFormat="0" applyProtection="0">
      <alignment horizontal="right" vertical="center"/>
    </xf>
    <xf numFmtId="4" fontId="123" fillId="5" borderId="567" applyNumberFormat="0" applyProtection="0">
      <alignment horizontal="left" vertical="center" wrapText="1" indent="1"/>
    </xf>
    <xf numFmtId="4" fontId="125" fillId="43" borderId="567" applyNumberFormat="0" applyProtection="0">
      <alignment horizontal="right" vertical="center"/>
    </xf>
    <xf numFmtId="0" fontId="143" fillId="0" borderId="569" applyNumberFormat="0" applyFill="0" applyAlignment="0">
      <protection locked="0"/>
    </xf>
    <xf numFmtId="0" fontId="143" fillId="0" borderId="569" applyNumberFormat="0" applyFill="0" applyAlignment="0">
      <protection locked="0"/>
    </xf>
    <xf numFmtId="0" fontId="30" fillId="86" borderId="563" applyNumberFormat="0" applyFont="0" applyAlignment="0" applyProtection="0"/>
    <xf numFmtId="0" fontId="156" fillId="92" borderId="564" applyNumberFormat="0" applyAlignment="0" applyProtection="0"/>
    <xf numFmtId="0" fontId="157" fillId="94" borderId="566" applyNumberFormat="0" applyAlignment="0" applyProtection="0"/>
    <xf numFmtId="0" fontId="169" fillId="57" borderId="564" applyNumberFormat="0" applyAlignment="0" applyProtection="0">
      <alignment vertical="center"/>
    </xf>
    <xf numFmtId="0" fontId="172" fillId="94" borderId="564" applyNumberFormat="0" applyAlignment="0" applyProtection="0"/>
    <xf numFmtId="4" fontId="80" fillId="45" borderId="591" applyNumberFormat="0" applyProtection="0">
      <alignment vertical="center"/>
    </xf>
    <xf numFmtId="206" fontId="41" fillId="0" borderId="610">
      <alignment horizontal="center" vertical="center"/>
      <protection locked="0"/>
    </xf>
    <xf numFmtId="207" fontId="41" fillId="0" borderId="610">
      <alignment horizontal="center" vertical="center"/>
      <protection locked="0"/>
    </xf>
    <xf numFmtId="207" fontId="41" fillId="0" borderId="610">
      <alignment horizontal="right" vertical="center"/>
      <protection locked="0"/>
    </xf>
    <xf numFmtId="186" fontId="41" fillId="0" borderId="610">
      <alignment horizontal="center" vertical="center"/>
      <protection locked="0"/>
    </xf>
    <xf numFmtId="186" fontId="41" fillId="0" borderId="610">
      <alignment horizontal="right" vertical="center"/>
      <protection locked="0"/>
    </xf>
    <xf numFmtId="208" fontId="41" fillId="0" borderId="610">
      <alignment horizontal="center" vertical="center"/>
      <protection locked="0"/>
    </xf>
    <xf numFmtId="208" fontId="41" fillId="0" borderId="610">
      <alignment horizontal="right" vertical="center"/>
      <protection locked="0"/>
    </xf>
    <xf numFmtId="209" fontId="41" fillId="0" borderId="610">
      <alignment horizontal="center" vertical="center"/>
      <protection locked="0"/>
    </xf>
    <xf numFmtId="209" fontId="41" fillId="0" borderId="610">
      <alignment horizontal="right" vertical="center"/>
      <protection locked="0"/>
    </xf>
    <xf numFmtId="210" fontId="41" fillId="0" borderId="610">
      <alignment horizontal="center" vertical="center"/>
      <protection locked="0"/>
    </xf>
    <xf numFmtId="210" fontId="41" fillId="0" borderId="610">
      <alignment horizontal="right" vertical="center"/>
      <protection locked="0"/>
    </xf>
    <xf numFmtId="211" fontId="41" fillId="0" borderId="610">
      <alignment horizontal="center" vertical="center"/>
      <protection locked="0"/>
    </xf>
    <xf numFmtId="211" fontId="41" fillId="0" borderId="610">
      <alignment horizontal="right" vertical="center"/>
      <protection locked="0"/>
    </xf>
    <xf numFmtId="0" fontId="4" fillId="14" borderId="587" applyNumberFormat="0" applyAlignment="0">
      <protection locked="0"/>
    </xf>
    <xf numFmtId="0" fontId="71" fillId="54" borderId="613">
      <alignment horizontal="center"/>
      <protection locked="0"/>
    </xf>
    <xf numFmtId="0" fontId="71" fillId="54" borderId="589">
      <alignment horizontal="center"/>
      <protection locked="0"/>
    </xf>
    <xf numFmtId="0" fontId="92" fillId="23" borderId="612" applyNumberFormat="0" applyAlignment="0">
      <protection locked="0"/>
    </xf>
    <xf numFmtId="0" fontId="92" fillId="23" borderId="612" applyNumberFormat="0" applyAlignment="0">
      <protection locked="0"/>
    </xf>
    <xf numFmtId="0" fontId="52" fillId="47" borderId="588" applyNumberFormat="0" applyAlignment="0">
      <protection locked="0"/>
    </xf>
    <xf numFmtId="4" fontId="119" fillId="71" borderId="615" applyNumberFormat="0" applyProtection="0">
      <alignment horizontal="right" vertical="center"/>
    </xf>
    <xf numFmtId="4" fontId="119" fillId="68" borderId="615" applyNumberFormat="0" applyProtection="0">
      <alignment horizontal="right" vertical="center"/>
    </xf>
    <xf numFmtId="4" fontId="119" fillId="72" borderId="615" applyNumberFormat="0" applyProtection="0">
      <alignment horizontal="right" vertical="center"/>
    </xf>
    <xf numFmtId="4" fontId="119" fillId="63" borderId="615" applyNumberFormat="0" applyProtection="0">
      <alignment horizontal="right" vertical="center"/>
    </xf>
    <xf numFmtId="4" fontId="119" fillId="73" borderId="615" applyNumberFormat="0" applyProtection="0">
      <alignment horizontal="right" vertical="center"/>
    </xf>
    <xf numFmtId="4" fontId="119" fillId="74" borderId="615" applyNumberFormat="0" applyProtection="0">
      <alignment horizontal="right" vertical="center"/>
    </xf>
    <xf numFmtId="4" fontId="119" fillId="75" borderId="615" applyNumberFormat="0" applyProtection="0">
      <alignment horizontal="right" vertical="center"/>
    </xf>
    <xf numFmtId="4" fontId="119" fillId="49" borderId="615" applyNumberFormat="0" applyProtection="0">
      <alignment horizontal="right" vertical="center"/>
    </xf>
    <xf numFmtId="4" fontId="119" fillId="43" borderId="615" applyNumberFormat="0" applyProtection="0">
      <alignment vertical="center"/>
    </xf>
    <xf numFmtId="4" fontId="122" fillId="43" borderId="615" applyNumberFormat="0" applyProtection="0">
      <alignment vertical="center"/>
    </xf>
    <xf numFmtId="4" fontId="80" fillId="49" borderId="616" applyNumberFormat="0" applyProtection="0">
      <alignment horizontal="left" vertical="center" indent="1"/>
    </xf>
    <xf numFmtId="4" fontId="21" fillId="43" borderId="615" applyNumberFormat="0" applyProtection="0">
      <alignment horizontal="right" vertical="center"/>
    </xf>
    <xf numFmtId="4" fontId="122" fillId="43" borderId="615" applyNumberFormat="0" applyProtection="0">
      <alignment horizontal="right" vertical="center"/>
    </xf>
    <xf numFmtId="4" fontId="123" fillId="5" borderId="615" applyNumberFormat="0" applyProtection="0">
      <alignment horizontal="left" vertical="center" wrapText="1" indent="1"/>
    </xf>
    <xf numFmtId="4" fontId="125" fillId="43" borderId="615" applyNumberFormat="0" applyProtection="0">
      <alignment horizontal="right" vertical="center"/>
    </xf>
    <xf numFmtId="211" fontId="41" fillId="0" borderId="586">
      <alignment horizontal="right" vertical="center"/>
      <protection locked="0"/>
    </xf>
    <xf numFmtId="211" fontId="41" fillId="0" borderId="586">
      <alignment horizontal="center" vertical="center"/>
      <protection locked="0"/>
    </xf>
    <xf numFmtId="210" fontId="41" fillId="0" borderId="586">
      <alignment horizontal="right" vertical="center"/>
      <protection locked="0"/>
    </xf>
    <xf numFmtId="210" fontId="41" fillId="0" borderId="586">
      <alignment horizontal="center" vertical="center"/>
      <protection locked="0"/>
    </xf>
    <xf numFmtId="209" fontId="41" fillId="0" borderId="586">
      <alignment horizontal="right" vertical="center"/>
      <protection locked="0"/>
    </xf>
    <xf numFmtId="209" fontId="41" fillId="0" borderId="586">
      <alignment horizontal="center" vertical="center"/>
      <protection locked="0"/>
    </xf>
    <xf numFmtId="208" fontId="41" fillId="0" borderId="586">
      <alignment horizontal="right" vertical="center"/>
      <protection locked="0"/>
    </xf>
    <xf numFmtId="208" fontId="41" fillId="0" borderId="586">
      <alignment horizontal="center" vertical="center"/>
      <protection locked="0"/>
    </xf>
    <xf numFmtId="186" fontId="41" fillId="0" borderId="586">
      <alignment horizontal="right" vertical="center"/>
      <protection locked="0"/>
    </xf>
    <xf numFmtId="186" fontId="41" fillId="0" borderId="586">
      <alignment horizontal="center" vertical="center"/>
      <protection locked="0"/>
    </xf>
    <xf numFmtId="3" fontId="42" fillId="40" borderId="587">
      <alignment horizontal="right"/>
    </xf>
    <xf numFmtId="207" fontId="41" fillId="0" borderId="586">
      <alignment horizontal="right" vertical="center"/>
      <protection locked="0"/>
    </xf>
    <xf numFmtId="207" fontId="41" fillId="0" borderId="586">
      <alignment horizontal="center" vertical="center"/>
      <protection locked="0"/>
    </xf>
    <xf numFmtId="206" fontId="41" fillId="0" borderId="586">
      <alignment horizontal="right" vertical="center"/>
      <protection locked="0"/>
    </xf>
    <xf numFmtId="206" fontId="41" fillId="0" borderId="586">
      <alignment horizontal="center" vertical="center"/>
      <protection locked="0"/>
    </xf>
    <xf numFmtId="0" fontId="143" fillId="0" borderId="617" applyNumberFormat="0" applyFill="0" applyAlignment="0">
      <protection locked="0"/>
    </xf>
    <xf numFmtId="0" fontId="143" fillId="0" borderId="617" applyNumberFormat="0" applyFill="0" applyAlignment="0">
      <protection locked="0"/>
    </xf>
    <xf numFmtId="0" fontId="30" fillId="86" borderId="611" applyNumberFormat="0" applyFont="0" applyAlignment="0" applyProtection="0"/>
    <xf numFmtId="0" fontId="156" fillId="92" borderId="612" applyNumberFormat="0" applyAlignment="0" applyProtection="0"/>
    <xf numFmtId="0" fontId="157" fillId="94" borderId="614" applyNumberFormat="0" applyAlignment="0" applyProtection="0"/>
    <xf numFmtId="0" fontId="169" fillId="57" borderId="612" applyNumberFormat="0" applyAlignment="0" applyProtection="0">
      <alignment vertical="center"/>
    </xf>
    <xf numFmtId="0" fontId="172" fillId="94" borderId="612" applyNumberFormat="0" applyAlignment="0" applyProtection="0"/>
    <xf numFmtId="4" fontId="80" fillId="45" borderId="615" applyNumberFormat="0" applyProtection="0">
      <alignment vertical="center"/>
    </xf>
    <xf numFmtId="0" fontId="92" fillId="23" borderId="588" applyNumberFormat="0" applyAlignment="0">
      <protection locked="0"/>
    </xf>
    <xf numFmtId="0" fontId="52" fillId="47" borderId="612" applyNumberFormat="0" applyAlignment="0">
      <protection locked="0"/>
    </xf>
    <xf numFmtId="0" fontId="92" fillId="23" borderId="588" applyNumberFormat="0" applyAlignment="0">
      <protection locked="0"/>
    </xf>
    <xf numFmtId="0" fontId="103" fillId="47" borderId="590" applyNumberFormat="0" applyAlignment="0">
      <protection locked="0"/>
    </xf>
    <xf numFmtId="4" fontId="118" fillId="45" borderId="615" applyNumberFormat="0" applyProtection="0">
      <alignment vertical="center"/>
    </xf>
    <xf numFmtId="4" fontId="119" fillId="45" borderId="615" applyNumberFormat="0" applyProtection="0">
      <alignment horizontal="left" vertical="center" indent="1"/>
    </xf>
    <xf numFmtId="203" fontId="31" fillId="11" borderId="570" applyBorder="0" applyProtection="0">
      <alignment horizontal="right"/>
    </xf>
    <xf numFmtId="206" fontId="41" fillId="0" borderId="573">
      <alignment horizontal="center" vertical="center"/>
      <protection locked="0"/>
    </xf>
    <xf numFmtId="206" fontId="41" fillId="0" borderId="573">
      <alignment horizontal="right" vertical="center"/>
      <protection locked="0"/>
    </xf>
    <xf numFmtId="207" fontId="41" fillId="0" borderId="573">
      <alignment horizontal="center" vertical="center"/>
      <protection locked="0"/>
    </xf>
    <xf numFmtId="207" fontId="41" fillId="0" borderId="573">
      <alignment horizontal="right" vertical="center"/>
      <protection locked="0"/>
    </xf>
    <xf numFmtId="3" fontId="42" fillId="40" borderId="574">
      <alignment horizontal="right"/>
    </xf>
    <xf numFmtId="186" fontId="41" fillId="0" borderId="573">
      <alignment horizontal="center" vertical="center"/>
      <protection locked="0"/>
    </xf>
    <xf numFmtId="186" fontId="41" fillId="0" borderId="573">
      <alignment horizontal="right" vertical="center"/>
      <protection locked="0"/>
    </xf>
    <xf numFmtId="208" fontId="41" fillId="0" borderId="573">
      <alignment horizontal="center" vertical="center"/>
      <protection locked="0"/>
    </xf>
    <xf numFmtId="208" fontId="41" fillId="0" borderId="573">
      <alignment horizontal="right" vertical="center"/>
      <protection locked="0"/>
    </xf>
    <xf numFmtId="209" fontId="41" fillId="0" borderId="573">
      <alignment horizontal="center" vertical="center"/>
      <protection locked="0"/>
    </xf>
    <xf numFmtId="209" fontId="41" fillId="0" borderId="573">
      <alignment horizontal="right" vertical="center"/>
      <protection locked="0"/>
    </xf>
    <xf numFmtId="210" fontId="41" fillId="0" borderId="573">
      <alignment horizontal="center" vertical="center"/>
      <protection locked="0"/>
    </xf>
    <xf numFmtId="210" fontId="41" fillId="0" borderId="573">
      <alignment horizontal="right" vertical="center"/>
      <protection locked="0"/>
    </xf>
    <xf numFmtId="211" fontId="41" fillId="0" borderId="573">
      <alignment horizontal="center" vertical="center"/>
      <protection locked="0"/>
    </xf>
    <xf numFmtId="211" fontId="41" fillId="0" borderId="573">
      <alignment horizontal="right" vertical="center"/>
      <protection locked="0"/>
    </xf>
    <xf numFmtId="228" fontId="16" fillId="43" borderId="575">
      <alignment horizontal="center" wrapText="1"/>
    </xf>
    <xf numFmtId="0" fontId="50" fillId="0" borderId="570">
      <alignment horizontal="center" vertical="top" wrapText="1"/>
    </xf>
    <xf numFmtId="0" fontId="16" fillId="44" borderId="570">
      <alignment horizontal="center" wrapText="1"/>
    </xf>
    <xf numFmtId="0" fontId="50" fillId="0" borderId="570">
      <alignment horizontal="center" vertical="top" wrapText="1"/>
    </xf>
    <xf numFmtId="0" fontId="16" fillId="45" borderId="570">
      <alignment horizontal="center" wrapText="1"/>
    </xf>
    <xf numFmtId="0" fontId="50" fillId="0" borderId="570">
      <alignment horizontal="center" vertical="top" wrapText="1"/>
    </xf>
    <xf numFmtId="0" fontId="16" fillId="45" borderId="570">
      <alignment horizontal="center" wrapText="1"/>
    </xf>
    <xf numFmtId="0" fontId="50" fillId="0" borderId="570">
      <alignment horizontal="center" vertical="top" wrapText="1"/>
    </xf>
    <xf numFmtId="0" fontId="16" fillId="45" borderId="570">
      <alignment horizontal="center" wrapText="1"/>
    </xf>
    <xf numFmtId="0" fontId="50" fillId="0" borderId="570">
      <alignment horizontal="center" vertical="top" wrapText="1"/>
    </xf>
    <xf numFmtId="0" fontId="16" fillId="45" borderId="570">
      <alignment horizontal="center" wrapText="1"/>
    </xf>
    <xf numFmtId="0" fontId="50" fillId="0" borderId="570">
      <alignment horizontal="center" vertical="top" wrapText="1"/>
    </xf>
    <xf numFmtId="0" fontId="16" fillId="45" borderId="570">
      <alignment horizontal="center" wrapText="1"/>
    </xf>
    <xf numFmtId="0" fontId="50" fillId="0" borderId="570">
      <alignment horizontal="center" vertical="top" wrapText="1"/>
    </xf>
    <xf numFmtId="0" fontId="16" fillId="45" borderId="570">
      <alignment horizontal="center" wrapText="1"/>
    </xf>
    <xf numFmtId="0" fontId="52" fillId="47" borderId="576" applyNumberFormat="0" applyAlignment="0">
      <protection locked="0"/>
    </xf>
    <xf numFmtId="0" fontId="66" fillId="50" borderId="577" applyNumberFormat="0" applyFont="0" applyBorder="0" applyAlignment="0" applyProtection="0"/>
    <xf numFmtId="250" fontId="4" fillId="45" borderId="570">
      <alignment horizontal="right"/>
      <protection locked="0"/>
    </xf>
    <xf numFmtId="0" fontId="71" fillId="54" borderId="578">
      <alignment horizontal="center"/>
      <protection locked="0"/>
    </xf>
    <xf numFmtId="263" fontId="80" fillId="57" borderId="572" applyAlignment="0" applyProtection="0"/>
    <xf numFmtId="0" fontId="88" fillId="0" borderId="572">
      <alignment horizontal="left" vertical="center"/>
    </xf>
    <xf numFmtId="10" fontId="4" fillId="40" borderId="570" applyNumberFormat="0" applyBorder="0" applyAlignment="0" applyProtection="0"/>
    <xf numFmtId="0" fontId="92" fillId="23" borderId="576" applyNumberFormat="0" applyAlignment="0">
      <protection locked="0"/>
    </xf>
    <xf numFmtId="0" fontId="92" fillId="23" borderId="576" applyNumberFormat="0" applyAlignment="0">
      <protection locked="0"/>
    </xf>
    <xf numFmtId="10" fontId="66" fillId="65" borderId="577" applyBorder="0">
      <alignment horizontal="center"/>
      <protection locked="0"/>
    </xf>
    <xf numFmtId="0" fontId="4" fillId="14" borderId="574" applyNumberFormat="0" applyAlignment="0">
      <protection locked="0"/>
    </xf>
    <xf numFmtId="0" fontId="103" fillId="47" borderId="579" applyNumberFormat="0" applyAlignment="0">
      <protection locked="0"/>
    </xf>
    <xf numFmtId="4" fontId="80" fillId="45" borderId="580" applyNumberFormat="0" applyProtection="0">
      <alignment vertical="center"/>
    </xf>
    <xf numFmtId="4" fontId="118" fillId="45" borderId="580" applyNumberFormat="0" applyProtection="0">
      <alignment vertical="center"/>
    </xf>
    <xf numFmtId="4" fontId="119" fillId="45" borderId="580" applyNumberFormat="0" applyProtection="0">
      <alignment horizontal="left" vertical="center" indent="1"/>
    </xf>
    <xf numFmtId="4" fontId="119" fillId="69" borderId="580" applyNumberFormat="0" applyProtection="0">
      <alignment horizontal="right" vertical="center"/>
    </xf>
    <xf numFmtId="4" fontId="119" fillId="70" borderId="580" applyNumberFormat="0" applyProtection="0">
      <alignment horizontal="right" vertical="center"/>
    </xf>
    <xf numFmtId="4" fontId="119" fillId="71" borderId="580" applyNumberFormat="0" applyProtection="0">
      <alignment horizontal="right" vertical="center"/>
    </xf>
    <xf numFmtId="4" fontId="119" fillId="68" borderId="580" applyNumberFormat="0" applyProtection="0">
      <alignment horizontal="right" vertical="center"/>
    </xf>
    <xf numFmtId="4" fontId="119" fillId="72" borderId="580" applyNumberFormat="0" applyProtection="0">
      <alignment horizontal="right" vertical="center"/>
    </xf>
    <xf numFmtId="4" fontId="119" fillId="63" borderId="580" applyNumberFormat="0" applyProtection="0">
      <alignment horizontal="right" vertical="center"/>
    </xf>
    <xf numFmtId="4" fontId="119" fillId="73" borderId="580" applyNumberFormat="0" applyProtection="0">
      <alignment horizontal="right" vertical="center"/>
    </xf>
    <xf numFmtId="4" fontId="119" fillId="74" borderId="580" applyNumberFormat="0" applyProtection="0">
      <alignment horizontal="right" vertical="center"/>
    </xf>
    <xf numFmtId="4" fontId="119" fillId="75" borderId="580" applyNumberFormat="0" applyProtection="0">
      <alignment horizontal="right" vertical="center"/>
    </xf>
    <xf numFmtId="4" fontId="80" fillId="11" borderId="572" applyNumberFormat="0" applyProtection="0">
      <alignment horizontal="left" vertical="center" indent="1"/>
    </xf>
    <xf numFmtId="4" fontId="119" fillId="49" borderId="580" applyNumberFormat="0" applyProtection="0">
      <alignment horizontal="right" vertical="center"/>
    </xf>
    <xf numFmtId="4" fontId="119" fillId="43" borderId="580" applyNumberFormat="0" applyProtection="0">
      <alignment vertical="center"/>
    </xf>
    <xf numFmtId="4" fontId="122" fillId="43" borderId="580" applyNumberFormat="0" applyProtection="0">
      <alignment vertical="center"/>
    </xf>
    <xf numFmtId="4" fontId="80" fillId="49" borderId="581" applyNumberFormat="0" applyProtection="0">
      <alignment horizontal="left" vertical="center" indent="1"/>
    </xf>
    <xf numFmtId="4" fontId="21" fillId="43" borderId="580" applyNumberFormat="0" applyProtection="0">
      <alignment horizontal="right" vertical="center"/>
    </xf>
    <xf numFmtId="4" fontId="122" fillId="43" borderId="580" applyNumberFormat="0" applyProtection="0">
      <alignment horizontal="right" vertical="center"/>
    </xf>
    <xf numFmtId="4" fontId="123" fillId="5" borderId="580" applyNumberFormat="0" applyProtection="0">
      <alignment horizontal="left" vertical="center" wrapText="1" indent="1"/>
    </xf>
    <xf numFmtId="4" fontId="125" fillId="43" borderId="580" applyNumberFormat="0" applyProtection="0">
      <alignment horizontal="right" vertical="center"/>
    </xf>
    <xf numFmtId="244" fontId="16" fillId="0" borderId="572" applyFill="0"/>
    <xf numFmtId="244" fontId="16" fillId="0" borderId="571" applyFill="0"/>
    <xf numFmtId="244" fontId="4" fillId="0" borderId="572" applyFill="0"/>
    <xf numFmtId="244" fontId="4" fillId="0" borderId="571" applyFill="0"/>
    <xf numFmtId="0" fontId="143" fillId="0" borderId="582" applyNumberFormat="0" applyFill="0" applyAlignment="0">
      <protection locked="0"/>
    </xf>
    <xf numFmtId="0" fontId="143" fillId="0" borderId="582" applyNumberFormat="0" applyFill="0" applyAlignment="0">
      <protection locked="0"/>
    </xf>
    <xf numFmtId="0" fontId="30" fillId="86" borderId="574" applyNumberFormat="0" applyFont="0" applyAlignment="0" applyProtection="0"/>
    <xf numFmtId="0" fontId="156" fillId="92" borderId="576" applyNumberFormat="0" applyAlignment="0" applyProtection="0"/>
    <xf numFmtId="0" fontId="157" fillId="94" borderId="579" applyNumberFormat="0" applyAlignment="0" applyProtection="0"/>
    <xf numFmtId="0" fontId="169" fillId="57" borderId="576" applyNumberFormat="0" applyAlignment="0" applyProtection="0">
      <alignment vertical="center"/>
    </xf>
    <xf numFmtId="0" fontId="172" fillId="94" borderId="576" applyNumberFormat="0" applyAlignment="0" applyProtection="0"/>
    <xf numFmtId="203" fontId="31" fillId="11" borderId="583" applyBorder="0" applyProtection="0">
      <alignment horizontal="right"/>
    </xf>
    <xf numFmtId="228" fontId="16" fillId="43" borderId="501">
      <alignment horizontal="center" wrapText="1"/>
    </xf>
    <xf numFmtId="0" fontId="50" fillId="0" borderId="583">
      <alignment horizontal="center" vertical="top" wrapText="1"/>
    </xf>
    <xf numFmtId="0" fontId="16" fillId="44" borderId="583">
      <alignment horizontal="center" wrapText="1"/>
    </xf>
    <xf numFmtId="0" fontId="50" fillId="0" borderId="583">
      <alignment horizontal="center" vertical="top" wrapText="1"/>
    </xf>
    <xf numFmtId="0" fontId="16" fillId="45" borderId="583">
      <alignment horizontal="center" wrapText="1"/>
    </xf>
    <xf numFmtId="0" fontId="50" fillId="0" borderId="583">
      <alignment horizontal="center" vertical="top" wrapText="1"/>
    </xf>
    <xf numFmtId="0" fontId="16" fillId="45" borderId="583">
      <alignment horizontal="center" wrapText="1"/>
    </xf>
    <xf numFmtId="0" fontId="50" fillId="0" borderId="583">
      <alignment horizontal="center" vertical="top" wrapText="1"/>
    </xf>
    <xf numFmtId="0" fontId="16" fillId="45" borderId="583">
      <alignment horizontal="center" wrapText="1"/>
    </xf>
    <xf numFmtId="0" fontId="50" fillId="0" borderId="583">
      <alignment horizontal="center" vertical="top" wrapText="1"/>
    </xf>
    <xf numFmtId="0" fontId="16" fillId="45" borderId="583">
      <alignment horizontal="center" wrapText="1"/>
    </xf>
    <xf numFmtId="0" fontId="50" fillId="0" borderId="583">
      <alignment horizontal="center" vertical="top" wrapText="1"/>
    </xf>
    <xf numFmtId="0" fontId="16" fillId="45" borderId="583">
      <alignment horizontal="center" wrapText="1"/>
    </xf>
    <xf numFmtId="0" fontId="50" fillId="0" borderId="583">
      <alignment horizontal="center" vertical="top" wrapText="1"/>
    </xf>
    <xf numFmtId="0" fontId="16" fillId="45" borderId="583">
      <alignment horizontal="center" wrapText="1"/>
    </xf>
    <xf numFmtId="0" fontId="66" fillId="50" borderId="503" applyNumberFormat="0" applyFont="0" applyBorder="0" applyAlignment="0" applyProtection="0"/>
    <xf numFmtId="250" fontId="4" fillId="45" borderId="583">
      <alignment horizontal="right"/>
      <protection locked="0"/>
    </xf>
    <xf numFmtId="263" fontId="80" fillId="57" borderId="585" applyAlignment="0" applyProtection="0"/>
    <xf numFmtId="0" fontId="88" fillId="0" borderId="585">
      <alignment horizontal="left" vertical="center"/>
    </xf>
    <xf numFmtId="10" fontId="4" fillId="40" borderId="583" applyNumberFormat="0" applyBorder="0" applyAlignment="0" applyProtection="0"/>
    <xf numFmtId="10" fontId="66" fillId="65" borderId="503" applyBorder="0">
      <alignment horizontal="center"/>
      <protection locked="0"/>
    </xf>
    <xf numFmtId="4" fontId="80" fillId="11" borderId="585" applyNumberFormat="0" applyProtection="0">
      <alignment horizontal="left" vertical="center" indent="1"/>
    </xf>
    <xf numFmtId="244" fontId="16" fillId="0" borderId="585" applyFill="0"/>
    <xf numFmtId="244" fontId="16" fillId="0" borderId="584" applyFill="0"/>
    <xf numFmtId="244" fontId="4" fillId="0" borderId="585" applyFill="0"/>
    <xf numFmtId="244" fontId="4" fillId="0" borderId="584" applyFill="0"/>
    <xf numFmtId="203" fontId="31" fillId="11" borderId="594" applyBorder="0" applyProtection="0">
      <alignment horizontal="right"/>
    </xf>
    <xf numFmtId="206" fontId="41" fillId="0" borderId="597">
      <alignment horizontal="center" vertical="center"/>
      <protection locked="0"/>
    </xf>
    <xf numFmtId="206" fontId="41" fillId="0" borderId="597">
      <alignment horizontal="right" vertical="center"/>
      <protection locked="0"/>
    </xf>
    <xf numFmtId="207" fontId="41" fillId="0" borderId="597">
      <alignment horizontal="center" vertical="center"/>
      <protection locked="0"/>
    </xf>
    <xf numFmtId="207" fontId="41" fillId="0" borderId="597">
      <alignment horizontal="right" vertical="center"/>
      <protection locked="0"/>
    </xf>
    <xf numFmtId="3" fontId="42" fillId="40" borderId="598">
      <alignment horizontal="right"/>
    </xf>
    <xf numFmtId="186" fontId="41" fillId="0" borderId="597">
      <alignment horizontal="center" vertical="center"/>
      <protection locked="0"/>
    </xf>
    <xf numFmtId="186" fontId="41" fillId="0" borderId="597">
      <alignment horizontal="right" vertical="center"/>
      <protection locked="0"/>
    </xf>
    <xf numFmtId="208" fontId="41" fillId="0" borderId="597">
      <alignment horizontal="center" vertical="center"/>
      <protection locked="0"/>
    </xf>
    <xf numFmtId="208" fontId="41" fillId="0" borderId="597">
      <alignment horizontal="right" vertical="center"/>
      <protection locked="0"/>
    </xf>
    <xf numFmtId="209" fontId="41" fillId="0" borderId="597">
      <alignment horizontal="center" vertical="center"/>
      <protection locked="0"/>
    </xf>
    <xf numFmtId="209" fontId="41" fillId="0" borderId="597">
      <alignment horizontal="right" vertical="center"/>
      <protection locked="0"/>
    </xf>
    <xf numFmtId="210" fontId="41" fillId="0" borderId="597">
      <alignment horizontal="center" vertical="center"/>
      <protection locked="0"/>
    </xf>
    <xf numFmtId="210" fontId="41" fillId="0" borderId="597">
      <alignment horizontal="right" vertical="center"/>
      <protection locked="0"/>
    </xf>
    <xf numFmtId="211" fontId="41" fillId="0" borderId="597">
      <alignment horizontal="center" vertical="center"/>
      <protection locked="0"/>
    </xf>
    <xf numFmtId="211" fontId="41" fillId="0" borderId="597">
      <alignment horizontal="right" vertical="center"/>
      <protection locked="0"/>
    </xf>
    <xf numFmtId="228" fontId="16" fillId="43" borderId="599">
      <alignment horizontal="center" wrapText="1"/>
    </xf>
    <xf numFmtId="0" fontId="50" fillId="0" borderId="594">
      <alignment horizontal="center" vertical="top" wrapText="1"/>
    </xf>
    <xf numFmtId="0" fontId="16" fillId="44" borderId="594">
      <alignment horizontal="center" wrapText="1"/>
    </xf>
    <xf numFmtId="0" fontId="50" fillId="0" borderId="594">
      <alignment horizontal="center" vertical="top" wrapText="1"/>
    </xf>
    <xf numFmtId="0" fontId="16" fillId="45" borderId="594">
      <alignment horizontal="center" wrapText="1"/>
    </xf>
    <xf numFmtId="0" fontId="50" fillId="0" borderId="594">
      <alignment horizontal="center" vertical="top" wrapText="1"/>
    </xf>
    <xf numFmtId="0" fontId="16" fillId="45" borderId="594">
      <alignment horizontal="center" wrapText="1"/>
    </xf>
    <xf numFmtId="0" fontId="50" fillId="0" borderId="594">
      <alignment horizontal="center" vertical="top" wrapText="1"/>
    </xf>
    <xf numFmtId="0" fontId="16" fillId="45" borderId="594">
      <alignment horizontal="center" wrapText="1"/>
    </xf>
    <xf numFmtId="0" fontId="50" fillId="0" borderId="594">
      <alignment horizontal="center" vertical="top" wrapText="1"/>
    </xf>
    <xf numFmtId="0" fontId="16" fillId="45" borderId="594">
      <alignment horizontal="center" wrapText="1"/>
    </xf>
    <xf numFmtId="0" fontId="50" fillId="0" borderId="594">
      <alignment horizontal="center" vertical="top" wrapText="1"/>
    </xf>
    <xf numFmtId="0" fontId="16" fillId="45" borderId="594">
      <alignment horizontal="center" wrapText="1"/>
    </xf>
    <xf numFmtId="0" fontId="50" fillId="0" borderId="594">
      <alignment horizontal="center" vertical="top" wrapText="1"/>
    </xf>
    <xf numFmtId="0" fontId="16" fillId="45" borderId="594">
      <alignment horizontal="center" wrapText="1"/>
    </xf>
    <xf numFmtId="0" fontId="52" fillId="47" borderId="600" applyNumberFormat="0" applyAlignment="0">
      <protection locked="0"/>
    </xf>
    <xf numFmtId="0" fontId="66" fillId="50" borderId="601" applyNumberFormat="0" applyFont="0" applyBorder="0" applyAlignment="0" applyProtection="0"/>
    <xf numFmtId="250" fontId="4" fillId="45" borderId="594">
      <alignment horizontal="right"/>
      <protection locked="0"/>
    </xf>
    <xf numFmtId="0" fontId="71" fillId="54" borderId="602">
      <alignment horizontal="center"/>
      <protection locked="0"/>
    </xf>
    <xf numFmtId="263" fontId="80" fillId="57" borderId="596" applyAlignment="0" applyProtection="0"/>
    <xf numFmtId="0" fontId="88" fillId="0" borderId="596">
      <alignment horizontal="left" vertical="center"/>
    </xf>
    <xf numFmtId="10" fontId="4" fillId="40" borderId="594" applyNumberFormat="0" applyBorder="0" applyAlignment="0" applyProtection="0"/>
    <xf numFmtId="0" fontId="92" fillId="23" borderId="600" applyNumberFormat="0" applyAlignment="0">
      <protection locked="0"/>
    </xf>
    <xf numFmtId="0" fontId="92" fillId="23" borderId="600" applyNumberFormat="0" applyAlignment="0">
      <protection locked="0"/>
    </xf>
    <xf numFmtId="10" fontId="66" fillId="65" borderId="601" applyBorder="0">
      <alignment horizontal="center"/>
      <protection locked="0"/>
    </xf>
    <xf numFmtId="0" fontId="4" fillId="14" borderId="598" applyNumberFormat="0" applyAlignment="0">
      <protection locked="0"/>
    </xf>
    <xf numFmtId="0" fontId="103" fillId="47" borderId="603" applyNumberFormat="0" applyAlignment="0">
      <protection locked="0"/>
    </xf>
    <xf numFmtId="3" fontId="42" fillId="40" borderId="611">
      <alignment horizontal="right"/>
    </xf>
    <xf numFmtId="206" fontId="41" fillId="0" borderId="610">
      <alignment horizontal="right" vertical="center"/>
      <protection locked="0"/>
    </xf>
    <xf numFmtId="4" fontId="80" fillId="45" borderId="604" applyNumberFormat="0" applyProtection="0">
      <alignment vertical="center"/>
    </xf>
    <xf numFmtId="4" fontId="118" fillId="45" borderId="604" applyNumberFormat="0" applyProtection="0">
      <alignment vertical="center"/>
    </xf>
    <xf numFmtId="4" fontId="119" fillId="45" borderId="604" applyNumberFormat="0" applyProtection="0">
      <alignment horizontal="left" vertical="center" indent="1"/>
    </xf>
    <xf numFmtId="4" fontId="119" fillId="69" borderId="604" applyNumberFormat="0" applyProtection="0">
      <alignment horizontal="right" vertical="center"/>
    </xf>
    <xf numFmtId="4" fontId="119" fillId="70" borderId="604" applyNumberFormat="0" applyProtection="0">
      <alignment horizontal="right" vertical="center"/>
    </xf>
    <xf numFmtId="4" fontId="119" fillId="71" borderId="604" applyNumberFormat="0" applyProtection="0">
      <alignment horizontal="right" vertical="center"/>
    </xf>
    <xf numFmtId="4" fontId="119" fillId="68" borderId="604" applyNumberFormat="0" applyProtection="0">
      <alignment horizontal="right" vertical="center"/>
    </xf>
    <xf numFmtId="4" fontId="119" fillId="72" borderId="604" applyNumberFormat="0" applyProtection="0">
      <alignment horizontal="right" vertical="center"/>
    </xf>
    <xf numFmtId="4" fontId="119" fillId="63" borderId="604" applyNumberFormat="0" applyProtection="0">
      <alignment horizontal="right" vertical="center"/>
    </xf>
    <xf numFmtId="4" fontId="119" fillId="73" borderId="604" applyNumberFormat="0" applyProtection="0">
      <alignment horizontal="right" vertical="center"/>
    </xf>
    <xf numFmtId="4" fontId="119" fillId="74" borderId="604" applyNumberFormat="0" applyProtection="0">
      <alignment horizontal="right" vertical="center"/>
    </xf>
    <xf numFmtId="4" fontId="119" fillId="75" borderId="604" applyNumberFormat="0" applyProtection="0">
      <alignment horizontal="right" vertical="center"/>
    </xf>
    <xf numFmtId="4" fontId="80" fillId="11" borderId="596" applyNumberFormat="0" applyProtection="0">
      <alignment horizontal="left" vertical="center" indent="1"/>
    </xf>
    <xf numFmtId="4" fontId="119" fillId="49" borderId="604" applyNumberFormat="0" applyProtection="0">
      <alignment horizontal="right" vertical="center"/>
    </xf>
    <xf numFmtId="4" fontId="119" fillId="43" borderId="604" applyNumberFormat="0" applyProtection="0">
      <alignment vertical="center"/>
    </xf>
    <xf numFmtId="4" fontId="122" fillId="43" borderId="604" applyNumberFormat="0" applyProtection="0">
      <alignment vertical="center"/>
    </xf>
    <xf numFmtId="4" fontId="80" fillId="49" borderId="605" applyNumberFormat="0" applyProtection="0">
      <alignment horizontal="left" vertical="center" indent="1"/>
    </xf>
    <xf numFmtId="4" fontId="21" fillId="43" borderId="604" applyNumberFormat="0" applyProtection="0">
      <alignment horizontal="right" vertical="center"/>
    </xf>
    <xf numFmtId="4" fontId="122" fillId="43" borderId="604" applyNumberFormat="0" applyProtection="0">
      <alignment horizontal="right" vertical="center"/>
    </xf>
    <xf numFmtId="4" fontId="123" fillId="5" borderId="604" applyNumberFormat="0" applyProtection="0">
      <alignment horizontal="left" vertical="center" wrapText="1" indent="1"/>
    </xf>
    <xf numFmtId="4" fontId="125" fillId="43" borderId="604" applyNumberFormat="0" applyProtection="0">
      <alignment horizontal="right" vertical="center"/>
    </xf>
    <xf numFmtId="244" fontId="16" fillId="0" borderId="596" applyFill="0"/>
    <xf numFmtId="244" fontId="16" fillId="0" borderId="595" applyFill="0"/>
    <xf numFmtId="244" fontId="4" fillId="0" borderId="596" applyFill="0"/>
    <xf numFmtId="244" fontId="4" fillId="0" borderId="595" applyFill="0"/>
    <xf numFmtId="0" fontId="143" fillId="0" borderId="606" applyNumberFormat="0" applyFill="0" applyAlignment="0">
      <protection locked="0"/>
    </xf>
    <xf numFmtId="0" fontId="143" fillId="0" borderId="606" applyNumberFormat="0" applyFill="0" applyAlignment="0">
      <protection locked="0"/>
    </xf>
    <xf numFmtId="0" fontId="30" fillId="86" borderId="598" applyNumberFormat="0" applyFont="0" applyAlignment="0" applyProtection="0"/>
    <xf numFmtId="0" fontId="156" fillId="92" borderId="600" applyNumberFormat="0" applyAlignment="0" applyProtection="0"/>
    <xf numFmtId="0" fontId="157" fillId="94" borderId="603" applyNumberFormat="0" applyAlignment="0" applyProtection="0"/>
    <xf numFmtId="0" fontId="169" fillId="57" borderId="600" applyNumberFormat="0" applyAlignment="0" applyProtection="0">
      <alignment vertical="center"/>
    </xf>
    <xf numFmtId="0" fontId="172" fillId="94" borderId="600" applyNumberFormat="0" applyAlignment="0" applyProtection="0"/>
    <xf numFmtId="203" fontId="31" fillId="11" borderId="607" applyBorder="0" applyProtection="0">
      <alignment horizontal="right"/>
    </xf>
    <xf numFmtId="0" fontId="50" fillId="0" borderId="607">
      <alignment horizontal="center" vertical="top" wrapText="1"/>
    </xf>
    <xf numFmtId="0" fontId="16" fillId="44" borderId="607">
      <alignment horizontal="center" wrapText="1"/>
    </xf>
    <xf numFmtId="0" fontId="50" fillId="0" borderId="607">
      <alignment horizontal="center" vertical="top" wrapText="1"/>
    </xf>
    <xf numFmtId="0" fontId="16" fillId="45" borderId="607">
      <alignment horizontal="center" wrapText="1"/>
    </xf>
    <xf numFmtId="0" fontId="50" fillId="0" borderId="607">
      <alignment horizontal="center" vertical="top" wrapText="1"/>
    </xf>
    <xf numFmtId="0" fontId="16" fillId="45" borderId="607">
      <alignment horizontal="center" wrapText="1"/>
    </xf>
    <xf numFmtId="0" fontId="50" fillId="0" borderId="607">
      <alignment horizontal="center" vertical="top" wrapText="1"/>
    </xf>
    <xf numFmtId="0" fontId="16" fillId="45" borderId="607">
      <alignment horizontal="center" wrapText="1"/>
    </xf>
    <xf numFmtId="0" fontId="50" fillId="0" borderId="607">
      <alignment horizontal="center" vertical="top" wrapText="1"/>
    </xf>
    <xf numFmtId="0" fontId="16" fillId="45" borderId="607">
      <alignment horizontal="center" wrapText="1"/>
    </xf>
    <xf numFmtId="0" fontId="50" fillId="0" borderId="607">
      <alignment horizontal="center" vertical="top" wrapText="1"/>
    </xf>
    <xf numFmtId="0" fontId="16" fillId="45" borderId="607">
      <alignment horizontal="center" wrapText="1"/>
    </xf>
    <xf numFmtId="0" fontId="50" fillId="0" borderId="607">
      <alignment horizontal="center" vertical="top" wrapText="1"/>
    </xf>
    <xf numFmtId="0" fontId="16" fillId="45" borderId="607">
      <alignment horizontal="center" wrapText="1"/>
    </xf>
    <xf numFmtId="250" fontId="4" fillId="45" borderId="607">
      <alignment horizontal="right"/>
      <protection locked="0"/>
    </xf>
    <xf numFmtId="263" fontId="80" fillId="57" borderId="609" applyAlignment="0" applyProtection="0"/>
    <xf numFmtId="0" fontId="88" fillId="0" borderId="609">
      <alignment horizontal="left" vertical="center"/>
    </xf>
    <xf numFmtId="10" fontId="4" fillId="40" borderId="607" applyNumberFormat="0" applyBorder="0" applyAlignment="0" applyProtection="0"/>
    <xf numFmtId="4" fontId="80" fillId="11" borderId="609" applyNumberFormat="0" applyProtection="0">
      <alignment horizontal="left" vertical="center" indent="1"/>
    </xf>
    <xf numFmtId="244" fontId="16" fillId="0" borderId="609" applyFill="0"/>
    <xf numFmtId="244" fontId="16" fillId="0" borderId="608" applyFill="0"/>
    <xf numFmtId="244" fontId="4" fillId="0" borderId="609" applyFill="0"/>
    <xf numFmtId="244" fontId="4" fillId="0" borderId="608" applyFill="0"/>
    <xf numFmtId="203" fontId="31" fillId="11" borderId="618" applyBorder="0" applyProtection="0">
      <alignment horizontal="right"/>
    </xf>
    <xf numFmtId="206" fontId="41" fillId="0" borderId="621">
      <alignment horizontal="center" vertical="center"/>
      <protection locked="0"/>
    </xf>
    <xf numFmtId="206" fontId="41" fillId="0" borderId="621">
      <alignment horizontal="right" vertical="center"/>
      <protection locked="0"/>
    </xf>
    <xf numFmtId="207" fontId="41" fillId="0" borderId="621">
      <alignment horizontal="center" vertical="center"/>
      <protection locked="0"/>
    </xf>
    <xf numFmtId="207" fontId="41" fillId="0" borderId="621">
      <alignment horizontal="right" vertical="center"/>
      <protection locked="0"/>
    </xf>
    <xf numFmtId="3" fontId="42" fillId="40" borderId="622">
      <alignment horizontal="right"/>
    </xf>
    <xf numFmtId="186" fontId="41" fillId="0" borderId="621">
      <alignment horizontal="center" vertical="center"/>
      <protection locked="0"/>
    </xf>
    <xf numFmtId="186" fontId="41" fillId="0" borderId="621">
      <alignment horizontal="right" vertical="center"/>
      <protection locked="0"/>
    </xf>
    <xf numFmtId="208" fontId="41" fillId="0" borderId="621">
      <alignment horizontal="center" vertical="center"/>
      <protection locked="0"/>
    </xf>
    <xf numFmtId="208" fontId="41" fillId="0" borderId="621">
      <alignment horizontal="right" vertical="center"/>
      <protection locked="0"/>
    </xf>
    <xf numFmtId="209" fontId="41" fillId="0" borderId="621">
      <alignment horizontal="center" vertical="center"/>
      <protection locked="0"/>
    </xf>
    <xf numFmtId="209" fontId="41" fillId="0" borderId="621">
      <alignment horizontal="right" vertical="center"/>
      <protection locked="0"/>
    </xf>
    <xf numFmtId="210" fontId="41" fillId="0" borderId="621">
      <alignment horizontal="center" vertical="center"/>
      <protection locked="0"/>
    </xf>
    <xf numFmtId="210" fontId="41" fillId="0" borderId="621">
      <alignment horizontal="right" vertical="center"/>
      <protection locked="0"/>
    </xf>
    <xf numFmtId="211" fontId="41" fillId="0" borderId="621">
      <alignment horizontal="center" vertical="center"/>
      <protection locked="0"/>
    </xf>
    <xf numFmtId="211" fontId="41" fillId="0" borderId="621">
      <alignment horizontal="right" vertical="center"/>
      <protection locked="0"/>
    </xf>
    <xf numFmtId="228" fontId="16" fillId="43" borderId="623">
      <alignment horizontal="center" wrapText="1"/>
    </xf>
    <xf numFmtId="0" fontId="50" fillId="0" borderId="618">
      <alignment horizontal="center" vertical="top" wrapText="1"/>
    </xf>
    <xf numFmtId="0" fontId="16" fillId="44" borderId="618">
      <alignment horizontal="center" wrapText="1"/>
    </xf>
    <xf numFmtId="0" fontId="50" fillId="0" borderId="618">
      <alignment horizontal="center" vertical="top" wrapText="1"/>
    </xf>
    <xf numFmtId="0" fontId="16" fillId="45" borderId="618">
      <alignment horizontal="center" wrapText="1"/>
    </xf>
    <xf numFmtId="0" fontId="50" fillId="0" borderId="618">
      <alignment horizontal="center" vertical="top" wrapText="1"/>
    </xf>
    <xf numFmtId="0" fontId="16" fillId="45" borderId="618">
      <alignment horizontal="center" wrapText="1"/>
    </xf>
    <xf numFmtId="0" fontId="50" fillId="0" borderId="618">
      <alignment horizontal="center" vertical="top" wrapText="1"/>
    </xf>
    <xf numFmtId="0" fontId="16" fillId="45" borderId="618">
      <alignment horizontal="center" wrapText="1"/>
    </xf>
    <xf numFmtId="0" fontId="50" fillId="0" borderId="618">
      <alignment horizontal="center" vertical="top" wrapText="1"/>
    </xf>
    <xf numFmtId="0" fontId="16" fillId="45" borderId="618">
      <alignment horizontal="center" wrapText="1"/>
    </xf>
    <xf numFmtId="0" fontId="50" fillId="0" borderId="618">
      <alignment horizontal="center" vertical="top" wrapText="1"/>
    </xf>
    <xf numFmtId="0" fontId="16" fillId="45" borderId="618">
      <alignment horizontal="center" wrapText="1"/>
    </xf>
    <xf numFmtId="0" fontId="50" fillId="0" borderId="618">
      <alignment horizontal="center" vertical="top" wrapText="1"/>
    </xf>
    <xf numFmtId="0" fontId="16" fillId="45" borderId="618">
      <alignment horizontal="center" wrapText="1"/>
    </xf>
    <xf numFmtId="0" fontId="52" fillId="47" borderId="624" applyNumberFormat="0" applyAlignment="0">
      <protection locked="0"/>
    </xf>
    <xf numFmtId="0" fontId="66" fillId="50" borderId="625" applyNumberFormat="0" applyFont="0" applyBorder="0" applyAlignment="0" applyProtection="0"/>
    <xf numFmtId="250" fontId="4" fillId="45" borderId="618">
      <alignment horizontal="right"/>
      <protection locked="0"/>
    </xf>
    <xf numFmtId="0" fontId="71" fillId="54" borderId="626">
      <alignment horizontal="center"/>
      <protection locked="0"/>
    </xf>
    <xf numFmtId="263" fontId="80" fillId="57" borderId="620" applyAlignment="0" applyProtection="0"/>
    <xf numFmtId="0" fontId="88" fillId="0" borderId="620">
      <alignment horizontal="left" vertical="center"/>
    </xf>
    <xf numFmtId="10" fontId="4" fillId="40" borderId="618" applyNumberFormat="0" applyBorder="0" applyAlignment="0" applyProtection="0"/>
    <xf numFmtId="0" fontId="92" fillId="23" borderId="624" applyNumberFormat="0" applyAlignment="0">
      <protection locked="0"/>
    </xf>
    <xf numFmtId="0" fontId="92" fillId="23" borderId="624" applyNumberFormat="0" applyAlignment="0">
      <protection locked="0"/>
    </xf>
    <xf numFmtId="10" fontId="66" fillId="65" borderId="625" applyBorder="0">
      <alignment horizontal="center"/>
      <protection locked="0"/>
    </xf>
    <xf numFmtId="0" fontId="4" fillId="14" borderId="622" applyNumberFormat="0" applyAlignment="0">
      <protection locked="0"/>
    </xf>
    <xf numFmtId="0" fontId="103" fillId="47" borderId="627" applyNumberFormat="0" applyAlignment="0">
      <protection locked="0"/>
    </xf>
    <xf numFmtId="4" fontId="80" fillId="45" borderId="628" applyNumberFormat="0" applyProtection="0">
      <alignment vertical="center"/>
    </xf>
    <xf numFmtId="4" fontId="118" fillId="45" borderId="628" applyNumberFormat="0" applyProtection="0">
      <alignment vertical="center"/>
    </xf>
    <xf numFmtId="4" fontId="119" fillId="45" borderId="628" applyNumberFormat="0" applyProtection="0">
      <alignment horizontal="left" vertical="center" indent="1"/>
    </xf>
    <xf numFmtId="4" fontId="119" fillId="69" borderId="628" applyNumberFormat="0" applyProtection="0">
      <alignment horizontal="right" vertical="center"/>
    </xf>
    <xf numFmtId="4" fontId="119" fillId="70" borderId="628" applyNumberFormat="0" applyProtection="0">
      <alignment horizontal="right" vertical="center"/>
    </xf>
    <xf numFmtId="4" fontId="119" fillId="71" borderId="628" applyNumberFormat="0" applyProtection="0">
      <alignment horizontal="right" vertical="center"/>
    </xf>
    <xf numFmtId="4" fontId="119" fillId="68" borderId="628" applyNumberFormat="0" applyProtection="0">
      <alignment horizontal="right" vertical="center"/>
    </xf>
    <xf numFmtId="4" fontId="119" fillId="72" borderId="628" applyNumberFormat="0" applyProtection="0">
      <alignment horizontal="right" vertical="center"/>
    </xf>
    <xf numFmtId="4" fontId="119" fillId="63" borderId="628" applyNumberFormat="0" applyProtection="0">
      <alignment horizontal="right" vertical="center"/>
    </xf>
    <xf numFmtId="4" fontId="119" fillId="73" borderId="628" applyNumberFormat="0" applyProtection="0">
      <alignment horizontal="right" vertical="center"/>
    </xf>
    <xf numFmtId="4" fontId="119" fillId="74" borderId="628" applyNumberFormat="0" applyProtection="0">
      <alignment horizontal="right" vertical="center"/>
    </xf>
    <xf numFmtId="4" fontId="119" fillId="75" borderId="628" applyNumberFormat="0" applyProtection="0">
      <alignment horizontal="right" vertical="center"/>
    </xf>
    <xf numFmtId="4" fontId="80" fillId="11" borderId="620" applyNumberFormat="0" applyProtection="0">
      <alignment horizontal="left" vertical="center" indent="1"/>
    </xf>
    <xf numFmtId="4" fontId="119" fillId="49" borderId="628" applyNumberFormat="0" applyProtection="0">
      <alignment horizontal="right" vertical="center"/>
    </xf>
    <xf numFmtId="4" fontId="119" fillId="43" borderId="628" applyNumberFormat="0" applyProtection="0">
      <alignment vertical="center"/>
    </xf>
    <xf numFmtId="4" fontId="122" fillId="43" borderId="628" applyNumberFormat="0" applyProtection="0">
      <alignment vertical="center"/>
    </xf>
    <xf numFmtId="4" fontId="80" fillId="49" borderId="629" applyNumberFormat="0" applyProtection="0">
      <alignment horizontal="left" vertical="center" indent="1"/>
    </xf>
    <xf numFmtId="4" fontId="21" fillId="43" borderId="628" applyNumberFormat="0" applyProtection="0">
      <alignment horizontal="right" vertical="center"/>
    </xf>
    <xf numFmtId="4" fontId="122" fillId="43" borderId="628" applyNumberFormat="0" applyProtection="0">
      <alignment horizontal="right" vertical="center"/>
    </xf>
    <xf numFmtId="4" fontId="123" fillId="5" borderId="628" applyNumberFormat="0" applyProtection="0">
      <alignment horizontal="left" vertical="center" wrapText="1" indent="1"/>
    </xf>
    <xf numFmtId="4" fontId="125" fillId="43" borderId="628" applyNumberFormat="0" applyProtection="0">
      <alignment horizontal="right" vertical="center"/>
    </xf>
    <xf numFmtId="244" fontId="16" fillId="0" borderId="620" applyFill="0"/>
    <xf numFmtId="244" fontId="16" fillId="0" borderId="619" applyFill="0"/>
    <xf numFmtId="244" fontId="4" fillId="0" borderId="620" applyFill="0"/>
    <xf numFmtId="244" fontId="4" fillId="0" borderId="619" applyFill="0"/>
    <xf numFmtId="0" fontId="143" fillId="0" borderId="630" applyNumberFormat="0" applyFill="0" applyAlignment="0">
      <protection locked="0"/>
    </xf>
    <xf numFmtId="0" fontId="143" fillId="0" borderId="630" applyNumberFormat="0" applyFill="0" applyAlignment="0">
      <protection locked="0"/>
    </xf>
    <xf numFmtId="0" fontId="30" fillId="86" borderId="622" applyNumberFormat="0" applyFont="0" applyAlignment="0" applyProtection="0"/>
    <xf numFmtId="0" fontId="156" fillId="92" borderId="624" applyNumberFormat="0" applyAlignment="0" applyProtection="0"/>
    <xf numFmtId="0" fontId="157" fillId="94" borderId="627" applyNumberFormat="0" applyAlignment="0" applyProtection="0"/>
    <xf numFmtId="0" fontId="169" fillId="57" borderId="624" applyNumberFormat="0" applyAlignment="0" applyProtection="0">
      <alignment vertical="center"/>
    </xf>
    <xf numFmtId="0" fontId="172" fillId="94" borderId="624" applyNumberFormat="0" applyAlignment="0" applyProtection="0"/>
    <xf numFmtId="203" fontId="31" fillId="11" borderId="631" applyBorder="0" applyProtection="0">
      <alignment horizontal="right"/>
    </xf>
    <xf numFmtId="0" fontId="50" fillId="0" borderId="631">
      <alignment horizontal="center" vertical="top" wrapText="1"/>
    </xf>
    <xf numFmtId="0" fontId="16" fillId="44"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250" fontId="4" fillId="45" borderId="631">
      <alignment horizontal="right"/>
      <protection locked="0"/>
    </xf>
    <xf numFmtId="263" fontId="80" fillId="57" borderId="633" applyAlignment="0" applyProtection="0"/>
    <xf numFmtId="0" fontId="88" fillId="0" borderId="633">
      <alignment horizontal="left" vertical="center"/>
    </xf>
    <xf numFmtId="10" fontId="4" fillId="40" borderId="631" applyNumberFormat="0" applyBorder="0" applyAlignment="0" applyProtection="0"/>
    <xf numFmtId="4" fontId="80" fillId="11" borderId="633" applyNumberFormat="0" applyProtection="0">
      <alignment horizontal="left" vertical="center" indent="1"/>
    </xf>
    <xf numFmtId="244" fontId="16" fillId="0" borderId="633" applyFill="0"/>
    <xf numFmtId="244" fontId="16" fillId="0" borderId="632" applyFill="0"/>
    <xf numFmtId="244" fontId="4" fillId="0" borderId="633" applyFill="0"/>
    <xf numFmtId="244" fontId="4" fillId="0" borderId="632" applyFill="0"/>
    <xf numFmtId="206" fontId="41" fillId="0" borderId="636">
      <alignment horizontal="center" vertical="center"/>
      <protection locked="0"/>
    </xf>
    <xf numFmtId="206" fontId="41" fillId="0" borderId="636">
      <alignment horizontal="right" vertical="center"/>
      <protection locked="0"/>
    </xf>
    <xf numFmtId="207" fontId="41" fillId="0" borderId="636">
      <alignment horizontal="center" vertical="center"/>
      <protection locked="0"/>
    </xf>
    <xf numFmtId="207" fontId="41" fillId="0" borderId="636">
      <alignment horizontal="right" vertical="center"/>
      <protection locked="0"/>
    </xf>
    <xf numFmtId="3" fontId="42" fillId="40" borderId="637">
      <alignment horizontal="right"/>
    </xf>
    <xf numFmtId="186" fontId="41" fillId="0" borderId="636">
      <alignment horizontal="center" vertical="center"/>
      <protection locked="0"/>
    </xf>
    <xf numFmtId="186" fontId="41" fillId="0" borderId="636">
      <alignment horizontal="right" vertical="center"/>
      <protection locked="0"/>
    </xf>
    <xf numFmtId="208" fontId="41" fillId="0" borderId="636">
      <alignment horizontal="center" vertical="center"/>
      <protection locked="0"/>
    </xf>
    <xf numFmtId="208" fontId="41" fillId="0" borderId="636">
      <alignment horizontal="right" vertical="center"/>
      <protection locked="0"/>
    </xf>
    <xf numFmtId="209" fontId="41" fillId="0" borderId="636">
      <alignment horizontal="center" vertical="center"/>
      <protection locked="0"/>
    </xf>
    <xf numFmtId="209" fontId="41" fillId="0" borderId="636">
      <alignment horizontal="right" vertical="center"/>
      <protection locked="0"/>
    </xf>
    <xf numFmtId="210" fontId="41" fillId="0" borderId="636">
      <alignment horizontal="center" vertical="center"/>
      <protection locked="0"/>
    </xf>
    <xf numFmtId="210" fontId="41" fillId="0" borderId="636">
      <alignment horizontal="right" vertical="center"/>
      <protection locked="0"/>
    </xf>
    <xf numFmtId="211" fontId="41" fillId="0" borderId="636">
      <alignment horizontal="center" vertical="center"/>
      <protection locked="0"/>
    </xf>
    <xf numFmtId="211" fontId="41" fillId="0" borderId="636">
      <alignment horizontal="right" vertical="center"/>
      <protection locked="0"/>
    </xf>
    <xf numFmtId="228" fontId="16" fillId="43" borderId="634">
      <alignment horizontal="center" wrapText="1"/>
    </xf>
    <xf numFmtId="0" fontId="52" fillId="47" borderId="638" applyNumberFormat="0" applyAlignment="0">
      <protection locked="0"/>
    </xf>
    <xf numFmtId="0" fontId="66" fillId="50" borderId="635" applyNumberFormat="0" applyFont="0" applyBorder="0" applyAlignment="0" applyProtection="0"/>
    <xf numFmtId="0" fontId="71" fillId="54" borderId="639">
      <alignment horizontal="center"/>
      <protection locked="0"/>
    </xf>
    <xf numFmtId="0" fontId="92" fillId="23" borderId="638" applyNumberFormat="0" applyAlignment="0">
      <protection locked="0"/>
    </xf>
    <xf numFmtId="0" fontId="92" fillId="23" borderId="638" applyNumberFormat="0" applyAlignment="0">
      <protection locked="0"/>
    </xf>
    <xf numFmtId="10" fontId="66" fillId="65" borderId="635" applyBorder="0">
      <alignment horizontal="center"/>
      <protection locked="0"/>
    </xf>
    <xf numFmtId="0" fontId="4" fillId="14" borderId="637" applyNumberFormat="0" applyAlignment="0">
      <protection locked="0"/>
    </xf>
    <xf numFmtId="0" fontId="103" fillId="47" borderId="640" applyNumberFormat="0" applyAlignment="0">
      <protection locked="0"/>
    </xf>
    <xf numFmtId="4" fontId="80" fillId="45" borderId="641" applyNumberFormat="0" applyProtection="0">
      <alignment vertical="center"/>
    </xf>
    <xf numFmtId="4" fontId="118" fillId="45" borderId="641" applyNumberFormat="0" applyProtection="0">
      <alignment vertical="center"/>
    </xf>
    <xf numFmtId="4" fontId="119" fillId="45" borderId="641" applyNumberFormat="0" applyProtection="0">
      <alignment horizontal="left" vertical="center" indent="1"/>
    </xf>
    <xf numFmtId="4" fontId="119" fillId="69" borderId="641" applyNumberFormat="0" applyProtection="0">
      <alignment horizontal="right" vertical="center"/>
    </xf>
    <xf numFmtId="4" fontId="119" fillId="70" borderId="641" applyNumberFormat="0" applyProtection="0">
      <alignment horizontal="right" vertical="center"/>
    </xf>
    <xf numFmtId="4" fontId="119" fillId="71" borderId="641" applyNumberFormat="0" applyProtection="0">
      <alignment horizontal="right" vertical="center"/>
    </xf>
    <xf numFmtId="4" fontId="119" fillId="68" borderId="641" applyNumberFormat="0" applyProtection="0">
      <alignment horizontal="right" vertical="center"/>
    </xf>
    <xf numFmtId="4" fontId="119" fillId="72" borderId="641" applyNumberFormat="0" applyProtection="0">
      <alignment horizontal="right" vertical="center"/>
    </xf>
    <xf numFmtId="4" fontId="119" fillId="63" borderId="641" applyNumberFormat="0" applyProtection="0">
      <alignment horizontal="right" vertical="center"/>
    </xf>
    <xf numFmtId="4" fontId="119" fillId="73" borderId="641" applyNumberFormat="0" applyProtection="0">
      <alignment horizontal="right" vertical="center"/>
    </xf>
    <xf numFmtId="4" fontId="119" fillId="74" borderId="641" applyNumberFormat="0" applyProtection="0">
      <alignment horizontal="right" vertical="center"/>
    </xf>
    <xf numFmtId="4" fontId="119" fillId="75" borderId="641" applyNumberFormat="0" applyProtection="0">
      <alignment horizontal="right" vertical="center"/>
    </xf>
    <xf numFmtId="4" fontId="119" fillId="49" borderId="641" applyNumberFormat="0" applyProtection="0">
      <alignment horizontal="right" vertical="center"/>
    </xf>
    <xf numFmtId="4" fontId="119" fillId="43" borderId="641" applyNumberFormat="0" applyProtection="0">
      <alignment vertical="center"/>
    </xf>
    <xf numFmtId="4" fontId="122" fillId="43" borderId="641" applyNumberFormat="0" applyProtection="0">
      <alignment vertical="center"/>
    </xf>
    <xf numFmtId="4" fontId="80" fillId="49" borderId="642" applyNumberFormat="0" applyProtection="0">
      <alignment horizontal="left" vertical="center" indent="1"/>
    </xf>
    <xf numFmtId="4" fontId="21" fillId="43" borderId="641" applyNumberFormat="0" applyProtection="0">
      <alignment horizontal="right" vertical="center"/>
    </xf>
    <xf numFmtId="4" fontId="122" fillId="43" borderId="641" applyNumberFormat="0" applyProtection="0">
      <alignment horizontal="right" vertical="center"/>
    </xf>
    <xf numFmtId="4" fontId="123" fillId="5" borderId="641" applyNumberFormat="0" applyProtection="0">
      <alignment horizontal="left" vertical="center" wrapText="1" indent="1"/>
    </xf>
    <xf numFmtId="4" fontId="125" fillId="43" borderId="641" applyNumberFormat="0" applyProtection="0">
      <alignment horizontal="right" vertical="center"/>
    </xf>
    <xf numFmtId="0" fontId="143" fillId="0" borderId="643" applyNumberFormat="0" applyFill="0" applyAlignment="0">
      <protection locked="0"/>
    </xf>
    <xf numFmtId="0" fontId="143" fillId="0" borderId="643" applyNumberFormat="0" applyFill="0" applyAlignment="0">
      <protection locked="0"/>
    </xf>
    <xf numFmtId="0" fontId="30" fillId="86" borderId="637" applyNumberFormat="0" applyFont="0" applyAlignment="0" applyProtection="0"/>
    <xf numFmtId="0" fontId="156" fillId="92" borderId="638" applyNumberFormat="0" applyAlignment="0" applyProtection="0"/>
    <xf numFmtId="0" fontId="157" fillId="94" borderId="640" applyNumberFormat="0" applyAlignment="0" applyProtection="0"/>
    <xf numFmtId="0" fontId="169" fillId="57" borderId="638" applyNumberFormat="0" applyAlignment="0" applyProtection="0">
      <alignment vertical="center"/>
    </xf>
    <xf numFmtId="0" fontId="172" fillId="94" borderId="638" applyNumberFormat="0" applyAlignment="0" applyProtection="0"/>
    <xf numFmtId="186" fontId="41" fillId="0" borderId="671">
      <alignment horizontal="right" vertical="center"/>
      <protection locked="0"/>
    </xf>
    <xf numFmtId="208" fontId="41" fillId="0" borderId="671">
      <alignment horizontal="center" vertical="center"/>
      <protection locked="0"/>
    </xf>
    <xf numFmtId="208" fontId="41" fillId="0" borderId="671">
      <alignment horizontal="right" vertical="center"/>
      <protection locked="0"/>
    </xf>
    <xf numFmtId="209" fontId="41" fillId="0" borderId="671">
      <alignment horizontal="center" vertical="center"/>
      <protection locked="0"/>
    </xf>
    <xf numFmtId="209" fontId="41" fillId="0" borderId="671">
      <alignment horizontal="right" vertical="center"/>
      <protection locked="0"/>
    </xf>
    <xf numFmtId="210" fontId="41" fillId="0" borderId="671">
      <alignment horizontal="center" vertical="center"/>
      <protection locked="0"/>
    </xf>
    <xf numFmtId="210" fontId="41" fillId="0" borderId="671">
      <alignment horizontal="right" vertical="center"/>
      <protection locked="0"/>
    </xf>
    <xf numFmtId="211" fontId="41" fillId="0" borderId="671">
      <alignment horizontal="center" vertical="center"/>
      <protection locked="0"/>
    </xf>
    <xf numFmtId="211" fontId="41" fillId="0" borderId="671">
      <alignment horizontal="right" vertical="center"/>
      <protection locked="0"/>
    </xf>
    <xf numFmtId="0" fontId="4" fillId="14" borderId="648" applyNumberFormat="0" applyAlignment="0">
      <protection locked="0"/>
    </xf>
    <xf numFmtId="0" fontId="71" fillId="54" borderId="674">
      <alignment horizontal="center"/>
      <protection locked="0"/>
    </xf>
    <xf numFmtId="0" fontId="71" fillId="54" borderId="650">
      <alignment horizontal="center"/>
      <protection locked="0"/>
    </xf>
    <xf numFmtId="0" fontId="92" fillId="23" borderId="673" applyNumberFormat="0" applyAlignment="0">
      <protection locked="0"/>
    </xf>
    <xf numFmtId="0" fontId="92" fillId="23" borderId="673" applyNumberFormat="0" applyAlignment="0">
      <protection locked="0"/>
    </xf>
    <xf numFmtId="0" fontId="52" fillId="47" borderId="649" applyNumberFormat="0" applyAlignment="0">
      <protection locked="0"/>
    </xf>
    <xf numFmtId="4" fontId="119" fillId="71" borderId="676" applyNumberFormat="0" applyProtection="0">
      <alignment horizontal="right" vertical="center"/>
    </xf>
    <xf numFmtId="4" fontId="119" fillId="68" borderId="676" applyNumberFormat="0" applyProtection="0">
      <alignment horizontal="right" vertical="center"/>
    </xf>
    <xf numFmtId="4" fontId="119" fillId="72" borderId="676" applyNumberFormat="0" applyProtection="0">
      <alignment horizontal="right" vertical="center"/>
    </xf>
    <xf numFmtId="4" fontId="119" fillId="63" borderId="676" applyNumberFormat="0" applyProtection="0">
      <alignment horizontal="right" vertical="center"/>
    </xf>
    <xf numFmtId="4" fontId="119" fillId="73" borderId="676" applyNumberFormat="0" applyProtection="0">
      <alignment horizontal="right" vertical="center"/>
    </xf>
    <xf numFmtId="4" fontId="119" fillId="74" borderId="676" applyNumberFormat="0" applyProtection="0">
      <alignment horizontal="right" vertical="center"/>
    </xf>
    <xf numFmtId="4" fontId="119" fillId="75" borderId="676" applyNumberFormat="0" applyProtection="0">
      <alignment horizontal="right" vertical="center"/>
    </xf>
    <xf numFmtId="4" fontId="119" fillId="49" borderId="676" applyNumberFormat="0" applyProtection="0">
      <alignment horizontal="right" vertical="center"/>
    </xf>
    <xf numFmtId="4" fontId="119" fillId="43" borderId="676" applyNumberFormat="0" applyProtection="0">
      <alignment vertical="center"/>
    </xf>
    <xf numFmtId="4" fontId="122" fillId="43" borderId="676" applyNumberFormat="0" applyProtection="0">
      <alignment vertical="center"/>
    </xf>
    <xf numFmtId="4" fontId="80" fillId="49" borderId="677" applyNumberFormat="0" applyProtection="0">
      <alignment horizontal="left" vertical="center" indent="1"/>
    </xf>
    <xf numFmtId="4" fontId="21" fillId="43" borderId="676" applyNumberFormat="0" applyProtection="0">
      <alignment horizontal="right" vertical="center"/>
    </xf>
    <xf numFmtId="4" fontId="122" fillId="43" borderId="676" applyNumberFormat="0" applyProtection="0">
      <alignment horizontal="right" vertical="center"/>
    </xf>
    <xf numFmtId="4" fontId="123" fillId="5" borderId="676" applyNumberFormat="0" applyProtection="0">
      <alignment horizontal="left" vertical="center" wrapText="1" indent="1"/>
    </xf>
    <xf numFmtId="4" fontId="125" fillId="43" borderId="676" applyNumberFormat="0" applyProtection="0">
      <alignment horizontal="right" vertical="center"/>
    </xf>
    <xf numFmtId="211" fontId="41" fillId="0" borderId="647">
      <alignment horizontal="right" vertical="center"/>
      <protection locked="0"/>
    </xf>
    <xf numFmtId="211" fontId="41" fillId="0" borderId="647">
      <alignment horizontal="center" vertical="center"/>
      <protection locked="0"/>
    </xf>
    <xf numFmtId="210" fontId="41" fillId="0" borderId="647">
      <alignment horizontal="right" vertical="center"/>
      <protection locked="0"/>
    </xf>
    <xf numFmtId="210" fontId="41" fillId="0" borderId="647">
      <alignment horizontal="center" vertical="center"/>
      <protection locked="0"/>
    </xf>
    <xf numFmtId="209" fontId="41" fillId="0" borderId="647">
      <alignment horizontal="right" vertical="center"/>
      <protection locked="0"/>
    </xf>
    <xf numFmtId="209" fontId="41" fillId="0" borderId="647">
      <alignment horizontal="center" vertical="center"/>
      <protection locked="0"/>
    </xf>
    <xf numFmtId="208" fontId="41" fillId="0" borderId="647">
      <alignment horizontal="right" vertical="center"/>
      <protection locked="0"/>
    </xf>
    <xf numFmtId="208" fontId="41" fillId="0" borderId="647">
      <alignment horizontal="center" vertical="center"/>
      <protection locked="0"/>
    </xf>
    <xf numFmtId="186" fontId="41" fillId="0" borderId="647">
      <alignment horizontal="right" vertical="center"/>
      <protection locked="0"/>
    </xf>
    <xf numFmtId="186" fontId="41" fillId="0" borderId="647">
      <alignment horizontal="center" vertical="center"/>
      <protection locked="0"/>
    </xf>
    <xf numFmtId="3" fontId="42" fillId="40" borderId="648">
      <alignment horizontal="right"/>
    </xf>
    <xf numFmtId="207" fontId="41" fillId="0" borderId="647">
      <alignment horizontal="right" vertical="center"/>
      <protection locked="0"/>
    </xf>
    <xf numFmtId="207" fontId="41" fillId="0" borderId="647">
      <alignment horizontal="center" vertical="center"/>
      <protection locked="0"/>
    </xf>
    <xf numFmtId="206" fontId="41" fillId="0" borderId="647">
      <alignment horizontal="right" vertical="center"/>
      <protection locked="0"/>
    </xf>
    <xf numFmtId="206" fontId="41" fillId="0" borderId="647">
      <alignment horizontal="center" vertical="center"/>
      <protection locked="0"/>
    </xf>
    <xf numFmtId="0" fontId="143" fillId="0" borderId="678" applyNumberFormat="0" applyFill="0" applyAlignment="0">
      <protection locked="0"/>
    </xf>
    <xf numFmtId="0" fontId="143" fillId="0" borderId="678" applyNumberFormat="0" applyFill="0" applyAlignment="0">
      <protection locked="0"/>
    </xf>
    <xf numFmtId="0" fontId="30" fillId="86" borderId="672" applyNumberFormat="0" applyFont="0" applyAlignment="0" applyProtection="0"/>
    <xf numFmtId="0" fontId="156" fillId="92" borderId="673" applyNumberFormat="0" applyAlignment="0" applyProtection="0"/>
    <xf numFmtId="0" fontId="157" fillId="94" borderId="675" applyNumberFormat="0" applyAlignment="0" applyProtection="0"/>
    <xf numFmtId="0" fontId="169" fillId="57" borderId="673" applyNumberFormat="0" applyAlignment="0" applyProtection="0">
      <alignment vertical="center"/>
    </xf>
    <xf numFmtId="0" fontId="172" fillId="94" borderId="673" applyNumberFormat="0" applyAlignment="0" applyProtection="0"/>
    <xf numFmtId="4" fontId="80" fillId="45" borderId="676" applyNumberFormat="0" applyProtection="0">
      <alignment vertical="center"/>
    </xf>
    <xf numFmtId="0" fontId="92" fillId="23" borderId="649" applyNumberFormat="0" applyAlignment="0">
      <protection locked="0"/>
    </xf>
    <xf numFmtId="0" fontId="52" fillId="47" borderId="673" applyNumberFormat="0" applyAlignment="0">
      <protection locked="0"/>
    </xf>
    <xf numFmtId="0" fontId="92" fillId="23" borderId="649" applyNumberFormat="0" applyAlignment="0">
      <protection locked="0"/>
    </xf>
    <xf numFmtId="0" fontId="103" fillId="47" borderId="651" applyNumberFormat="0" applyAlignment="0">
      <protection locked="0"/>
    </xf>
    <xf numFmtId="4" fontId="118" fillId="45" borderId="676" applyNumberFormat="0" applyProtection="0">
      <alignment vertical="center"/>
    </xf>
    <xf numFmtId="4" fontId="119" fillId="45" borderId="676" applyNumberFormat="0" applyProtection="0">
      <alignment horizontal="left" vertical="center" indent="1"/>
    </xf>
    <xf numFmtId="203" fontId="31" fillId="11" borderId="631" applyBorder="0" applyProtection="0">
      <alignment horizontal="right"/>
    </xf>
    <xf numFmtId="206" fontId="41" fillId="0" borderId="636">
      <alignment horizontal="center" vertical="center"/>
      <protection locked="0"/>
    </xf>
    <xf numFmtId="206" fontId="41" fillId="0" borderId="636">
      <alignment horizontal="right" vertical="center"/>
      <protection locked="0"/>
    </xf>
    <xf numFmtId="207" fontId="41" fillId="0" borderId="636">
      <alignment horizontal="center" vertical="center"/>
      <protection locked="0"/>
    </xf>
    <xf numFmtId="207" fontId="41" fillId="0" borderId="636">
      <alignment horizontal="right" vertical="center"/>
      <protection locked="0"/>
    </xf>
    <xf numFmtId="3" fontId="42" fillId="40" borderId="637">
      <alignment horizontal="right"/>
    </xf>
    <xf numFmtId="186" fontId="41" fillId="0" borderId="636">
      <alignment horizontal="center" vertical="center"/>
      <protection locked="0"/>
    </xf>
    <xf numFmtId="186" fontId="41" fillId="0" borderId="636">
      <alignment horizontal="right" vertical="center"/>
      <protection locked="0"/>
    </xf>
    <xf numFmtId="208" fontId="41" fillId="0" borderId="636">
      <alignment horizontal="center" vertical="center"/>
      <protection locked="0"/>
    </xf>
    <xf numFmtId="208" fontId="41" fillId="0" borderId="636">
      <alignment horizontal="right" vertical="center"/>
      <protection locked="0"/>
    </xf>
    <xf numFmtId="209" fontId="41" fillId="0" borderId="636">
      <alignment horizontal="center" vertical="center"/>
      <protection locked="0"/>
    </xf>
    <xf numFmtId="209" fontId="41" fillId="0" borderId="636">
      <alignment horizontal="right" vertical="center"/>
      <protection locked="0"/>
    </xf>
    <xf numFmtId="210" fontId="41" fillId="0" borderId="636">
      <alignment horizontal="center" vertical="center"/>
      <protection locked="0"/>
    </xf>
    <xf numFmtId="210" fontId="41" fillId="0" borderId="636">
      <alignment horizontal="right" vertical="center"/>
      <protection locked="0"/>
    </xf>
    <xf numFmtId="211" fontId="41" fillId="0" borderId="636">
      <alignment horizontal="center" vertical="center"/>
      <protection locked="0"/>
    </xf>
    <xf numFmtId="211" fontId="41" fillId="0" borderId="636">
      <alignment horizontal="right" vertical="center"/>
      <protection locked="0"/>
    </xf>
    <xf numFmtId="228" fontId="16" fillId="43" borderId="634">
      <alignment horizontal="center" wrapText="1"/>
    </xf>
    <xf numFmtId="0" fontId="50" fillId="0" borderId="631">
      <alignment horizontal="center" vertical="top" wrapText="1"/>
    </xf>
    <xf numFmtId="0" fontId="16" fillId="44"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0" fillId="0" borderId="631">
      <alignment horizontal="center" vertical="top" wrapText="1"/>
    </xf>
    <xf numFmtId="0" fontId="16" fillId="45" borderId="631">
      <alignment horizontal="center" wrapText="1"/>
    </xf>
    <xf numFmtId="0" fontId="52" fillId="47" borderId="638" applyNumberFormat="0" applyAlignment="0">
      <protection locked="0"/>
    </xf>
    <xf numFmtId="0" fontId="66" fillId="50" borderId="635" applyNumberFormat="0" applyFont="0" applyBorder="0" applyAlignment="0" applyProtection="0"/>
    <xf numFmtId="250" fontId="4" fillId="45" borderId="631">
      <alignment horizontal="right"/>
      <protection locked="0"/>
    </xf>
    <xf numFmtId="0" fontId="71" fillId="54" borderId="639">
      <alignment horizontal="center"/>
      <protection locked="0"/>
    </xf>
    <xf numFmtId="263" fontId="80" fillId="57" borderId="633" applyAlignment="0" applyProtection="0"/>
    <xf numFmtId="0" fontId="88" fillId="0" borderId="633">
      <alignment horizontal="left" vertical="center"/>
    </xf>
    <xf numFmtId="10" fontId="4" fillId="40" borderId="631" applyNumberFormat="0" applyBorder="0" applyAlignment="0" applyProtection="0"/>
    <xf numFmtId="0" fontId="92" fillId="23" borderId="638" applyNumberFormat="0" applyAlignment="0">
      <protection locked="0"/>
    </xf>
    <xf numFmtId="0" fontId="92" fillId="23" borderId="638" applyNumberFormat="0" applyAlignment="0">
      <protection locked="0"/>
    </xf>
    <xf numFmtId="10" fontId="66" fillId="65" borderId="635" applyBorder="0">
      <alignment horizontal="center"/>
      <protection locked="0"/>
    </xf>
    <xf numFmtId="0" fontId="4" fillId="14" borderId="637" applyNumberFormat="0" applyAlignment="0">
      <protection locked="0"/>
    </xf>
    <xf numFmtId="0" fontId="103" fillId="47" borderId="640" applyNumberFormat="0" applyAlignment="0">
      <protection locked="0"/>
    </xf>
    <xf numFmtId="4" fontId="80" fillId="45" borderId="641" applyNumberFormat="0" applyProtection="0">
      <alignment vertical="center"/>
    </xf>
    <xf numFmtId="4" fontId="118" fillId="45" borderId="641" applyNumberFormat="0" applyProtection="0">
      <alignment vertical="center"/>
    </xf>
    <xf numFmtId="4" fontId="119" fillId="45" borderId="641" applyNumberFormat="0" applyProtection="0">
      <alignment horizontal="left" vertical="center" indent="1"/>
    </xf>
    <xf numFmtId="4" fontId="119" fillId="69" borderId="641" applyNumberFormat="0" applyProtection="0">
      <alignment horizontal="right" vertical="center"/>
    </xf>
    <xf numFmtId="4" fontId="119" fillId="70" borderId="641" applyNumberFormat="0" applyProtection="0">
      <alignment horizontal="right" vertical="center"/>
    </xf>
    <xf numFmtId="4" fontId="119" fillId="71" borderId="641" applyNumberFormat="0" applyProtection="0">
      <alignment horizontal="right" vertical="center"/>
    </xf>
    <xf numFmtId="4" fontId="119" fillId="68" borderId="641" applyNumberFormat="0" applyProtection="0">
      <alignment horizontal="right" vertical="center"/>
    </xf>
    <xf numFmtId="4" fontId="119" fillId="72" borderId="641" applyNumberFormat="0" applyProtection="0">
      <alignment horizontal="right" vertical="center"/>
    </xf>
    <xf numFmtId="4" fontId="119" fillId="63" borderId="641" applyNumberFormat="0" applyProtection="0">
      <alignment horizontal="right" vertical="center"/>
    </xf>
    <xf numFmtId="4" fontId="119" fillId="73" borderId="641" applyNumberFormat="0" applyProtection="0">
      <alignment horizontal="right" vertical="center"/>
    </xf>
    <xf numFmtId="4" fontId="119" fillId="74" borderId="641" applyNumberFormat="0" applyProtection="0">
      <alignment horizontal="right" vertical="center"/>
    </xf>
    <xf numFmtId="4" fontId="119" fillId="75" borderId="641" applyNumberFormat="0" applyProtection="0">
      <alignment horizontal="right" vertical="center"/>
    </xf>
    <xf numFmtId="4" fontId="80" fillId="11" borderId="633" applyNumberFormat="0" applyProtection="0">
      <alignment horizontal="left" vertical="center" indent="1"/>
    </xf>
    <xf numFmtId="4" fontId="119" fillId="49" borderId="641" applyNumberFormat="0" applyProtection="0">
      <alignment horizontal="right" vertical="center"/>
    </xf>
    <xf numFmtId="4" fontId="119" fillId="43" borderId="641" applyNumberFormat="0" applyProtection="0">
      <alignment vertical="center"/>
    </xf>
    <xf numFmtId="4" fontId="122" fillId="43" borderId="641" applyNumberFormat="0" applyProtection="0">
      <alignment vertical="center"/>
    </xf>
    <xf numFmtId="4" fontId="80" fillId="49" borderId="642" applyNumberFormat="0" applyProtection="0">
      <alignment horizontal="left" vertical="center" indent="1"/>
    </xf>
    <xf numFmtId="4" fontId="21" fillId="43" borderId="641" applyNumberFormat="0" applyProtection="0">
      <alignment horizontal="right" vertical="center"/>
    </xf>
    <xf numFmtId="4" fontId="122" fillId="43" borderId="641" applyNumberFormat="0" applyProtection="0">
      <alignment horizontal="right" vertical="center"/>
    </xf>
    <xf numFmtId="4" fontId="123" fillId="5" borderId="641" applyNumberFormat="0" applyProtection="0">
      <alignment horizontal="left" vertical="center" wrapText="1" indent="1"/>
    </xf>
    <xf numFmtId="4" fontId="125" fillId="43" borderId="641" applyNumberFormat="0" applyProtection="0">
      <alignment horizontal="right" vertical="center"/>
    </xf>
    <xf numFmtId="244" fontId="16" fillId="0" borderId="633" applyFill="0"/>
    <xf numFmtId="244" fontId="16" fillId="0" borderId="632" applyFill="0"/>
    <xf numFmtId="244" fontId="4" fillId="0" borderId="633" applyFill="0"/>
    <xf numFmtId="244" fontId="4" fillId="0" borderId="632" applyFill="0"/>
    <xf numFmtId="0" fontId="143" fillId="0" borderId="643" applyNumberFormat="0" applyFill="0" applyAlignment="0">
      <protection locked="0"/>
    </xf>
    <xf numFmtId="0" fontId="143" fillId="0" borderId="643" applyNumberFormat="0" applyFill="0" applyAlignment="0">
      <protection locked="0"/>
    </xf>
    <xf numFmtId="0" fontId="30" fillId="86" borderId="637" applyNumberFormat="0" applyFont="0" applyAlignment="0" applyProtection="0"/>
    <xf numFmtId="0" fontId="156" fillId="92" borderId="638" applyNumberFormat="0" applyAlignment="0" applyProtection="0"/>
    <xf numFmtId="0" fontId="157" fillId="94" borderId="640" applyNumberFormat="0" applyAlignment="0" applyProtection="0"/>
    <xf numFmtId="0" fontId="169" fillId="57" borderId="638" applyNumberFormat="0" applyAlignment="0" applyProtection="0">
      <alignment vertical="center"/>
    </xf>
    <xf numFmtId="0" fontId="172" fillId="94" borderId="638" applyNumberFormat="0" applyAlignment="0" applyProtection="0"/>
    <xf numFmtId="203" fontId="31" fillId="11" borderId="644" applyBorder="0" applyProtection="0">
      <alignment horizontal="right"/>
    </xf>
    <xf numFmtId="228" fontId="16" fillId="43" borderId="634">
      <alignment horizontal="center" wrapText="1"/>
    </xf>
    <xf numFmtId="0" fontId="50" fillId="0" borderId="644">
      <alignment horizontal="center" vertical="top" wrapText="1"/>
    </xf>
    <xf numFmtId="0" fontId="16" fillId="44" borderId="644">
      <alignment horizontal="center" wrapText="1"/>
    </xf>
    <xf numFmtId="0" fontId="50" fillId="0" borderId="644">
      <alignment horizontal="center" vertical="top" wrapText="1"/>
    </xf>
    <xf numFmtId="0" fontId="16" fillId="45" borderId="644">
      <alignment horizontal="center" wrapText="1"/>
    </xf>
    <xf numFmtId="0" fontId="50" fillId="0" borderId="644">
      <alignment horizontal="center" vertical="top" wrapText="1"/>
    </xf>
    <xf numFmtId="0" fontId="16" fillId="45" borderId="644">
      <alignment horizontal="center" wrapText="1"/>
    </xf>
    <xf numFmtId="0" fontId="50" fillId="0" borderId="644">
      <alignment horizontal="center" vertical="top" wrapText="1"/>
    </xf>
    <xf numFmtId="0" fontId="16" fillId="45" borderId="644">
      <alignment horizontal="center" wrapText="1"/>
    </xf>
    <xf numFmtId="0" fontId="50" fillId="0" borderId="644">
      <alignment horizontal="center" vertical="top" wrapText="1"/>
    </xf>
    <xf numFmtId="0" fontId="16" fillId="45" borderId="644">
      <alignment horizontal="center" wrapText="1"/>
    </xf>
    <xf numFmtId="0" fontId="50" fillId="0" borderId="644">
      <alignment horizontal="center" vertical="top" wrapText="1"/>
    </xf>
    <xf numFmtId="0" fontId="16" fillId="45" borderId="644">
      <alignment horizontal="center" wrapText="1"/>
    </xf>
    <xf numFmtId="0" fontId="50" fillId="0" borderId="644">
      <alignment horizontal="center" vertical="top" wrapText="1"/>
    </xf>
    <xf numFmtId="0" fontId="16" fillId="45" borderId="644">
      <alignment horizontal="center" wrapText="1"/>
    </xf>
    <xf numFmtId="0" fontId="66" fillId="50" borderId="635" applyNumberFormat="0" applyFont="0" applyBorder="0" applyAlignment="0" applyProtection="0"/>
    <xf numFmtId="250" fontId="4" fillId="45" borderId="644">
      <alignment horizontal="right"/>
      <protection locked="0"/>
    </xf>
    <xf numFmtId="263" fontId="80" fillId="57" borderId="646" applyAlignment="0" applyProtection="0"/>
    <xf numFmtId="0" fontId="88" fillId="0" borderId="646">
      <alignment horizontal="left" vertical="center"/>
    </xf>
    <xf numFmtId="10" fontId="4" fillId="40" borderId="644" applyNumberFormat="0" applyBorder="0" applyAlignment="0" applyProtection="0"/>
    <xf numFmtId="10" fontId="66" fillId="65" borderId="635" applyBorder="0">
      <alignment horizontal="center"/>
      <protection locked="0"/>
    </xf>
    <xf numFmtId="4" fontId="80" fillId="11" borderId="646" applyNumberFormat="0" applyProtection="0">
      <alignment horizontal="left" vertical="center" indent="1"/>
    </xf>
    <xf numFmtId="244" fontId="16" fillId="0" borderId="646" applyFill="0"/>
    <xf numFmtId="244" fontId="16" fillId="0" borderId="645" applyFill="0"/>
    <xf numFmtId="244" fontId="4" fillId="0" borderId="646" applyFill="0"/>
    <xf numFmtId="244" fontId="4" fillId="0" borderId="645" applyFill="0"/>
    <xf numFmtId="203" fontId="31" fillId="11" borderId="655" applyBorder="0" applyProtection="0">
      <alignment horizontal="right"/>
    </xf>
    <xf numFmtId="206" fontId="41" fillId="0" borderId="658">
      <alignment horizontal="center" vertical="center"/>
      <protection locked="0"/>
    </xf>
    <xf numFmtId="206" fontId="41" fillId="0" borderId="658">
      <alignment horizontal="right" vertical="center"/>
      <protection locked="0"/>
    </xf>
    <xf numFmtId="207" fontId="41" fillId="0" borderId="658">
      <alignment horizontal="center" vertical="center"/>
      <protection locked="0"/>
    </xf>
    <xf numFmtId="207" fontId="41" fillId="0" borderId="658">
      <alignment horizontal="right" vertical="center"/>
      <protection locked="0"/>
    </xf>
    <xf numFmtId="3" fontId="42" fillId="40" borderId="659">
      <alignment horizontal="right"/>
    </xf>
    <xf numFmtId="186" fontId="41" fillId="0" borderId="658">
      <alignment horizontal="center" vertical="center"/>
      <protection locked="0"/>
    </xf>
    <xf numFmtId="186" fontId="41" fillId="0" borderId="658">
      <alignment horizontal="right" vertical="center"/>
      <protection locked="0"/>
    </xf>
    <xf numFmtId="208" fontId="41" fillId="0" borderId="658">
      <alignment horizontal="center" vertical="center"/>
      <protection locked="0"/>
    </xf>
    <xf numFmtId="208" fontId="41" fillId="0" borderId="658">
      <alignment horizontal="right" vertical="center"/>
      <protection locked="0"/>
    </xf>
    <xf numFmtId="209" fontId="41" fillId="0" borderId="658">
      <alignment horizontal="center" vertical="center"/>
      <protection locked="0"/>
    </xf>
    <xf numFmtId="209" fontId="41" fillId="0" borderId="658">
      <alignment horizontal="right" vertical="center"/>
      <protection locked="0"/>
    </xf>
    <xf numFmtId="210" fontId="41" fillId="0" borderId="658">
      <alignment horizontal="center" vertical="center"/>
      <protection locked="0"/>
    </xf>
    <xf numFmtId="210" fontId="41" fillId="0" borderId="658">
      <alignment horizontal="right" vertical="center"/>
      <protection locked="0"/>
    </xf>
    <xf numFmtId="211" fontId="41" fillId="0" borderId="658">
      <alignment horizontal="center" vertical="center"/>
      <protection locked="0"/>
    </xf>
    <xf numFmtId="211" fontId="41" fillId="0" borderId="658">
      <alignment horizontal="right" vertical="center"/>
      <protection locked="0"/>
    </xf>
    <xf numFmtId="228" fontId="16" fillId="43" borderId="660">
      <alignment horizontal="center" wrapText="1"/>
    </xf>
    <xf numFmtId="0" fontId="50" fillId="0" borderId="655">
      <alignment horizontal="center" vertical="top" wrapText="1"/>
    </xf>
    <xf numFmtId="0" fontId="16" fillId="44" borderId="655">
      <alignment horizontal="center" wrapText="1"/>
    </xf>
    <xf numFmtId="0" fontId="50" fillId="0" borderId="655">
      <alignment horizontal="center" vertical="top" wrapText="1"/>
    </xf>
    <xf numFmtId="0" fontId="16" fillId="45" borderId="655">
      <alignment horizontal="center" wrapText="1"/>
    </xf>
    <xf numFmtId="0" fontId="50" fillId="0" borderId="655">
      <alignment horizontal="center" vertical="top" wrapText="1"/>
    </xf>
    <xf numFmtId="0" fontId="16" fillId="45" borderId="655">
      <alignment horizontal="center" wrapText="1"/>
    </xf>
    <xf numFmtId="0" fontId="50" fillId="0" borderId="655">
      <alignment horizontal="center" vertical="top" wrapText="1"/>
    </xf>
    <xf numFmtId="0" fontId="16" fillId="45" borderId="655">
      <alignment horizontal="center" wrapText="1"/>
    </xf>
    <xf numFmtId="0" fontId="50" fillId="0" borderId="655">
      <alignment horizontal="center" vertical="top" wrapText="1"/>
    </xf>
    <xf numFmtId="0" fontId="16" fillId="45" borderId="655">
      <alignment horizontal="center" wrapText="1"/>
    </xf>
    <xf numFmtId="0" fontId="50" fillId="0" borderId="655">
      <alignment horizontal="center" vertical="top" wrapText="1"/>
    </xf>
    <xf numFmtId="0" fontId="16" fillId="45" borderId="655">
      <alignment horizontal="center" wrapText="1"/>
    </xf>
    <xf numFmtId="0" fontId="50" fillId="0" borderId="655">
      <alignment horizontal="center" vertical="top" wrapText="1"/>
    </xf>
    <xf numFmtId="0" fontId="16" fillId="45" borderId="655">
      <alignment horizontal="center" wrapText="1"/>
    </xf>
    <xf numFmtId="0" fontId="52" fillId="47" borderId="661" applyNumberFormat="0" applyAlignment="0">
      <protection locked="0"/>
    </xf>
    <xf numFmtId="0" fontId="66" fillId="50" borderId="662" applyNumberFormat="0" applyFont="0" applyBorder="0" applyAlignment="0" applyProtection="0"/>
    <xf numFmtId="250" fontId="4" fillId="45" borderId="655">
      <alignment horizontal="right"/>
      <protection locked="0"/>
    </xf>
    <xf numFmtId="0" fontId="71" fillId="54" borderId="663">
      <alignment horizontal="center"/>
      <protection locked="0"/>
    </xf>
    <xf numFmtId="263" fontId="80" fillId="57" borderId="657" applyAlignment="0" applyProtection="0"/>
    <xf numFmtId="0" fontId="88" fillId="0" borderId="657">
      <alignment horizontal="left" vertical="center"/>
    </xf>
    <xf numFmtId="10" fontId="4" fillId="40" borderId="655" applyNumberFormat="0" applyBorder="0" applyAlignment="0" applyProtection="0"/>
    <xf numFmtId="0" fontId="92" fillId="23" borderId="661" applyNumberFormat="0" applyAlignment="0">
      <protection locked="0"/>
    </xf>
    <xf numFmtId="0" fontId="92" fillId="23" borderId="661" applyNumberFormat="0" applyAlignment="0">
      <protection locked="0"/>
    </xf>
    <xf numFmtId="10" fontId="66" fillId="65" borderId="662" applyBorder="0">
      <alignment horizontal="center"/>
      <protection locked="0"/>
    </xf>
    <xf numFmtId="0" fontId="4" fillId="14" borderId="659" applyNumberFormat="0" applyAlignment="0">
      <protection locked="0"/>
    </xf>
    <xf numFmtId="0" fontId="103" fillId="47" borderId="664" applyNumberFormat="0" applyAlignment="0">
      <protection locked="0"/>
    </xf>
    <xf numFmtId="3" fontId="42" fillId="40" borderId="672">
      <alignment horizontal="right"/>
    </xf>
    <xf numFmtId="206" fontId="41" fillId="0" borderId="671">
      <alignment horizontal="right" vertical="center"/>
      <protection locked="0"/>
    </xf>
    <xf numFmtId="4" fontId="80" fillId="45" borderId="665" applyNumberFormat="0" applyProtection="0">
      <alignment vertical="center"/>
    </xf>
    <xf numFmtId="4" fontId="118" fillId="45" borderId="665" applyNumberFormat="0" applyProtection="0">
      <alignment vertical="center"/>
    </xf>
    <xf numFmtId="4" fontId="119" fillId="45" borderId="665" applyNumberFormat="0" applyProtection="0">
      <alignment horizontal="left" vertical="center" indent="1"/>
    </xf>
    <xf numFmtId="4" fontId="119" fillId="69" borderId="665" applyNumberFormat="0" applyProtection="0">
      <alignment horizontal="right" vertical="center"/>
    </xf>
    <xf numFmtId="4" fontId="119" fillId="70" borderId="665" applyNumberFormat="0" applyProtection="0">
      <alignment horizontal="right" vertical="center"/>
    </xf>
    <xf numFmtId="4" fontId="119" fillId="71" borderId="665" applyNumberFormat="0" applyProtection="0">
      <alignment horizontal="right" vertical="center"/>
    </xf>
    <xf numFmtId="4" fontId="119" fillId="68" borderId="665" applyNumberFormat="0" applyProtection="0">
      <alignment horizontal="right" vertical="center"/>
    </xf>
    <xf numFmtId="4" fontId="119" fillId="72" borderId="665" applyNumberFormat="0" applyProtection="0">
      <alignment horizontal="right" vertical="center"/>
    </xf>
    <xf numFmtId="4" fontId="119" fillId="63" borderId="665" applyNumberFormat="0" applyProtection="0">
      <alignment horizontal="right" vertical="center"/>
    </xf>
    <xf numFmtId="4" fontId="119" fillId="73" borderId="665" applyNumberFormat="0" applyProtection="0">
      <alignment horizontal="right" vertical="center"/>
    </xf>
    <xf numFmtId="4" fontId="119" fillId="74" borderId="665" applyNumberFormat="0" applyProtection="0">
      <alignment horizontal="right" vertical="center"/>
    </xf>
    <xf numFmtId="4" fontId="119" fillId="75" borderId="665" applyNumberFormat="0" applyProtection="0">
      <alignment horizontal="right" vertical="center"/>
    </xf>
    <xf numFmtId="4" fontId="80" fillId="11" borderId="657" applyNumberFormat="0" applyProtection="0">
      <alignment horizontal="left" vertical="center" indent="1"/>
    </xf>
    <xf numFmtId="4" fontId="119" fillId="49" borderId="665" applyNumberFormat="0" applyProtection="0">
      <alignment horizontal="right" vertical="center"/>
    </xf>
    <xf numFmtId="4" fontId="119" fillId="43" borderId="665" applyNumberFormat="0" applyProtection="0">
      <alignment vertical="center"/>
    </xf>
    <xf numFmtId="4" fontId="122" fillId="43" borderId="665" applyNumberFormat="0" applyProtection="0">
      <alignment vertical="center"/>
    </xf>
    <xf numFmtId="4" fontId="80" fillId="49" borderId="666" applyNumberFormat="0" applyProtection="0">
      <alignment horizontal="left" vertical="center" indent="1"/>
    </xf>
    <xf numFmtId="4" fontId="21" fillId="43" borderId="665" applyNumberFormat="0" applyProtection="0">
      <alignment horizontal="right" vertical="center"/>
    </xf>
    <xf numFmtId="4" fontId="122" fillId="43" borderId="665" applyNumberFormat="0" applyProtection="0">
      <alignment horizontal="right" vertical="center"/>
    </xf>
    <xf numFmtId="4" fontId="123" fillId="5" borderId="665" applyNumberFormat="0" applyProtection="0">
      <alignment horizontal="left" vertical="center" wrapText="1" indent="1"/>
    </xf>
    <xf numFmtId="4" fontId="125" fillId="43" borderId="665" applyNumberFormat="0" applyProtection="0">
      <alignment horizontal="right" vertical="center"/>
    </xf>
    <xf numFmtId="244" fontId="16" fillId="0" borderId="657" applyFill="0"/>
    <xf numFmtId="244" fontId="16" fillId="0" borderId="656" applyFill="0"/>
    <xf numFmtId="244" fontId="4" fillId="0" borderId="657" applyFill="0"/>
    <xf numFmtId="244" fontId="4" fillId="0" borderId="656" applyFill="0"/>
    <xf numFmtId="0" fontId="143" fillId="0" borderId="667" applyNumberFormat="0" applyFill="0" applyAlignment="0">
      <protection locked="0"/>
    </xf>
    <xf numFmtId="0" fontId="143" fillId="0" borderId="667" applyNumberFormat="0" applyFill="0" applyAlignment="0">
      <protection locked="0"/>
    </xf>
    <xf numFmtId="0" fontId="30" fillId="86" borderId="659" applyNumberFormat="0" applyFont="0" applyAlignment="0" applyProtection="0"/>
    <xf numFmtId="0" fontId="156" fillId="92" borderId="661" applyNumberFormat="0" applyAlignment="0" applyProtection="0"/>
    <xf numFmtId="0" fontId="157" fillId="94" borderId="664" applyNumberFormat="0" applyAlignment="0" applyProtection="0"/>
    <xf numFmtId="0" fontId="169" fillId="57" borderId="661" applyNumberFormat="0" applyAlignment="0" applyProtection="0">
      <alignment vertical="center"/>
    </xf>
    <xf numFmtId="0" fontId="172" fillId="94" borderId="661" applyNumberFormat="0" applyAlignment="0" applyProtection="0"/>
    <xf numFmtId="203" fontId="31" fillId="11" borderId="668" applyBorder="0" applyProtection="0">
      <alignment horizontal="right"/>
    </xf>
    <xf numFmtId="0" fontId="50" fillId="0" borderId="668">
      <alignment horizontal="center" vertical="top" wrapText="1"/>
    </xf>
    <xf numFmtId="0" fontId="16" fillId="44" borderId="668">
      <alignment horizontal="center" wrapText="1"/>
    </xf>
    <xf numFmtId="0" fontId="50" fillId="0" borderId="668">
      <alignment horizontal="center" vertical="top" wrapText="1"/>
    </xf>
    <xf numFmtId="0" fontId="16" fillId="45" borderId="668">
      <alignment horizontal="center" wrapText="1"/>
    </xf>
    <xf numFmtId="0" fontId="50" fillId="0" borderId="668">
      <alignment horizontal="center" vertical="top" wrapText="1"/>
    </xf>
    <xf numFmtId="0" fontId="16" fillId="45" borderId="668">
      <alignment horizontal="center" wrapText="1"/>
    </xf>
    <xf numFmtId="0" fontId="50" fillId="0" borderId="668">
      <alignment horizontal="center" vertical="top" wrapText="1"/>
    </xf>
    <xf numFmtId="0" fontId="16" fillId="45" borderId="668">
      <alignment horizontal="center" wrapText="1"/>
    </xf>
    <xf numFmtId="0" fontId="50" fillId="0" borderId="668">
      <alignment horizontal="center" vertical="top" wrapText="1"/>
    </xf>
    <xf numFmtId="0" fontId="16" fillId="45" borderId="668">
      <alignment horizontal="center" wrapText="1"/>
    </xf>
    <xf numFmtId="0" fontId="50" fillId="0" borderId="668">
      <alignment horizontal="center" vertical="top" wrapText="1"/>
    </xf>
    <xf numFmtId="0" fontId="16" fillId="45" borderId="668">
      <alignment horizontal="center" wrapText="1"/>
    </xf>
    <xf numFmtId="0" fontId="50" fillId="0" borderId="668">
      <alignment horizontal="center" vertical="top" wrapText="1"/>
    </xf>
    <xf numFmtId="0" fontId="16" fillId="45" borderId="668">
      <alignment horizontal="center" wrapText="1"/>
    </xf>
    <xf numFmtId="250" fontId="4" fillId="45" borderId="668">
      <alignment horizontal="right"/>
      <protection locked="0"/>
    </xf>
    <xf numFmtId="263" fontId="80" fillId="57" borderId="670" applyAlignment="0" applyProtection="0"/>
    <xf numFmtId="0" fontId="88" fillId="0" borderId="670">
      <alignment horizontal="left" vertical="center"/>
    </xf>
    <xf numFmtId="10" fontId="4" fillId="40" borderId="668" applyNumberFormat="0" applyBorder="0" applyAlignment="0" applyProtection="0"/>
    <xf numFmtId="4" fontId="80" fillId="11" borderId="670" applyNumberFormat="0" applyProtection="0">
      <alignment horizontal="left" vertical="center" indent="1"/>
    </xf>
    <xf numFmtId="244" fontId="16" fillId="0" borderId="670" applyFill="0"/>
    <xf numFmtId="244" fontId="16" fillId="0" borderId="669" applyFill="0"/>
    <xf numFmtId="244" fontId="4" fillId="0" borderId="670" applyFill="0"/>
    <xf numFmtId="244" fontId="4" fillId="0" borderId="669" applyFill="0"/>
    <xf numFmtId="203" fontId="31" fillId="11" borderId="679" applyBorder="0" applyProtection="0">
      <alignment horizontal="right"/>
    </xf>
    <xf numFmtId="206" fontId="41" fillId="0" borderId="682">
      <alignment horizontal="center" vertical="center"/>
      <protection locked="0"/>
    </xf>
    <xf numFmtId="206" fontId="41" fillId="0" borderId="682">
      <alignment horizontal="right" vertical="center"/>
      <protection locked="0"/>
    </xf>
    <xf numFmtId="207" fontId="41" fillId="0" borderId="682">
      <alignment horizontal="center" vertical="center"/>
      <protection locked="0"/>
    </xf>
    <xf numFmtId="207" fontId="41" fillId="0" borderId="682">
      <alignment horizontal="right" vertical="center"/>
      <protection locked="0"/>
    </xf>
    <xf numFmtId="3" fontId="42" fillId="40" borderId="683">
      <alignment horizontal="right"/>
    </xf>
    <xf numFmtId="186" fontId="41" fillId="0" borderId="682">
      <alignment horizontal="center" vertical="center"/>
      <protection locked="0"/>
    </xf>
    <xf numFmtId="186" fontId="41" fillId="0" borderId="682">
      <alignment horizontal="right" vertical="center"/>
      <protection locked="0"/>
    </xf>
    <xf numFmtId="208" fontId="41" fillId="0" borderId="682">
      <alignment horizontal="center" vertical="center"/>
      <protection locked="0"/>
    </xf>
    <xf numFmtId="208" fontId="41" fillId="0" borderId="682">
      <alignment horizontal="right" vertical="center"/>
      <protection locked="0"/>
    </xf>
    <xf numFmtId="209" fontId="41" fillId="0" borderId="682">
      <alignment horizontal="center" vertical="center"/>
      <protection locked="0"/>
    </xf>
    <xf numFmtId="209" fontId="41" fillId="0" borderId="682">
      <alignment horizontal="right" vertical="center"/>
      <protection locked="0"/>
    </xf>
    <xf numFmtId="210" fontId="41" fillId="0" borderId="682">
      <alignment horizontal="center" vertical="center"/>
      <protection locked="0"/>
    </xf>
    <xf numFmtId="210" fontId="41" fillId="0" borderId="682">
      <alignment horizontal="right" vertical="center"/>
      <protection locked="0"/>
    </xf>
    <xf numFmtId="211" fontId="41" fillId="0" borderId="682">
      <alignment horizontal="center" vertical="center"/>
      <protection locked="0"/>
    </xf>
    <xf numFmtId="211" fontId="41" fillId="0" borderId="682">
      <alignment horizontal="right" vertical="center"/>
      <protection locked="0"/>
    </xf>
    <xf numFmtId="228" fontId="16" fillId="43" borderId="684">
      <alignment horizontal="center" wrapText="1"/>
    </xf>
    <xf numFmtId="0" fontId="50" fillId="0" borderId="679">
      <alignment horizontal="center" vertical="top" wrapText="1"/>
    </xf>
    <xf numFmtId="0" fontId="16" fillId="44" borderId="679">
      <alignment horizontal="center" wrapText="1"/>
    </xf>
    <xf numFmtId="0" fontId="50" fillId="0" borderId="679">
      <alignment horizontal="center" vertical="top" wrapText="1"/>
    </xf>
    <xf numFmtId="0" fontId="16" fillId="45" borderId="679">
      <alignment horizontal="center" wrapText="1"/>
    </xf>
    <xf numFmtId="0" fontId="50" fillId="0" borderId="679">
      <alignment horizontal="center" vertical="top" wrapText="1"/>
    </xf>
    <xf numFmtId="0" fontId="16" fillId="45" borderId="679">
      <alignment horizontal="center" wrapText="1"/>
    </xf>
    <xf numFmtId="0" fontId="50" fillId="0" borderId="679">
      <alignment horizontal="center" vertical="top" wrapText="1"/>
    </xf>
    <xf numFmtId="0" fontId="16" fillId="45" borderId="679">
      <alignment horizontal="center" wrapText="1"/>
    </xf>
    <xf numFmtId="0" fontId="50" fillId="0" borderId="679">
      <alignment horizontal="center" vertical="top" wrapText="1"/>
    </xf>
    <xf numFmtId="0" fontId="16" fillId="45" borderId="679">
      <alignment horizontal="center" wrapText="1"/>
    </xf>
    <xf numFmtId="0" fontId="50" fillId="0" borderId="679">
      <alignment horizontal="center" vertical="top" wrapText="1"/>
    </xf>
    <xf numFmtId="0" fontId="16" fillId="45" borderId="679">
      <alignment horizontal="center" wrapText="1"/>
    </xf>
    <xf numFmtId="0" fontId="50" fillId="0" borderId="679">
      <alignment horizontal="center" vertical="top" wrapText="1"/>
    </xf>
    <xf numFmtId="0" fontId="16" fillId="45" borderId="679">
      <alignment horizontal="center" wrapText="1"/>
    </xf>
    <xf numFmtId="0" fontId="52" fillId="47" borderId="685" applyNumberFormat="0" applyAlignment="0">
      <protection locked="0"/>
    </xf>
    <xf numFmtId="0" fontId="66" fillId="50" borderId="686" applyNumberFormat="0" applyFont="0" applyBorder="0" applyAlignment="0" applyProtection="0"/>
    <xf numFmtId="250" fontId="4" fillId="45" borderId="679">
      <alignment horizontal="right"/>
      <protection locked="0"/>
    </xf>
    <xf numFmtId="0" fontId="71" fillId="54" borderId="687">
      <alignment horizontal="center"/>
      <protection locked="0"/>
    </xf>
    <xf numFmtId="263" fontId="80" fillId="57" borderId="681" applyAlignment="0" applyProtection="0"/>
    <xf numFmtId="0" fontId="88" fillId="0" borderId="681">
      <alignment horizontal="left" vertical="center"/>
    </xf>
    <xf numFmtId="10" fontId="4" fillId="40" borderId="679" applyNumberFormat="0" applyBorder="0" applyAlignment="0" applyProtection="0"/>
    <xf numFmtId="0" fontId="92" fillId="23" borderId="685" applyNumberFormat="0" applyAlignment="0">
      <protection locked="0"/>
    </xf>
    <xf numFmtId="0" fontId="92" fillId="23" borderId="685" applyNumberFormat="0" applyAlignment="0">
      <protection locked="0"/>
    </xf>
    <xf numFmtId="10" fontId="66" fillId="65" borderId="686" applyBorder="0">
      <alignment horizontal="center"/>
      <protection locked="0"/>
    </xf>
    <xf numFmtId="0" fontId="4" fillId="14" borderId="683" applyNumberFormat="0" applyAlignment="0">
      <protection locked="0"/>
    </xf>
    <xf numFmtId="0" fontId="103" fillId="47" borderId="688" applyNumberFormat="0" applyAlignment="0">
      <protection locked="0"/>
    </xf>
    <xf numFmtId="4" fontId="80" fillId="45" borderId="689" applyNumberFormat="0" applyProtection="0">
      <alignment vertical="center"/>
    </xf>
    <xf numFmtId="4" fontId="118" fillId="45" borderId="689" applyNumberFormat="0" applyProtection="0">
      <alignment vertical="center"/>
    </xf>
    <xf numFmtId="4" fontId="119" fillId="45" borderId="689" applyNumberFormat="0" applyProtection="0">
      <alignment horizontal="left" vertical="center" indent="1"/>
    </xf>
    <xf numFmtId="4" fontId="119" fillId="69" borderId="689" applyNumberFormat="0" applyProtection="0">
      <alignment horizontal="right" vertical="center"/>
    </xf>
    <xf numFmtId="4" fontId="119" fillId="70" borderId="689" applyNumberFormat="0" applyProtection="0">
      <alignment horizontal="right" vertical="center"/>
    </xf>
    <xf numFmtId="4" fontId="119" fillId="71" borderId="689" applyNumberFormat="0" applyProtection="0">
      <alignment horizontal="right" vertical="center"/>
    </xf>
    <xf numFmtId="4" fontId="119" fillId="68" borderId="689" applyNumberFormat="0" applyProtection="0">
      <alignment horizontal="right" vertical="center"/>
    </xf>
    <xf numFmtId="4" fontId="119" fillId="72" borderId="689" applyNumberFormat="0" applyProtection="0">
      <alignment horizontal="right" vertical="center"/>
    </xf>
    <xf numFmtId="4" fontId="119" fillId="63" borderId="689" applyNumberFormat="0" applyProtection="0">
      <alignment horizontal="right" vertical="center"/>
    </xf>
    <xf numFmtId="4" fontId="119" fillId="73" borderId="689" applyNumberFormat="0" applyProtection="0">
      <alignment horizontal="right" vertical="center"/>
    </xf>
    <xf numFmtId="4" fontId="119" fillId="74" borderId="689" applyNumberFormat="0" applyProtection="0">
      <alignment horizontal="right" vertical="center"/>
    </xf>
    <xf numFmtId="4" fontId="119" fillId="75" borderId="689" applyNumberFormat="0" applyProtection="0">
      <alignment horizontal="right" vertical="center"/>
    </xf>
    <xf numFmtId="4" fontId="80" fillId="11" borderId="681" applyNumberFormat="0" applyProtection="0">
      <alignment horizontal="left" vertical="center" indent="1"/>
    </xf>
    <xf numFmtId="4" fontId="119" fillId="49" borderId="689" applyNumberFormat="0" applyProtection="0">
      <alignment horizontal="right" vertical="center"/>
    </xf>
    <xf numFmtId="4" fontId="119" fillId="43" borderId="689" applyNumberFormat="0" applyProtection="0">
      <alignment vertical="center"/>
    </xf>
    <xf numFmtId="4" fontId="122" fillId="43" borderId="689" applyNumberFormat="0" applyProtection="0">
      <alignment vertical="center"/>
    </xf>
    <xf numFmtId="4" fontId="80" fillId="49" borderId="690" applyNumberFormat="0" applyProtection="0">
      <alignment horizontal="left" vertical="center" indent="1"/>
    </xf>
    <xf numFmtId="4" fontId="21" fillId="43" borderId="689" applyNumberFormat="0" applyProtection="0">
      <alignment horizontal="right" vertical="center"/>
    </xf>
    <xf numFmtId="4" fontId="122" fillId="43" borderId="689" applyNumberFormat="0" applyProtection="0">
      <alignment horizontal="right" vertical="center"/>
    </xf>
    <xf numFmtId="4" fontId="123" fillId="5" borderId="689" applyNumberFormat="0" applyProtection="0">
      <alignment horizontal="left" vertical="center" wrapText="1" indent="1"/>
    </xf>
    <xf numFmtId="4" fontId="125" fillId="43" borderId="689" applyNumberFormat="0" applyProtection="0">
      <alignment horizontal="right" vertical="center"/>
    </xf>
    <xf numFmtId="244" fontId="16" fillId="0" borderId="681" applyFill="0"/>
    <xf numFmtId="244" fontId="16" fillId="0" borderId="680" applyFill="0"/>
    <xf numFmtId="244" fontId="4" fillId="0" borderId="681" applyFill="0"/>
    <xf numFmtId="244" fontId="4" fillId="0" borderId="680" applyFill="0"/>
    <xf numFmtId="0" fontId="143" fillId="0" borderId="691" applyNumberFormat="0" applyFill="0" applyAlignment="0">
      <protection locked="0"/>
    </xf>
    <xf numFmtId="0" fontId="143" fillId="0" borderId="691" applyNumberFormat="0" applyFill="0" applyAlignment="0">
      <protection locked="0"/>
    </xf>
    <xf numFmtId="0" fontId="30" fillId="86" borderId="683" applyNumberFormat="0" applyFont="0" applyAlignment="0" applyProtection="0"/>
    <xf numFmtId="0" fontId="156" fillId="92" borderId="685" applyNumberFormat="0" applyAlignment="0" applyProtection="0"/>
    <xf numFmtId="0" fontId="157" fillId="94" borderId="688" applyNumberFormat="0" applyAlignment="0" applyProtection="0"/>
    <xf numFmtId="0" fontId="169" fillId="57" borderId="685" applyNumberFormat="0" applyAlignment="0" applyProtection="0">
      <alignment vertical="center"/>
    </xf>
    <xf numFmtId="0" fontId="172" fillId="94" borderId="685" applyNumberFormat="0" applyAlignment="0" applyProtection="0"/>
    <xf numFmtId="203" fontId="31" fillId="11" borderId="692" applyBorder="0" applyProtection="0">
      <alignment horizontal="right"/>
    </xf>
    <xf numFmtId="0" fontId="50" fillId="0" borderId="692">
      <alignment horizontal="center" vertical="top" wrapText="1"/>
    </xf>
    <xf numFmtId="0" fontId="16" fillId="44" borderId="692">
      <alignment horizontal="center" wrapText="1"/>
    </xf>
    <xf numFmtId="0" fontId="50" fillId="0" borderId="692">
      <alignment horizontal="center" vertical="top" wrapText="1"/>
    </xf>
    <xf numFmtId="0" fontId="16" fillId="45" borderId="692">
      <alignment horizontal="center" wrapText="1"/>
    </xf>
    <xf numFmtId="0" fontId="50" fillId="0" borderId="692">
      <alignment horizontal="center" vertical="top" wrapText="1"/>
    </xf>
    <xf numFmtId="0" fontId="16" fillId="45" borderId="692">
      <alignment horizontal="center" wrapText="1"/>
    </xf>
    <xf numFmtId="0" fontId="50" fillId="0" borderId="692">
      <alignment horizontal="center" vertical="top" wrapText="1"/>
    </xf>
    <xf numFmtId="0" fontId="16" fillId="45" borderId="692">
      <alignment horizontal="center" wrapText="1"/>
    </xf>
    <xf numFmtId="0" fontId="50" fillId="0" borderId="692">
      <alignment horizontal="center" vertical="top" wrapText="1"/>
    </xf>
    <xf numFmtId="0" fontId="16" fillId="45" borderId="692">
      <alignment horizontal="center" wrapText="1"/>
    </xf>
    <xf numFmtId="0" fontId="50" fillId="0" borderId="692">
      <alignment horizontal="center" vertical="top" wrapText="1"/>
    </xf>
    <xf numFmtId="0" fontId="16" fillId="45" borderId="692">
      <alignment horizontal="center" wrapText="1"/>
    </xf>
    <xf numFmtId="0" fontId="50" fillId="0" borderId="692">
      <alignment horizontal="center" vertical="top" wrapText="1"/>
    </xf>
    <xf numFmtId="0" fontId="16" fillId="45" borderId="692">
      <alignment horizontal="center" wrapText="1"/>
    </xf>
    <xf numFmtId="250" fontId="4" fillId="45" borderId="692">
      <alignment horizontal="right"/>
      <protection locked="0"/>
    </xf>
    <xf numFmtId="263" fontId="80" fillId="57" borderId="694" applyAlignment="0" applyProtection="0"/>
    <xf numFmtId="0" fontId="88" fillId="0" borderId="694">
      <alignment horizontal="left" vertical="center"/>
    </xf>
    <xf numFmtId="10" fontId="4" fillId="40" borderId="692" applyNumberFormat="0" applyBorder="0" applyAlignment="0" applyProtection="0"/>
    <xf numFmtId="4" fontId="80" fillId="11" borderId="694" applyNumberFormat="0" applyProtection="0">
      <alignment horizontal="left" vertical="center" indent="1"/>
    </xf>
    <xf numFmtId="244" fontId="16" fillId="0" borderId="694" applyFill="0"/>
    <xf numFmtId="244" fontId="16" fillId="0" borderId="693" applyFill="0"/>
    <xf numFmtId="244" fontId="4" fillId="0" borderId="694" applyFill="0"/>
    <xf numFmtId="244" fontId="4" fillId="0" borderId="693" applyFill="0"/>
    <xf numFmtId="206" fontId="41" fillId="0" borderId="697">
      <alignment horizontal="center" vertical="center"/>
      <protection locked="0"/>
    </xf>
    <xf numFmtId="206" fontId="41" fillId="0" borderId="697">
      <alignment horizontal="right" vertical="center"/>
      <protection locked="0"/>
    </xf>
    <xf numFmtId="207" fontId="41" fillId="0" borderId="697">
      <alignment horizontal="center" vertical="center"/>
      <protection locked="0"/>
    </xf>
    <xf numFmtId="207" fontId="41" fillId="0" borderId="697">
      <alignment horizontal="right" vertical="center"/>
      <protection locked="0"/>
    </xf>
    <xf numFmtId="3" fontId="42" fillId="40" borderId="698">
      <alignment horizontal="right"/>
    </xf>
    <xf numFmtId="186" fontId="41" fillId="0" borderId="697">
      <alignment horizontal="center" vertical="center"/>
      <protection locked="0"/>
    </xf>
    <xf numFmtId="186" fontId="41" fillId="0" borderId="697">
      <alignment horizontal="right" vertical="center"/>
      <protection locked="0"/>
    </xf>
    <xf numFmtId="208" fontId="41" fillId="0" borderId="697">
      <alignment horizontal="center" vertical="center"/>
      <protection locked="0"/>
    </xf>
    <xf numFmtId="208" fontId="41" fillId="0" borderId="697">
      <alignment horizontal="right" vertical="center"/>
      <protection locked="0"/>
    </xf>
    <xf numFmtId="209" fontId="41" fillId="0" borderId="697">
      <alignment horizontal="center" vertical="center"/>
      <protection locked="0"/>
    </xf>
    <xf numFmtId="209" fontId="41" fillId="0" borderId="697">
      <alignment horizontal="right" vertical="center"/>
      <protection locked="0"/>
    </xf>
    <xf numFmtId="210" fontId="41" fillId="0" borderId="697">
      <alignment horizontal="center" vertical="center"/>
      <protection locked="0"/>
    </xf>
    <xf numFmtId="210" fontId="41" fillId="0" borderId="697">
      <alignment horizontal="right" vertical="center"/>
      <protection locked="0"/>
    </xf>
    <xf numFmtId="211" fontId="41" fillId="0" borderId="697">
      <alignment horizontal="center" vertical="center"/>
      <protection locked="0"/>
    </xf>
    <xf numFmtId="211" fontId="41" fillId="0" borderId="697">
      <alignment horizontal="right" vertical="center"/>
      <protection locked="0"/>
    </xf>
    <xf numFmtId="228" fontId="16" fillId="43" borderId="695">
      <alignment horizontal="center" wrapText="1"/>
    </xf>
    <xf numFmtId="0" fontId="52" fillId="47" borderId="699" applyNumberFormat="0" applyAlignment="0">
      <protection locked="0"/>
    </xf>
    <xf numFmtId="0" fontId="66" fillId="50" borderId="696" applyNumberFormat="0" applyFont="0" applyBorder="0" applyAlignment="0" applyProtection="0"/>
    <xf numFmtId="0" fontId="71" fillId="54" borderId="700">
      <alignment horizontal="center"/>
      <protection locked="0"/>
    </xf>
    <xf numFmtId="0" fontId="92" fillId="23" borderId="699" applyNumberFormat="0" applyAlignment="0">
      <protection locked="0"/>
    </xf>
    <xf numFmtId="0" fontId="92" fillId="23" borderId="699" applyNumberFormat="0" applyAlignment="0">
      <protection locked="0"/>
    </xf>
    <xf numFmtId="10" fontId="66" fillId="65" borderId="696" applyBorder="0">
      <alignment horizontal="center"/>
      <protection locked="0"/>
    </xf>
    <xf numFmtId="0" fontId="4" fillId="14" borderId="698" applyNumberFormat="0" applyAlignment="0">
      <protection locked="0"/>
    </xf>
    <xf numFmtId="0" fontId="103" fillId="47" borderId="701" applyNumberFormat="0" applyAlignment="0">
      <protection locked="0"/>
    </xf>
    <xf numFmtId="4" fontId="80" fillId="45" borderId="702" applyNumberFormat="0" applyProtection="0">
      <alignment vertical="center"/>
    </xf>
    <xf numFmtId="4" fontId="118" fillId="45" borderId="702" applyNumberFormat="0" applyProtection="0">
      <alignment vertical="center"/>
    </xf>
    <xf numFmtId="4" fontId="119" fillId="45" borderId="702" applyNumberFormat="0" applyProtection="0">
      <alignment horizontal="left" vertical="center" indent="1"/>
    </xf>
    <xf numFmtId="4" fontId="119" fillId="69" borderId="702" applyNumberFormat="0" applyProtection="0">
      <alignment horizontal="right" vertical="center"/>
    </xf>
    <xf numFmtId="4" fontId="119" fillId="70" borderId="702" applyNumberFormat="0" applyProtection="0">
      <alignment horizontal="right" vertical="center"/>
    </xf>
    <xf numFmtId="4" fontId="119" fillId="71" borderId="702" applyNumberFormat="0" applyProtection="0">
      <alignment horizontal="right" vertical="center"/>
    </xf>
    <xf numFmtId="4" fontId="119" fillId="68" borderId="702" applyNumberFormat="0" applyProtection="0">
      <alignment horizontal="right" vertical="center"/>
    </xf>
    <xf numFmtId="4" fontId="119" fillId="72" borderId="702" applyNumberFormat="0" applyProtection="0">
      <alignment horizontal="right" vertical="center"/>
    </xf>
    <xf numFmtId="4" fontId="119" fillId="63" borderId="702" applyNumberFormat="0" applyProtection="0">
      <alignment horizontal="right" vertical="center"/>
    </xf>
    <xf numFmtId="4" fontId="119" fillId="73" borderId="702" applyNumberFormat="0" applyProtection="0">
      <alignment horizontal="right" vertical="center"/>
    </xf>
    <xf numFmtId="4" fontId="119" fillId="74" borderId="702" applyNumberFormat="0" applyProtection="0">
      <alignment horizontal="right" vertical="center"/>
    </xf>
    <xf numFmtId="4" fontId="119" fillId="75" borderId="702" applyNumberFormat="0" applyProtection="0">
      <alignment horizontal="right" vertical="center"/>
    </xf>
    <xf numFmtId="4" fontId="119" fillId="49" borderId="702" applyNumberFormat="0" applyProtection="0">
      <alignment horizontal="right" vertical="center"/>
    </xf>
    <xf numFmtId="4" fontId="119" fillId="43" borderId="702" applyNumberFormat="0" applyProtection="0">
      <alignment vertical="center"/>
    </xf>
    <xf numFmtId="4" fontId="122" fillId="43" borderId="702" applyNumberFormat="0" applyProtection="0">
      <alignment vertical="center"/>
    </xf>
    <xf numFmtId="4" fontId="80" fillId="49" borderId="703" applyNumberFormat="0" applyProtection="0">
      <alignment horizontal="left" vertical="center" indent="1"/>
    </xf>
    <xf numFmtId="4" fontId="21" fillId="43" borderId="702" applyNumberFormat="0" applyProtection="0">
      <alignment horizontal="right" vertical="center"/>
    </xf>
    <xf numFmtId="4" fontId="122" fillId="43" borderId="702" applyNumberFormat="0" applyProtection="0">
      <alignment horizontal="right" vertical="center"/>
    </xf>
    <xf numFmtId="4" fontId="123" fillId="5" borderId="702" applyNumberFormat="0" applyProtection="0">
      <alignment horizontal="left" vertical="center" wrapText="1" indent="1"/>
    </xf>
    <xf numFmtId="4" fontId="125" fillId="43" borderId="702" applyNumberFormat="0" applyProtection="0">
      <alignment horizontal="right" vertical="center"/>
    </xf>
    <xf numFmtId="0" fontId="143" fillId="0" borderId="704" applyNumberFormat="0" applyFill="0" applyAlignment="0">
      <protection locked="0"/>
    </xf>
    <xf numFmtId="0" fontId="143" fillId="0" borderId="704" applyNumberFormat="0" applyFill="0" applyAlignment="0">
      <protection locked="0"/>
    </xf>
    <xf numFmtId="0" fontId="30" fillId="86" borderId="698" applyNumberFormat="0" applyFont="0" applyAlignment="0" applyProtection="0"/>
    <xf numFmtId="0" fontId="156" fillId="92" borderId="699" applyNumberFormat="0" applyAlignment="0" applyProtection="0"/>
    <xf numFmtId="0" fontId="157" fillId="94" borderId="701" applyNumberFormat="0" applyAlignment="0" applyProtection="0"/>
    <xf numFmtId="0" fontId="169" fillId="57" borderId="699" applyNumberFormat="0" applyAlignment="0" applyProtection="0">
      <alignment vertical="center"/>
    </xf>
    <xf numFmtId="0" fontId="172" fillId="94" borderId="699" applyNumberFormat="0" applyAlignment="0" applyProtection="0"/>
    <xf numFmtId="207" fontId="41" fillId="0" borderId="745">
      <alignment horizontal="center" vertical="center"/>
      <protection locked="0"/>
    </xf>
    <xf numFmtId="207" fontId="41" fillId="0" borderId="745">
      <alignment horizontal="right" vertical="center"/>
      <protection locked="0"/>
    </xf>
    <xf numFmtId="186" fontId="41" fillId="0" borderId="745">
      <alignment horizontal="center" vertical="center"/>
      <protection locked="0"/>
    </xf>
    <xf numFmtId="186" fontId="41" fillId="0" borderId="745">
      <alignment horizontal="right" vertical="center"/>
      <protection locked="0"/>
    </xf>
    <xf numFmtId="208" fontId="41" fillId="0" borderId="745">
      <alignment horizontal="center" vertical="center"/>
      <protection locked="0"/>
    </xf>
    <xf numFmtId="208" fontId="41" fillId="0" borderId="745">
      <alignment horizontal="right" vertical="center"/>
      <protection locked="0"/>
    </xf>
    <xf numFmtId="209" fontId="41" fillId="0" borderId="745">
      <alignment horizontal="center" vertical="center"/>
      <protection locked="0"/>
    </xf>
    <xf numFmtId="209" fontId="41" fillId="0" borderId="745">
      <alignment horizontal="right" vertical="center"/>
      <protection locked="0"/>
    </xf>
    <xf numFmtId="210" fontId="41" fillId="0" borderId="745">
      <alignment horizontal="center" vertical="center"/>
      <protection locked="0"/>
    </xf>
    <xf numFmtId="210" fontId="41" fillId="0" borderId="745">
      <alignment horizontal="right" vertical="center"/>
      <protection locked="0"/>
    </xf>
    <xf numFmtId="211" fontId="41" fillId="0" borderId="745">
      <alignment horizontal="center" vertical="center"/>
      <protection locked="0"/>
    </xf>
    <xf numFmtId="211" fontId="41" fillId="0" borderId="745">
      <alignment horizontal="right" vertical="center"/>
      <protection locked="0"/>
    </xf>
    <xf numFmtId="0" fontId="4" fillId="14" borderId="722" applyNumberFormat="0" applyAlignment="0">
      <protection locked="0"/>
    </xf>
    <xf numFmtId="0" fontId="71" fillId="54" borderId="748">
      <alignment horizontal="center"/>
      <protection locked="0"/>
    </xf>
    <xf numFmtId="0" fontId="71" fillId="54" borderId="724">
      <alignment horizontal="center"/>
      <protection locked="0"/>
    </xf>
    <xf numFmtId="0" fontId="92" fillId="23" borderId="747" applyNumberFormat="0" applyAlignment="0">
      <protection locked="0"/>
    </xf>
    <xf numFmtId="0" fontId="92" fillId="23" borderId="747" applyNumberFormat="0" applyAlignment="0">
      <protection locked="0"/>
    </xf>
    <xf numFmtId="0" fontId="52" fillId="47" borderId="723" applyNumberFormat="0" applyAlignment="0">
      <protection locked="0"/>
    </xf>
    <xf numFmtId="4" fontId="119" fillId="71" borderId="750" applyNumberFormat="0" applyProtection="0">
      <alignment horizontal="right" vertical="center"/>
    </xf>
    <xf numFmtId="4" fontId="119" fillId="68" borderId="750" applyNumberFormat="0" applyProtection="0">
      <alignment horizontal="right" vertical="center"/>
    </xf>
    <xf numFmtId="4" fontId="119" fillId="72" borderId="750" applyNumberFormat="0" applyProtection="0">
      <alignment horizontal="right" vertical="center"/>
    </xf>
    <xf numFmtId="4" fontId="119" fillId="63" borderId="750" applyNumberFormat="0" applyProtection="0">
      <alignment horizontal="right" vertical="center"/>
    </xf>
    <xf numFmtId="4" fontId="119" fillId="73" borderId="750" applyNumberFormat="0" applyProtection="0">
      <alignment horizontal="right" vertical="center"/>
    </xf>
    <xf numFmtId="4" fontId="119" fillId="74" borderId="750" applyNumberFormat="0" applyProtection="0">
      <alignment horizontal="right" vertical="center"/>
    </xf>
    <xf numFmtId="4" fontId="119" fillId="75" borderId="750" applyNumberFormat="0" applyProtection="0">
      <alignment horizontal="right" vertical="center"/>
    </xf>
    <xf numFmtId="4" fontId="119" fillId="49" borderId="750" applyNumberFormat="0" applyProtection="0">
      <alignment horizontal="right" vertical="center"/>
    </xf>
    <xf numFmtId="4" fontId="119" fillId="43" borderId="750" applyNumberFormat="0" applyProtection="0">
      <alignment vertical="center"/>
    </xf>
    <xf numFmtId="4" fontId="122" fillId="43" borderId="750" applyNumberFormat="0" applyProtection="0">
      <alignment vertical="center"/>
    </xf>
    <xf numFmtId="4" fontId="80" fillId="49" borderId="751" applyNumberFormat="0" applyProtection="0">
      <alignment horizontal="left" vertical="center" indent="1"/>
    </xf>
    <xf numFmtId="4" fontId="21" fillId="43" borderId="750" applyNumberFormat="0" applyProtection="0">
      <alignment horizontal="right" vertical="center"/>
    </xf>
    <xf numFmtId="4" fontId="122" fillId="43" borderId="750" applyNumberFormat="0" applyProtection="0">
      <alignment horizontal="right" vertical="center"/>
    </xf>
    <xf numFmtId="4" fontId="123" fillId="5" borderId="750" applyNumberFormat="0" applyProtection="0">
      <alignment horizontal="left" vertical="center" wrapText="1" indent="1"/>
    </xf>
    <xf numFmtId="4" fontId="125" fillId="43" borderId="750" applyNumberFormat="0" applyProtection="0">
      <alignment horizontal="right" vertical="center"/>
    </xf>
    <xf numFmtId="211" fontId="41" fillId="0" borderId="721">
      <alignment horizontal="right" vertical="center"/>
      <protection locked="0"/>
    </xf>
    <xf numFmtId="211" fontId="41" fillId="0" borderId="721">
      <alignment horizontal="center" vertical="center"/>
      <protection locked="0"/>
    </xf>
    <xf numFmtId="210" fontId="41" fillId="0" borderId="721">
      <alignment horizontal="right" vertical="center"/>
      <protection locked="0"/>
    </xf>
    <xf numFmtId="210" fontId="41" fillId="0" borderId="721">
      <alignment horizontal="center" vertical="center"/>
      <protection locked="0"/>
    </xf>
    <xf numFmtId="209" fontId="41" fillId="0" borderId="721">
      <alignment horizontal="right" vertical="center"/>
      <protection locked="0"/>
    </xf>
    <xf numFmtId="209" fontId="41" fillId="0" borderId="721">
      <alignment horizontal="center" vertical="center"/>
      <protection locked="0"/>
    </xf>
    <xf numFmtId="208" fontId="41" fillId="0" borderId="721">
      <alignment horizontal="right" vertical="center"/>
      <protection locked="0"/>
    </xf>
    <xf numFmtId="208" fontId="41" fillId="0" borderId="721">
      <alignment horizontal="center" vertical="center"/>
      <protection locked="0"/>
    </xf>
    <xf numFmtId="186" fontId="41" fillId="0" borderId="721">
      <alignment horizontal="right" vertical="center"/>
      <protection locked="0"/>
    </xf>
    <xf numFmtId="186" fontId="41" fillId="0" borderId="721">
      <alignment horizontal="center" vertical="center"/>
      <protection locked="0"/>
    </xf>
    <xf numFmtId="3" fontId="42" fillId="40" borderId="722">
      <alignment horizontal="right"/>
    </xf>
    <xf numFmtId="207" fontId="41" fillId="0" borderId="721">
      <alignment horizontal="right" vertical="center"/>
      <protection locked="0"/>
    </xf>
    <xf numFmtId="207" fontId="41" fillId="0" borderId="721">
      <alignment horizontal="center" vertical="center"/>
      <protection locked="0"/>
    </xf>
    <xf numFmtId="206" fontId="41" fillId="0" borderId="721">
      <alignment horizontal="right" vertical="center"/>
      <protection locked="0"/>
    </xf>
    <xf numFmtId="206" fontId="41" fillId="0" borderId="721">
      <alignment horizontal="center" vertical="center"/>
      <protection locked="0"/>
    </xf>
    <xf numFmtId="0" fontId="143" fillId="0" borderId="752" applyNumberFormat="0" applyFill="0" applyAlignment="0">
      <protection locked="0"/>
    </xf>
    <xf numFmtId="0" fontId="143" fillId="0" borderId="752" applyNumberFormat="0" applyFill="0" applyAlignment="0">
      <protection locked="0"/>
    </xf>
    <xf numFmtId="0" fontId="30" fillId="86" borderId="746" applyNumberFormat="0" applyFont="0" applyAlignment="0" applyProtection="0"/>
    <xf numFmtId="0" fontId="156" fillId="92" borderId="747" applyNumberFormat="0" applyAlignment="0" applyProtection="0"/>
    <xf numFmtId="0" fontId="157" fillId="94" borderId="749" applyNumberFormat="0" applyAlignment="0" applyProtection="0"/>
    <xf numFmtId="0" fontId="169" fillId="57" borderId="747" applyNumberFormat="0" applyAlignment="0" applyProtection="0">
      <alignment vertical="center"/>
    </xf>
    <xf numFmtId="0" fontId="172" fillId="94" borderId="747" applyNumberFormat="0" applyAlignment="0" applyProtection="0"/>
    <xf numFmtId="4" fontId="80" fillId="45" borderId="750" applyNumberFormat="0" applyProtection="0">
      <alignment vertical="center"/>
    </xf>
    <xf numFmtId="0" fontId="92" fillId="23" borderId="723" applyNumberFormat="0" applyAlignment="0">
      <protection locked="0"/>
    </xf>
    <xf numFmtId="0" fontId="52" fillId="47" borderId="747" applyNumberFormat="0" applyAlignment="0">
      <protection locked="0"/>
    </xf>
    <xf numFmtId="0" fontId="92" fillId="23" borderId="723" applyNumberFormat="0" applyAlignment="0">
      <protection locked="0"/>
    </xf>
    <xf numFmtId="0" fontId="103" fillId="47" borderId="725" applyNumberFormat="0" applyAlignment="0">
      <protection locked="0"/>
    </xf>
    <xf numFmtId="4" fontId="118" fillId="45" borderId="750" applyNumberFormat="0" applyProtection="0">
      <alignment vertical="center"/>
    </xf>
    <xf numFmtId="4" fontId="119" fillId="45" borderId="750" applyNumberFormat="0" applyProtection="0">
      <alignment horizontal="left" vertical="center" indent="1"/>
    </xf>
    <xf numFmtId="203" fontId="31" fillId="11" borderId="705" applyBorder="0" applyProtection="0">
      <alignment horizontal="right"/>
    </xf>
    <xf numFmtId="206" fontId="41" fillId="0" borderId="708">
      <alignment horizontal="center" vertical="center"/>
      <protection locked="0"/>
    </xf>
    <xf numFmtId="206" fontId="41" fillId="0" borderId="708">
      <alignment horizontal="right" vertical="center"/>
      <protection locked="0"/>
    </xf>
    <xf numFmtId="207" fontId="41" fillId="0" borderId="708">
      <alignment horizontal="center" vertical="center"/>
      <protection locked="0"/>
    </xf>
    <xf numFmtId="207" fontId="41" fillId="0" borderId="708">
      <alignment horizontal="right" vertical="center"/>
      <protection locked="0"/>
    </xf>
    <xf numFmtId="3" fontId="42" fillId="40" borderId="709">
      <alignment horizontal="right"/>
    </xf>
    <xf numFmtId="186" fontId="41" fillId="0" borderId="708">
      <alignment horizontal="center" vertical="center"/>
      <protection locked="0"/>
    </xf>
    <xf numFmtId="186" fontId="41" fillId="0" borderId="708">
      <alignment horizontal="right" vertical="center"/>
      <protection locked="0"/>
    </xf>
    <xf numFmtId="208" fontId="41" fillId="0" borderId="708">
      <alignment horizontal="center" vertical="center"/>
      <protection locked="0"/>
    </xf>
    <xf numFmtId="208" fontId="41" fillId="0" borderId="708">
      <alignment horizontal="right" vertical="center"/>
      <protection locked="0"/>
    </xf>
    <xf numFmtId="209" fontId="41" fillId="0" borderId="708">
      <alignment horizontal="center" vertical="center"/>
      <protection locked="0"/>
    </xf>
    <xf numFmtId="209" fontId="41" fillId="0" borderId="708">
      <alignment horizontal="right" vertical="center"/>
      <protection locked="0"/>
    </xf>
    <xf numFmtId="210" fontId="41" fillId="0" borderId="708">
      <alignment horizontal="center" vertical="center"/>
      <protection locked="0"/>
    </xf>
    <xf numFmtId="210" fontId="41" fillId="0" borderId="708">
      <alignment horizontal="right" vertical="center"/>
      <protection locked="0"/>
    </xf>
    <xf numFmtId="211" fontId="41" fillId="0" borderId="708">
      <alignment horizontal="center" vertical="center"/>
      <protection locked="0"/>
    </xf>
    <xf numFmtId="211" fontId="41" fillId="0" borderId="708">
      <alignment horizontal="right" vertical="center"/>
      <protection locked="0"/>
    </xf>
    <xf numFmtId="228" fontId="16" fillId="43" borderId="710">
      <alignment horizontal="center" wrapText="1"/>
    </xf>
    <xf numFmtId="0" fontId="50" fillId="0" borderId="705">
      <alignment horizontal="center" vertical="top" wrapText="1"/>
    </xf>
    <xf numFmtId="0" fontId="16" fillId="44" borderId="705">
      <alignment horizontal="center" wrapText="1"/>
    </xf>
    <xf numFmtId="0" fontId="50" fillId="0" borderId="705">
      <alignment horizontal="center" vertical="top" wrapText="1"/>
    </xf>
    <xf numFmtId="0" fontId="16" fillId="45" borderId="705">
      <alignment horizontal="center" wrapText="1"/>
    </xf>
    <xf numFmtId="0" fontId="50" fillId="0" borderId="705">
      <alignment horizontal="center" vertical="top" wrapText="1"/>
    </xf>
    <xf numFmtId="0" fontId="16" fillId="45" borderId="705">
      <alignment horizontal="center" wrapText="1"/>
    </xf>
    <xf numFmtId="0" fontId="50" fillId="0" borderId="705">
      <alignment horizontal="center" vertical="top" wrapText="1"/>
    </xf>
    <xf numFmtId="0" fontId="16" fillId="45" borderId="705">
      <alignment horizontal="center" wrapText="1"/>
    </xf>
    <xf numFmtId="0" fontId="50" fillId="0" borderId="705">
      <alignment horizontal="center" vertical="top" wrapText="1"/>
    </xf>
    <xf numFmtId="0" fontId="16" fillId="45" borderId="705">
      <alignment horizontal="center" wrapText="1"/>
    </xf>
    <xf numFmtId="0" fontId="50" fillId="0" borderId="705">
      <alignment horizontal="center" vertical="top" wrapText="1"/>
    </xf>
    <xf numFmtId="0" fontId="16" fillId="45" borderId="705">
      <alignment horizontal="center" wrapText="1"/>
    </xf>
    <xf numFmtId="0" fontId="50" fillId="0" borderId="705">
      <alignment horizontal="center" vertical="top" wrapText="1"/>
    </xf>
    <xf numFmtId="0" fontId="16" fillId="45" borderId="705">
      <alignment horizontal="center" wrapText="1"/>
    </xf>
    <xf numFmtId="0" fontId="52" fillId="47" borderId="711" applyNumberFormat="0" applyAlignment="0">
      <protection locked="0"/>
    </xf>
    <xf numFmtId="0" fontId="66" fillId="50" borderId="712" applyNumberFormat="0" applyFont="0" applyBorder="0" applyAlignment="0" applyProtection="0"/>
    <xf numFmtId="250" fontId="4" fillId="45" borderId="705">
      <alignment horizontal="right"/>
      <protection locked="0"/>
    </xf>
    <xf numFmtId="0" fontId="71" fillId="54" borderId="713">
      <alignment horizontal="center"/>
      <protection locked="0"/>
    </xf>
    <xf numFmtId="263" fontId="80" fillId="57" borderId="707" applyAlignment="0" applyProtection="0"/>
    <xf numFmtId="0" fontId="88" fillId="0" borderId="707">
      <alignment horizontal="left" vertical="center"/>
    </xf>
    <xf numFmtId="10" fontId="4" fillId="40" borderId="705" applyNumberFormat="0" applyBorder="0" applyAlignment="0" applyProtection="0"/>
    <xf numFmtId="0" fontId="92" fillId="23" borderId="711" applyNumberFormat="0" applyAlignment="0">
      <protection locked="0"/>
    </xf>
    <xf numFmtId="0" fontId="92" fillId="23" borderId="711" applyNumberFormat="0" applyAlignment="0">
      <protection locked="0"/>
    </xf>
    <xf numFmtId="10" fontId="66" fillId="65" borderId="712" applyBorder="0">
      <alignment horizontal="center"/>
      <protection locked="0"/>
    </xf>
    <xf numFmtId="0" fontId="4" fillId="14" borderId="709" applyNumberFormat="0" applyAlignment="0">
      <protection locked="0"/>
    </xf>
    <xf numFmtId="0" fontId="103" fillId="47" borderId="714" applyNumberFormat="0" applyAlignment="0">
      <protection locked="0"/>
    </xf>
    <xf numFmtId="4" fontId="80" fillId="45" borderId="715" applyNumberFormat="0" applyProtection="0">
      <alignment vertical="center"/>
    </xf>
    <xf numFmtId="4" fontId="118" fillId="45" borderId="715" applyNumberFormat="0" applyProtection="0">
      <alignment vertical="center"/>
    </xf>
    <xf numFmtId="4" fontId="119" fillId="45" borderId="715" applyNumberFormat="0" applyProtection="0">
      <alignment horizontal="left" vertical="center" indent="1"/>
    </xf>
    <xf numFmtId="4" fontId="119" fillId="69" borderId="715" applyNumberFormat="0" applyProtection="0">
      <alignment horizontal="right" vertical="center"/>
    </xf>
    <xf numFmtId="4" fontId="119" fillId="70" borderId="715" applyNumberFormat="0" applyProtection="0">
      <alignment horizontal="right" vertical="center"/>
    </xf>
    <xf numFmtId="4" fontId="119" fillId="71" borderId="715" applyNumberFormat="0" applyProtection="0">
      <alignment horizontal="right" vertical="center"/>
    </xf>
    <xf numFmtId="4" fontId="119" fillId="68" borderId="715" applyNumberFormat="0" applyProtection="0">
      <alignment horizontal="right" vertical="center"/>
    </xf>
    <xf numFmtId="4" fontId="119" fillId="72" borderId="715" applyNumberFormat="0" applyProtection="0">
      <alignment horizontal="right" vertical="center"/>
    </xf>
    <xf numFmtId="4" fontId="119" fillId="63" borderId="715" applyNumberFormat="0" applyProtection="0">
      <alignment horizontal="right" vertical="center"/>
    </xf>
    <xf numFmtId="4" fontId="119" fillId="73" borderId="715" applyNumberFormat="0" applyProtection="0">
      <alignment horizontal="right" vertical="center"/>
    </xf>
    <xf numFmtId="4" fontId="119" fillId="74" borderId="715" applyNumberFormat="0" applyProtection="0">
      <alignment horizontal="right" vertical="center"/>
    </xf>
    <xf numFmtId="4" fontId="119" fillId="75" borderId="715" applyNumberFormat="0" applyProtection="0">
      <alignment horizontal="right" vertical="center"/>
    </xf>
    <xf numFmtId="4" fontId="80" fillId="11" borderId="707" applyNumberFormat="0" applyProtection="0">
      <alignment horizontal="left" vertical="center" indent="1"/>
    </xf>
    <xf numFmtId="4" fontId="119" fillId="49" borderId="715" applyNumberFormat="0" applyProtection="0">
      <alignment horizontal="right" vertical="center"/>
    </xf>
    <xf numFmtId="4" fontId="119" fillId="43" borderId="715" applyNumberFormat="0" applyProtection="0">
      <alignment vertical="center"/>
    </xf>
    <xf numFmtId="4" fontId="122" fillId="43" borderId="715" applyNumberFormat="0" applyProtection="0">
      <alignment vertical="center"/>
    </xf>
    <xf numFmtId="4" fontId="80" fillId="49" borderId="716" applyNumberFormat="0" applyProtection="0">
      <alignment horizontal="left" vertical="center" indent="1"/>
    </xf>
    <xf numFmtId="4" fontId="21" fillId="43" borderId="715" applyNumberFormat="0" applyProtection="0">
      <alignment horizontal="right" vertical="center"/>
    </xf>
    <xf numFmtId="4" fontId="122" fillId="43" borderId="715" applyNumberFormat="0" applyProtection="0">
      <alignment horizontal="right" vertical="center"/>
    </xf>
    <xf numFmtId="4" fontId="123" fillId="5" borderId="715" applyNumberFormat="0" applyProtection="0">
      <alignment horizontal="left" vertical="center" wrapText="1" indent="1"/>
    </xf>
    <xf numFmtId="4" fontId="125" fillId="43" borderId="715" applyNumberFormat="0" applyProtection="0">
      <alignment horizontal="right" vertical="center"/>
    </xf>
    <xf numFmtId="244" fontId="16" fillId="0" borderId="707" applyFill="0"/>
    <xf numFmtId="244" fontId="16" fillId="0" borderId="706" applyFill="0"/>
    <xf numFmtId="244" fontId="4" fillId="0" borderId="707" applyFill="0"/>
    <xf numFmtId="244" fontId="4" fillId="0" borderId="706" applyFill="0"/>
    <xf numFmtId="0" fontId="143" fillId="0" borderId="717" applyNumberFormat="0" applyFill="0" applyAlignment="0">
      <protection locked="0"/>
    </xf>
    <xf numFmtId="0" fontId="143" fillId="0" borderId="717" applyNumberFormat="0" applyFill="0" applyAlignment="0">
      <protection locked="0"/>
    </xf>
    <xf numFmtId="0" fontId="30" fillId="86" borderId="709" applyNumberFormat="0" applyFont="0" applyAlignment="0" applyProtection="0"/>
    <xf numFmtId="0" fontId="156" fillId="92" borderId="711" applyNumberFormat="0" applyAlignment="0" applyProtection="0"/>
    <xf numFmtId="0" fontId="157" fillId="94" borderId="714" applyNumberFormat="0" applyAlignment="0" applyProtection="0"/>
    <xf numFmtId="0" fontId="169" fillId="57" borderId="711" applyNumberFormat="0" applyAlignment="0" applyProtection="0">
      <alignment vertical="center"/>
    </xf>
    <xf numFmtId="0" fontId="172" fillId="94" borderId="711" applyNumberFormat="0" applyAlignment="0" applyProtection="0"/>
    <xf numFmtId="203" fontId="31" fillId="11" borderId="718" applyBorder="0" applyProtection="0">
      <alignment horizontal="right"/>
    </xf>
    <xf numFmtId="228" fontId="16" fillId="43" borderId="695">
      <alignment horizontal="center" wrapText="1"/>
    </xf>
    <xf numFmtId="0" fontId="50" fillId="0" borderId="718">
      <alignment horizontal="center" vertical="top" wrapText="1"/>
    </xf>
    <xf numFmtId="0" fontId="16" fillId="44" borderId="718">
      <alignment horizontal="center" wrapText="1"/>
    </xf>
    <xf numFmtId="0" fontId="50" fillId="0" borderId="718">
      <alignment horizontal="center" vertical="top" wrapText="1"/>
    </xf>
    <xf numFmtId="0" fontId="16" fillId="45" borderId="718">
      <alignment horizontal="center" wrapText="1"/>
    </xf>
    <xf numFmtId="0" fontId="50" fillId="0" borderId="718">
      <alignment horizontal="center" vertical="top" wrapText="1"/>
    </xf>
    <xf numFmtId="0" fontId="16" fillId="45" borderId="718">
      <alignment horizontal="center" wrapText="1"/>
    </xf>
    <xf numFmtId="0" fontId="50" fillId="0" borderId="718">
      <alignment horizontal="center" vertical="top" wrapText="1"/>
    </xf>
    <xf numFmtId="0" fontId="16" fillId="45" borderId="718">
      <alignment horizontal="center" wrapText="1"/>
    </xf>
    <xf numFmtId="0" fontId="50" fillId="0" borderId="718">
      <alignment horizontal="center" vertical="top" wrapText="1"/>
    </xf>
    <xf numFmtId="0" fontId="16" fillId="45" borderId="718">
      <alignment horizontal="center" wrapText="1"/>
    </xf>
    <xf numFmtId="0" fontId="50" fillId="0" borderId="718">
      <alignment horizontal="center" vertical="top" wrapText="1"/>
    </xf>
    <xf numFmtId="0" fontId="16" fillId="45" borderId="718">
      <alignment horizontal="center" wrapText="1"/>
    </xf>
    <xf numFmtId="0" fontId="50" fillId="0" borderId="718">
      <alignment horizontal="center" vertical="top" wrapText="1"/>
    </xf>
    <xf numFmtId="0" fontId="16" fillId="45" borderId="718">
      <alignment horizontal="center" wrapText="1"/>
    </xf>
    <xf numFmtId="0" fontId="66" fillId="50" borderId="696" applyNumberFormat="0" applyFont="0" applyBorder="0" applyAlignment="0" applyProtection="0"/>
    <xf numFmtId="250" fontId="4" fillId="45" borderId="718">
      <alignment horizontal="right"/>
      <protection locked="0"/>
    </xf>
    <xf numFmtId="263" fontId="80" fillId="57" borderId="720" applyAlignment="0" applyProtection="0"/>
    <xf numFmtId="0" fontId="88" fillId="0" borderId="720">
      <alignment horizontal="left" vertical="center"/>
    </xf>
    <xf numFmtId="10" fontId="4" fillId="40" borderId="718" applyNumberFormat="0" applyBorder="0" applyAlignment="0" applyProtection="0"/>
    <xf numFmtId="10" fontId="66" fillId="65" borderId="696" applyBorder="0">
      <alignment horizontal="center"/>
      <protection locked="0"/>
    </xf>
    <xf numFmtId="4" fontId="80" fillId="11" borderId="720" applyNumberFormat="0" applyProtection="0">
      <alignment horizontal="left" vertical="center" indent="1"/>
    </xf>
    <xf numFmtId="244" fontId="16" fillId="0" borderId="720" applyFill="0"/>
    <xf numFmtId="244" fontId="16" fillId="0" borderId="719" applyFill="0"/>
    <xf numFmtId="244" fontId="4" fillId="0" borderId="720" applyFill="0"/>
    <xf numFmtId="244" fontId="4" fillId="0" borderId="719" applyFill="0"/>
    <xf numFmtId="203" fontId="31" fillId="11" borderId="729" applyBorder="0" applyProtection="0">
      <alignment horizontal="right"/>
    </xf>
    <xf numFmtId="206" fontId="41" fillId="0" borderId="732">
      <alignment horizontal="center" vertical="center"/>
      <protection locked="0"/>
    </xf>
    <xf numFmtId="206" fontId="41" fillId="0" borderId="732">
      <alignment horizontal="right" vertical="center"/>
      <protection locked="0"/>
    </xf>
    <xf numFmtId="207" fontId="41" fillId="0" borderId="732">
      <alignment horizontal="center" vertical="center"/>
      <protection locked="0"/>
    </xf>
    <xf numFmtId="207" fontId="41" fillId="0" borderId="732">
      <alignment horizontal="right" vertical="center"/>
      <protection locked="0"/>
    </xf>
    <xf numFmtId="3" fontId="42" fillId="40" borderId="733">
      <alignment horizontal="right"/>
    </xf>
    <xf numFmtId="186" fontId="41" fillId="0" borderId="732">
      <alignment horizontal="center" vertical="center"/>
      <protection locked="0"/>
    </xf>
    <xf numFmtId="186" fontId="41" fillId="0" borderId="732">
      <alignment horizontal="right" vertical="center"/>
      <protection locked="0"/>
    </xf>
    <xf numFmtId="208" fontId="41" fillId="0" borderId="732">
      <alignment horizontal="center" vertical="center"/>
      <protection locked="0"/>
    </xf>
    <xf numFmtId="208" fontId="41" fillId="0" borderId="732">
      <alignment horizontal="right" vertical="center"/>
      <protection locked="0"/>
    </xf>
    <xf numFmtId="209" fontId="41" fillId="0" borderId="732">
      <alignment horizontal="center" vertical="center"/>
      <protection locked="0"/>
    </xf>
    <xf numFmtId="209" fontId="41" fillId="0" borderId="732">
      <alignment horizontal="right" vertical="center"/>
      <protection locked="0"/>
    </xf>
    <xf numFmtId="210" fontId="41" fillId="0" borderId="732">
      <alignment horizontal="center" vertical="center"/>
      <protection locked="0"/>
    </xf>
    <xf numFmtId="210" fontId="41" fillId="0" borderId="732">
      <alignment horizontal="right" vertical="center"/>
      <protection locked="0"/>
    </xf>
    <xf numFmtId="211" fontId="41" fillId="0" borderId="732">
      <alignment horizontal="center" vertical="center"/>
      <protection locked="0"/>
    </xf>
    <xf numFmtId="211" fontId="41" fillId="0" borderId="732">
      <alignment horizontal="right" vertical="center"/>
      <protection locked="0"/>
    </xf>
    <xf numFmtId="228" fontId="16" fillId="43" borderId="734">
      <alignment horizontal="center" wrapText="1"/>
    </xf>
    <xf numFmtId="0" fontId="50" fillId="0" borderId="729">
      <alignment horizontal="center" vertical="top" wrapText="1"/>
    </xf>
    <xf numFmtId="0" fontId="16" fillId="44" borderId="729">
      <alignment horizontal="center" wrapText="1"/>
    </xf>
    <xf numFmtId="0" fontId="50" fillId="0" borderId="729">
      <alignment horizontal="center" vertical="top" wrapText="1"/>
    </xf>
    <xf numFmtId="0" fontId="16" fillId="45" borderId="729">
      <alignment horizontal="center" wrapText="1"/>
    </xf>
    <xf numFmtId="0" fontId="50" fillId="0" borderId="729">
      <alignment horizontal="center" vertical="top" wrapText="1"/>
    </xf>
    <xf numFmtId="0" fontId="16" fillId="45" borderId="729">
      <alignment horizontal="center" wrapText="1"/>
    </xf>
    <xf numFmtId="0" fontId="50" fillId="0" borderId="729">
      <alignment horizontal="center" vertical="top" wrapText="1"/>
    </xf>
    <xf numFmtId="0" fontId="16" fillId="45" borderId="729">
      <alignment horizontal="center" wrapText="1"/>
    </xf>
    <xf numFmtId="0" fontId="50" fillId="0" borderId="729">
      <alignment horizontal="center" vertical="top" wrapText="1"/>
    </xf>
    <xf numFmtId="0" fontId="16" fillId="45" borderId="729">
      <alignment horizontal="center" wrapText="1"/>
    </xf>
    <xf numFmtId="0" fontId="50" fillId="0" borderId="729">
      <alignment horizontal="center" vertical="top" wrapText="1"/>
    </xf>
    <xf numFmtId="0" fontId="16" fillId="45" borderId="729">
      <alignment horizontal="center" wrapText="1"/>
    </xf>
    <xf numFmtId="0" fontId="50" fillId="0" borderId="729">
      <alignment horizontal="center" vertical="top" wrapText="1"/>
    </xf>
    <xf numFmtId="0" fontId="16" fillId="45" borderId="729">
      <alignment horizontal="center" wrapText="1"/>
    </xf>
    <xf numFmtId="0" fontId="52" fillId="47" borderId="735" applyNumberFormat="0" applyAlignment="0">
      <protection locked="0"/>
    </xf>
    <xf numFmtId="0" fontId="66" fillId="50" borderId="736" applyNumberFormat="0" applyFont="0" applyBorder="0" applyAlignment="0" applyProtection="0"/>
    <xf numFmtId="250" fontId="4" fillId="45" borderId="729">
      <alignment horizontal="right"/>
      <protection locked="0"/>
    </xf>
    <xf numFmtId="0" fontId="71" fillId="54" borderId="737">
      <alignment horizontal="center"/>
      <protection locked="0"/>
    </xf>
    <xf numFmtId="263" fontId="80" fillId="57" borderId="731" applyAlignment="0" applyProtection="0"/>
    <xf numFmtId="0" fontId="88" fillId="0" borderId="731">
      <alignment horizontal="left" vertical="center"/>
    </xf>
    <xf numFmtId="10" fontId="4" fillId="40" borderId="729" applyNumberFormat="0" applyBorder="0" applyAlignment="0" applyProtection="0"/>
    <xf numFmtId="0" fontId="92" fillId="23" borderId="735" applyNumberFormat="0" applyAlignment="0">
      <protection locked="0"/>
    </xf>
    <xf numFmtId="0" fontId="92" fillId="23" borderId="735" applyNumberFormat="0" applyAlignment="0">
      <protection locked="0"/>
    </xf>
    <xf numFmtId="10" fontId="66" fillId="65" borderId="736" applyBorder="0">
      <alignment horizontal="center"/>
      <protection locked="0"/>
    </xf>
    <xf numFmtId="0" fontId="4" fillId="14" borderId="733" applyNumberFormat="0" applyAlignment="0">
      <protection locked="0"/>
    </xf>
    <xf numFmtId="0" fontId="103" fillId="47" borderId="738" applyNumberFormat="0" applyAlignment="0">
      <protection locked="0"/>
    </xf>
    <xf numFmtId="3" fontId="42" fillId="40" borderId="746">
      <alignment horizontal="right"/>
    </xf>
    <xf numFmtId="206" fontId="41" fillId="0" borderId="745">
      <alignment horizontal="right" vertical="center"/>
      <protection locked="0"/>
    </xf>
    <xf numFmtId="4" fontId="80" fillId="45" borderId="739" applyNumberFormat="0" applyProtection="0">
      <alignment vertical="center"/>
    </xf>
    <xf numFmtId="4" fontId="118" fillId="45" borderId="739" applyNumberFormat="0" applyProtection="0">
      <alignment vertical="center"/>
    </xf>
    <xf numFmtId="4" fontId="119" fillId="45" borderId="739" applyNumberFormat="0" applyProtection="0">
      <alignment horizontal="left" vertical="center" indent="1"/>
    </xf>
    <xf numFmtId="4" fontId="119" fillId="69" borderId="739" applyNumberFormat="0" applyProtection="0">
      <alignment horizontal="right" vertical="center"/>
    </xf>
    <xf numFmtId="4" fontId="119" fillId="70" borderId="739" applyNumberFormat="0" applyProtection="0">
      <alignment horizontal="right" vertical="center"/>
    </xf>
    <xf numFmtId="4" fontId="119" fillId="71" borderId="739" applyNumberFormat="0" applyProtection="0">
      <alignment horizontal="right" vertical="center"/>
    </xf>
    <xf numFmtId="4" fontId="119" fillId="68" borderId="739" applyNumberFormat="0" applyProtection="0">
      <alignment horizontal="right" vertical="center"/>
    </xf>
    <xf numFmtId="4" fontId="119" fillId="72" borderId="739" applyNumberFormat="0" applyProtection="0">
      <alignment horizontal="right" vertical="center"/>
    </xf>
    <xf numFmtId="4" fontId="119" fillId="63" borderId="739" applyNumberFormat="0" applyProtection="0">
      <alignment horizontal="right" vertical="center"/>
    </xf>
    <xf numFmtId="4" fontId="119" fillId="73" borderId="739" applyNumberFormat="0" applyProtection="0">
      <alignment horizontal="right" vertical="center"/>
    </xf>
    <xf numFmtId="4" fontId="119" fillId="74" borderId="739" applyNumberFormat="0" applyProtection="0">
      <alignment horizontal="right" vertical="center"/>
    </xf>
    <xf numFmtId="4" fontId="119" fillId="75" borderId="739" applyNumberFormat="0" applyProtection="0">
      <alignment horizontal="right" vertical="center"/>
    </xf>
    <xf numFmtId="4" fontId="80" fillId="11" borderId="731" applyNumberFormat="0" applyProtection="0">
      <alignment horizontal="left" vertical="center" indent="1"/>
    </xf>
    <xf numFmtId="4" fontId="119" fillId="49" borderId="739" applyNumberFormat="0" applyProtection="0">
      <alignment horizontal="right" vertical="center"/>
    </xf>
    <xf numFmtId="4" fontId="119" fillId="43" borderId="739" applyNumberFormat="0" applyProtection="0">
      <alignment vertical="center"/>
    </xf>
    <xf numFmtId="4" fontId="122" fillId="43" borderId="739" applyNumberFormat="0" applyProtection="0">
      <alignment vertical="center"/>
    </xf>
    <xf numFmtId="4" fontId="80" fillId="49" borderId="740" applyNumberFormat="0" applyProtection="0">
      <alignment horizontal="left" vertical="center" indent="1"/>
    </xf>
    <xf numFmtId="4" fontId="21" fillId="43" borderId="739" applyNumberFormat="0" applyProtection="0">
      <alignment horizontal="right" vertical="center"/>
    </xf>
    <xf numFmtId="4" fontId="122" fillId="43" borderId="739" applyNumberFormat="0" applyProtection="0">
      <alignment horizontal="right" vertical="center"/>
    </xf>
    <xf numFmtId="4" fontId="123" fillId="5" borderId="739" applyNumberFormat="0" applyProtection="0">
      <alignment horizontal="left" vertical="center" wrapText="1" indent="1"/>
    </xf>
    <xf numFmtId="4" fontId="125" fillId="43" borderId="739" applyNumberFormat="0" applyProtection="0">
      <alignment horizontal="right" vertical="center"/>
    </xf>
    <xf numFmtId="244" fontId="16" fillId="0" borderId="731" applyFill="0"/>
    <xf numFmtId="244" fontId="16" fillId="0" borderId="730" applyFill="0"/>
    <xf numFmtId="244" fontId="4" fillId="0" borderId="731" applyFill="0"/>
    <xf numFmtId="244" fontId="4" fillId="0" borderId="730" applyFill="0"/>
    <xf numFmtId="0" fontId="143" fillId="0" borderId="741" applyNumberFormat="0" applyFill="0" applyAlignment="0">
      <protection locked="0"/>
    </xf>
    <xf numFmtId="0" fontId="143" fillId="0" borderId="741" applyNumberFormat="0" applyFill="0" applyAlignment="0">
      <protection locked="0"/>
    </xf>
    <xf numFmtId="0" fontId="30" fillId="86" borderId="733" applyNumberFormat="0" applyFont="0" applyAlignment="0" applyProtection="0"/>
    <xf numFmtId="0" fontId="156" fillId="92" borderId="735" applyNumberFormat="0" applyAlignment="0" applyProtection="0"/>
    <xf numFmtId="0" fontId="157" fillId="94" borderId="738" applyNumberFormat="0" applyAlignment="0" applyProtection="0"/>
    <xf numFmtId="0" fontId="169" fillId="57" borderId="735" applyNumberFormat="0" applyAlignment="0" applyProtection="0">
      <alignment vertical="center"/>
    </xf>
    <xf numFmtId="0" fontId="172" fillId="94" borderId="735" applyNumberFormat="0" applyAlignment="0" applyProtection="0"/>
    <xf numFmtId="203" fontId="31" fillId="11" borderId="742" applyBorder="0" applyProtection="0">
      <alignment horizontal="right"/>
    </xf>
    <xf numFmtId="0" fontId="50" fillId="0" borderId="742">
      <alignment horizontal="center" vertical="top" wrapText="1"/>
    </xf>
    <xf numFmtId="0" fontId="16" fillId="44" borderId="742">
      <alignment horizontal="center" wrapText="1"/>
    </xf>
    <xf numFmtId="0" fontId="50" fillId="0" borderId="742">
      <alignment horizontal="center" vertical="top" wrapText="1"/>
    </xf>
    <xf numFmtId="0" fontId="16" fillId="45" borderId="742">
      <alignment horizontal="center" wrapText="1"/>
    </xf>
    <xf numFmtId="0" fontId="50" fillId="0" borderId="742">
      <alignment horizontal="center" vertical="top" wrapText="1"/>
    </xf>
    <xf numFmtId="0" fontId="16" fillId="45" borderId="742">
      <alignment horizontal="center" wrapText="1"/>
    </xf>
    <xf numFmtId="0" fontId="50" fillId="0" borderId="742">
      <alignment horizontal="center" vertical="top" wrapText="1"/>
    </xf>
    <xf numFmtId="0" fontId="16" fillId="45" borderId="742">
      <alignment horizontal="center" wrapText="1"/>
    </xf>
    <xf numFmtId="0" fontId="50" fillId="0" borderId="742">
      <alignment horizontal="center" vertical="top" wrapText="1"/>
    </xf>
    <xf numFmtId="0" fontId="16" fillId="45" borderId="742">
      <alignment horizontal="center" wrapText="1"/>
    </xf>
    <xf numFmtId="0" fontId="50" fillId="0" borderId="742">
      <alignment horizontal="center" vertical="top" wrapText="1"/>
    </xf>
    <xf numFmtId="0" fontId="16" fillId="45" borderId="742">
      <alignment horizontal="center" wrapText="1"/>
    </xf>
    <xf numFmtId="0" fontId="50" fillId="0" borderId="742">
      <alignment horizontal="center" vertical="top" wrapText="1"/>
    </xf>
    <xf numFmtId="0" fontId="16" fillId="45" borderId="742">
      <alignment horizontal="center" wrapText="1"/>
    </xf>
    <xf numFmtId="250" fontId="4" fillId="45" borderId="742">
      <alignment horizontal="right"/>
      <protection locked="0"/>
    </xf>
    <xf numFmtId="263" fontId="80" fillId="57" borderId="744" applyAlignment="0" applyProtection="0"/>
    <xf numFmtId="0" fontId="88" fillId="0" borderId="744">
      <alignment horizontal="left" vertical="center"/>
    </xf>
    <xf numFmtId="10" fontId="4" fillId="40" borderId="742" applyNumberFormat="0" applyBorder="0" applyAlignment="0" applyProtection="0"/>
    <xf numFmtId="4" fontId="80" fillId="11" borderId="744" applyNumberFormat="0" applyProtection="0">
      <alignment horizontal="left" vertical="center" indent="1"/>
    </xf>
    <xf numFmtId="244" fontId="16" fillId="0" borderId="744" applyFill="0"/>
    <xf numFmtId="244" fontId="16" fillId="0" borderId="743" applyFill="0"/>
    <xf numFmtId="244" fontId="4" fillId="0" borderId="744" applyFill="0"/>
    <xf numFmtId="244" fontId="4" fillId="0" borderId="743" applyFill="0"/>
    <xf numFmtId="203" fontId="31" fillId="11" borderId="753" applyBorder="0" applyProtection="0">
      <alignment horizontal="right"/>
    </xf>
    <xf numFmtId="206" fontId="41" fillId="0" borderId="756">
      <alignment horizontal="center" vertical="center"/>
      <protection locked="0"/>
    </xf>
    <xf numFmtId="206" fontId="41" fillId="0" borderId="756">
      <alignment horizontal="right" vertical="center"/>
      <protection locked="0"/>
    </xf>
    <xf numFmtId="207" fontId="41" fillId="0" borderId="756">
      <alignment horizontal="center" vertical="center"/>
      <protection locked="0"/>
    </xf>
    <xf numFmtId="207" fontId="41" fillId="0" borderId="756">
      <alignment horizontal="right" vertical="center"/>
      <protection locked="0"/>
    </xf>
    <xf numFmtId="3" fontId="42" fillId="40" borderId="757">
      <alignment horizontal="right"/>
    </xf>
    <xf numFmtId="186" fontId="41" fillId="0" borderId="756">
      <alignment horizontal="center" vertical="center"/>
      <protection locked="0"/>
    </xf>
    <xf numFmtId="186" fontId="41" fillId="0" borderId="756">
      <alignment horizontal="right" vertical="center"/>
      <protection locked="0"/>
    </xf>
    <xf numFmtId="208" fontId="41" fillId="0" borderId="756">
      <alignment horizontal="center" vertical="center"/>
      <protection locked="0"/>
    </xf>
    <xf numFmtId="208" fontId="41" fillId="0" borderId="756">
      <alignment horizontal="right" vertical="center"/>
      <protection locked="0"/>
    </xf>
    <xf numFmtId="209" fontId="41" fillId="0" borderId="756">
      <alignment horizontal="center" vertical="center"/>
      <protection locked="0"/>
    </xf>
    <xf numFmtId="209" fontId="41" fillId="0" borderId="756">
      <alignment horizontal="right" vertical="center"/>
      <protection locked="0"/>
    </xf>
    <xf numFmtId="210" fontId="41" fillId="0" borderId="756">
      <alignment horizontal="center" vertical="center"/>
      <protection locked="0"/>
    </xf>
    <xf numFmtId="210" fontId="41" fillId="0" borderId="756">
      <alignment horizontal="right" vertical="center"/>
      <protection locked="0"/>
    </xf>
    <xf numFmtId="211" fontId="41" fillId="0" borderId="756">
      <alignment horizontal="center" vertical="center"/>
      <protection locked="0"/>
    </xf>
    <xf numFmtId="211" fontId="41" fillId="0" borderId="756">
      <alignment horizontal="right" vertical="center"/>
      <protection locked="0"/>
    </xf>
    <xf numFmtId="228" fontId="16" fillId="43" borderId="758">
      <alignment horizontal="center" wrapText="1"/>
    </xf>
    <xf numFmtId="0" fontId="50" fillId="0" borderId="753">
      <alignment horizontal="center" vertical="top" wrapText="1"/>
    </xf>
    <xf numFmtId="0" fontId="16" fillId="44" borderId="753">
      <alignment horizontal="center" wrapText="1"/>
    </xf>
    <xf numFmtId="0" fontId="50" fillId="0" borderId="753">
      <alignment horizontal="center" vertical="top" wrapText="1"/>
    </xf>
    <xf numFmtId="0" fontId="16" fillId="45" borderId="753">
      <alignment horizontal="center" wrapText="1"/>
    </xf>
    <xf numFmtId="0" fontId="50" fillId="0" borderId="753">
      <alignment horizontal="center" vertical="top" wrapText="1"/>
    </xf>
    <xf numFmtId="0" fontId="16" fillId="45" borderId="753">
      <alignment horizontal="center" wrapText="1"/>
    </xf>
    <xf numFmtId="0" fontId="50" fillId="0" borderId="753">
      <alignment horizontal="center" vertical="top" wrapText="1"/>
    </xf>
    <xf numFmtId="0" fontId="16" fillId="45" borderId="753">
      <alignment horizontal="center" wrapText="1"/>
    </xf>
    <xf numFmtId="0" fontId="50" fillId="0" borderId="753">
      <alignment horizontal="center" vertical="top" wrapText="1"/>
    </xf>
    <xf numFmtId="0" fontId="16" fillId="45" borderId="753">
      <alignment horizontal="center" wrapText="1"/>
    </xf>
    <xf numFmtId="0" fontId="50" fillId="0" borderId="753">
      <alignment horizontal="center" vertical="top" wrapText="1"/>
    </xf>
    <xf numFmtId="0" fontId="16" fillId="45" borderId="753">
      <alignment horizontal="center" wrapText="1"/>
    </xf>
    <xf numFmtId="0" fontId="50" fillId="0" borderId="753">
      <alignment horizontal="center" vertical="top" wrapText="1"/>
    </xf>
    <xf numFmtId="0" fontId="16" fillId="45" borderId="753">
      <alignment horizontal="center" wrapText="1"/>
    </xf>
    <xf numFmtId="0" fontId="52" fillId="47" borderId="759" applyNumberFormat="0" applyAlignment="0">
      <protection locked="0"/>
    </xf>
    <xf numFmtId="0" fontId="66" fillId="50" borderId="760" applyNumberFormat="0" applyFont="0" applyBorder="0" applyAlignment="0" applyProtection="0"/>
    <xf numFmtId="250" fontId="4" fillId="45" borderId="753">
      <alignment horizontal="right"/>
      <protection locked="0"/>
    </xf>
    <xf numFmtId="0" fontId="71" fillId="54" borderId="761">
      <alignment horizontal="center"/>
      <protection locked="0"/>
    </xf>
    <xf numFmtId="263" fontId="80" fillId="57" borderId="755" applyAlignment="0" applyProtection="0"/>
    <xf numFmtId="0" fontId="88" fillId="0" borderId="755">
      <alignment horizontal="left" vertical="center"/>
    </xf>
    <xf numFmtId="10" fontId="4" fillId="40" borderId="753" applyNumberFormat="0" applyBorder="0" applyAlignment="0" applyProtection="0"/>
    <xf numFmtId="0" fontId="92" fillId="23" borderId="759" applyNumberFormat="0" applyAlignment="0">
      <protection locked="0"/>
    </xf>
    <xf numFmtId="0" fontId="92" fillId="23" borderId="759" applyNumberFormat="0" applyAlignment="0">
      <protection locked="0"/>
    </xf>
    <xf numFmtId="10" fontId="66" fillId="65" borderId="760" applyBorder="0">
      <alignment horizontal="center"/>
      <protection locked="0"/>
    </xf>
    <xf numFmtId="0" fontId="4" fillId="14" borderId="757" applyNumberFormat="0" applyAlignment="0">
      <protection locked="0"/>
    </xf>
    <xf numFmtId="0" fontId="103" fillId="47" borderId="762" applyNumberFormat="0" applyAlignment="0">
      <protection locked="0"/>
    </xf>
    <xf numFmtId="4" fontId="80" fillId="45" borderId="763" applyNumberFormat="0" applyProtection="0">
      <alignment vertical="center"/>
    </xf>
    <xf numFmtId="4" fontId="118" fillId="45" borderId="763" applyNumberFormat="0" applyProtection="0">
      <alignment vertical="center"/>
    </xf>
    <xf numFmtId="4" fontId="119" fillId="45" borderId="763" applyNumberFormat="0" applyProtection="0">
      <alignment horizontal="left" vertical="center" indent="1"/>
    </xf>
    <xf numFmtId="4" fontId="119" fillId="69" borderId="763" applyNumberFormat="0" applyProtection="0">
      <alignment horizontal="right" vertical="center"/>
    </xf>
    <xf numFmtId="4" fontId="119" fillId="70" borderId="763" applyNumberFormat="0" applyProtection="0">
      <alignment horizontal="right" vertical="center"/>
    </xf>
    <xf numFmtId="4" fontId="119" fillId="71" borderId="763" applyNumberFormat="0" applyProtection="0">
      <alignment horizontal="right" vertical="center"/>
    </xf>
    <xf numFmtId="4" fontId="119" fillId="68" borderId="763" applyNumberFormat="0" applyProtection="0">
      <alignment horizontal="right" vertical="center"/>
    </xf>
    <xf numFmtId="4" fontId="119" fillId="72" borderId="763" applyNumberFormat="0" applyProtection="0">
      <alignment horizontal="right" vertical="center"/>
    </xf>
    <xf numFmtId="4" fontId="119" fillId="63" borderId="763" applyNumberFormat="0" applyProtection="0">
      <alignment horizontal="right" vertical="center"/>
    </xf>
    <xf numFmtId="4" fontId="119" fillId="73" borderId="763" applyNumberFormat="0" applyProtection="0">
      <alignment horizontal="right" vertical="center"/>
    </xf>
    <xf numFmtId="4" fontId="119" fillId="74" borderId="763" applyNumberFormat="0" applyProtection="0">
      <alignment horizontal="right" vertical="center"/>
    </xf>
    <xf numFmtId="4" fontId="119" fillId="75" borderId="763" applyNumberFormat="0" applyProtection="0">
      <alignment horizontal="right" vertical="center"/>
    </xf>
    <xf numFmtId="4" fontId="80" fillId="11" borderId="755" applyNumberFormat="0" applyProtection="0">
      <alignment horizontal="left" vertical="center" indent="1"/>
    </xf>
    <xf numFmtId="4" fontId="119" fillId="49" borderId="763" applyNumberFormat="0" applyProtection="0">
      <alignment horizontal="right" vertical="center"/>
    </xf>
    <xf numFmtId="4" fontId="119" fillId="43" borderId="763" applyNumberFormat="0" applyProtection="0">
      <alignment vertical="center"/>
    </xf>
    <xf numFmtId="4" fontId="122" fillId="43" borderId="763" applyNumberFormat="0" applyProtection="0">
      <alignment vertical="center"/>
    </xf>
    <xf numFmtId="4" fontId="80" fillId="49" borderId="764" applyNumberFormat="0" applyProtection="0">
      <alignment horizontal="left" vertical="center" indent="1"/>
    </xf>
    <xf numFmtId="4" fontId="21" fillId="43" borderId="763" applyNumberFormat="0" applyProtection="0">
      <alignment horizontal="right" vertical="center"/>
    </xf>
    <xf numFmtId="4" fontId="122" fillId="43" borderId="763" applyNumberFormat="0" applyProtection="0">
      <alignment horizontal="right" vertical="center"/>
    </xf>
    <xf numFmtId="4" fontId="123" fillId="5" borderId="763" applyNumberFormat="0" applyProtection="0">
      <alignment horizontal="left" vertical="center" wrapText="1" indent="1"/>
    </xf>
    <xf numFmtId="4" fontId="125" fillId="43" borderId="763" applyNumberFormat="0" applyProtection="0">
      <alignment horizontal="right" vertical="center"/>
    </xf>
    <xf numFmtId="244" fontId="16" fillId="0" borderId="755" applyFill="0"/>
    <xf numFmtId="244" fontId="16" fillId="0" borderId="754" applyFill="0"/>
    <xf numFmtId="244" fontId="4" fillId="0" borderId="755" applyFill="0"/>
    <xf numFmtId="244" fontId="4" fillId="0" borderId="754" applyFill="0"/>
    <xf numFmtId="0" fontId="143" fillId="0" borderId="765" applyNumberFormat="0" applyFill="0" applyAlignment="0">
      <protection locked="0"/>
    </xf>
    <xf numFmtId="0" fontId="143" fillId="0" borderId="765" applyNumberFormat="0" applyFill="0" applyAlignment="0">
      <protection locked="0"/>
    </xf>
    <xf numFmtId="0" fontId="30" fillId="86" borderId="757" applyNumberFormat="0" applyFont="0" applyAlignment="0" applyProtection="0"/>
    <xf numFmtId="0" fontId="156" fillId="92" borderId="759" applyNumberFormat="0" applyAlignment="0" applyProtection="0"/>
    <xf numFmtId="0" fontId="157" fillId="94" borderId="762" applyNumberFormat="0" applyAlignment="0" applyProtection="0"/>
    <xf numFmtId="0" fontId="169" fillId="57" borderId="759" applyNumberFormat="0" applyAlignment="0" applyProtection="0">
      <alignment vertical="center"/>
    </xf>
    <xf numFmtId="0" fontId="172" fillId="94" borderId="759" applyNumberFormat="0" applyAlignment="0" applyProtection="0"/>
    <xf numFmtId="203" fontId="31" fillId="11" borderId="766" applyBorder="0" applyProtection="0">
      <alignment horizontal="right"/>
    </xf>
    <xf numFmtId="0" fontId="50" fillId="0" borderId="766">
      <alignment horizontal="center" vertical="top" wrapText="1"/>
    </xf>
    <xf numFmtId="0" fontId="16" fillId="44" borderId="766">
      <alignment horizontal="center" wrapText="1"/>
    </xf>
    <xf numFmtId="0" fontId="50" fillId="0" borderId="766">
      <alignment horizontal="center" vertical="top" wrapText="1"/>
    </xf>
    <xf numFmtId="0" fontId="16" fillId="45" borderId="766">
      <alignment horizontal="center" wrapText="1"/>
    </xf>
    <xf numFmtId="0" fontId="50" fillId="0" borderId="766">
      <alignment horizontal="center" vertical="top" wrapText="1"/>
    </xf>
    <xf numFmtId="0" fontId="16" fillId="45" borderId="766">
      <alignment horizontal="center" wrapText="1"/>
    </xf>
    <xf numFmtId="0" fontId="50" fillId="0" borderId="766">
      <alignment horizontal="center" vertical="top" wrapText="1"/>
    </xf>
    <xf numFmtId="0" fontId="16" fillId="45" borderId="766">
      <alignment horizontal="center" wrapText="1"/>
    </xf>
    <xf numFmtId="0" fontId="50" fillId="0" borderId="766">
      <alignment horizontal="center" vertical="top" wrapText="1"/>
    </xf>
    <xf numFmtId="0" fontId="16" fillId="45" borderId="766">
      <alignment horizontal="center" wrapText="1"/>
    </xf>
    <xf numFmtId="0" fontId="50" fillId="0" borderId="766">
      <alignment horizontal="center" vertical="top" wrapText="1"/>
    </xf>
    <xf numFmtId="0" fontId="16" fillId="45" borderId="766">
      <alignment horizontal="center" wrapText="1"/>
    </xf>
    <xf numFmtId="0" fontId="50" fillId="0" borderId="766">
      <alignment horizontal="center" vertical="top" wrapText="1"/>
    </xf>
    <xf numFmtId="0" fontId="16" fillId="45" borderId="766">
      <alignment horizontal="center" wrapText="1"/>
    </xf>
    <xf numFmtId="250" fontId="4" fillId="45" borderId="766">
      <alignment horizontal="right"/>
      <protection locked="0"/>
    </xf>
    <xf numFmtId="263" fontId="80" fillId="57" borderId="768" applyAlignment="0" applyProtection="0"/>
    <xf numFmtId="0" fontId="88" fillId="0" borderId="768">
      <alignment horizontal="left" vertical="center"/>
    </xf>
    <xf numFmtId="10" fontId="4" fillId="40" borderId="766" applyNumberFormat="0" applyBorder="0" applyAlignment="0" applyProtection="0"/>
    <xf numFmtId="4" fontId="80" fillId="11" borderId="768" applyNumberFormat="0" applyProtection="0">
      <alignment horizontal="left" vertical="center" indent="1"/>
    </xf>
    <xf numFmtId="244" fontId="16" fillId="0" borderId="768" applyFill="0"/>
    <xf numFmtId="244" fontId="16" fillId="0" borderId="767" applyFill="0"/>
    <xf numFmtId="244" fontId="4" fillId="0" borderId="768" applyFill="0"/>
    <xf numFmtId="244" fontId="4" fillId="0" borderId="767" applyFill="0"/>
    <xf numFmtId="206" fontId="41" fillId="0" borderId="771">
      <alignment horizontal="center" vertical="center"/>
      <protection locked="0"/>
    </xf>
    <xf numFmtId="206" fontId="41" fillId="0" borderId="771">
      <alignment horizontal="right" vertical="center"/>
      <protection locked="0"/>
    </xf>
    <xf numFmtId="207" fontId="41" fillId="0" borderId="771">
      <alignment horizontal="center" vertical="center"/>
      <protection locked="0"/>
    </xf>
    <xf numFmtId="207" fontId="41" fillId="0" borderId="771">
      <alignment horizontal="right" vertical="center"/>
      <protection locked="0"/>
    </xf>
    <xf numFmtId="3" fontId="42" fillId="40" borderId="772">
      <alignment horizontal="right"/>
    </xf>
    <xf numFmtId="186" fontId="41" fillId="0" borderId="771">
      <alignment horizontal="center" vertical="center"/>
      <protection locked="0"/>
    </xf>
    <xf numFmtId="186" fontId="41" fillId="0" borderId="771">
      <alignment horizontal="right" vertical="center"/>
      <protection locked="0"/>
    </xf>
    <xf numFmtId="208" fontId="41" fillId="0" borderId="771">
      <alignment horizontal="center" vertical="center"/>
      <protection locked="0"/>
    </xf>
    <xf numFmtId="208" fontId="41" fillId="0" borderId="771">
      <alignment horizontal="right" vertical="center"/>
      <protection locked="0"/>
    </xf>
    <xf numFmtId="209" fontId="41" fillId="0" borderId="771">
      <alignment horizontal="center" vertical="center"/>
      <protection locked="0"/>
    </xf>
    <xf numFmtId="209" fontId="41" fillId="0" borderId="771">
      <alignment horizontal="right" vertical="center"/>
      <protection locked="0"/>
    </xf>
    <xf numFmtId="210" fontId="41" fillId="0" borderId="771">
      <alignment horizontal="center" vertical="center"/>
      <protection locked="0"/>
    </xf>
    <xf numFmtId="210" fontId="41" fillId="0" borderId="771">
      <alignment horizontal="right" vertical="center"/>
      <protection locked="0"/>
    </xf>
    <xf numFmtId="211" fontId="41" fillId="0" borderId="771">
      <alignment horizontal="center" vertical="center"/>
      <protection locked="0"/>
    </xf>
    <xf numFmtId="211" fontId="41" fillId="0" borderId="771">
      <alignment horizontal="right" vertical="center"/>
      <protection locked="0"/>
    </xf>
    <xf numFmtId="228" fontId="16" fillId="43" borderId="769">
      <alignment horizontal="center" wrapText="1"/>
    </xf>
    <xf numFmtId="0" fontId="52" fillId="47" borderId="773" applyNumberFormat="0" applyAlignment="0">
      <protection locked="0"/>
    </xf>
    <xf numFmtId="0" fontId="66" fillId="50" borderId="770" applyNumberFormat="0" applyFont="0" applyBorder="0" applyAlignment="0" applyProtection="0"/>
    <xf numFmtId="0" fontId="71" fillId="54" borderId="774">
      <alignment horizontal="center"/>
      <protection locked="0"/>
    </xf>
    <xf numFmtId="0" fontId="92" fillId="23" borderId="773" applyNumberFormat="0" applyAlignment="0">
      <protection locked="0"/>
    </xf>
    <xf numFmtId="0" fontId="92" fillId="23" borderId="773" applyNumberFormat="0" applyAlignment="0">
      <protection locked="0"/>
    </xf>
    <xf numFmtId="10" fontId="66" fillId="65" borderId="770" applyBorder="0">
      <alignment horizontal="center"/>
      <protection locked="0"/>
    </xf>
    <xf numFmtId="0" fontId="4" fillId="14" borderId="772" applyNumberFormat="0" applyAlignment="0">
      <protection locked="0"/>
    </xf>
    <xf numFmtId="0" fontId="103" fillId="47" borderId="775" applyNumberFormat="0" applyAlignment="0">
      <protection locked="0"/>
    </xf>
    <xf numFmtId="4" fontId="80" fillId="45" borderId="776" applyNumberFormat="0" applyProtection="0">
      <alignment vertical="center"/>
    </xf>
    <xf numFmtId="4" fontId="118" fillId="45" borderId="776" applyNumberFormat="0" applyProtection="0">
      <alignment vertical="center"/>
    </xf>
    <xf numFmtId="4" fontId="119" fillId="45" borderId="776" applyNumberFormat="0" applyProtection="0">
      <alignment horizontal="left" vertical="center" indent="1"/>
    </xf>
    <xf numFmtId="4" fontId="119" fillId="69" borderId="776" applyNumberFormat="0" applyProtection="0">
      <alignment horizontal="right" vertical="center"/>
    </xf>
    <xf numFmtId="4" fontId="119" fillId="70" borderId="776" applyNumberFormat="0" applyProtection="0">
      <alignment horizontal="right" vertical="center"/>
    </xf>
    <xf numFmtId="4" fontId="119" fillId="71" borderId="776" applyNumberFormat="0" applyProtection="0">
      <alignment horizontal="right" vertical="center"/>
    </xf>
    <xf numFmtId="4" fontId="119" fillId="68" borderId="776" applyNumberFormat="0" applyProtection="0">
      <alignment horizontal="right" vertical="center"/>
    </xf>
    <xf numFmtId="4" fontId="119" fillId="72" borderId="776" applyNumberFormat="0" applyProtection="0">
      <alignment horizontal="right" vertical="center"/>
    </xf>
    <xf numFmtId="4" fontId="119" fillId="63" borderId="776" applyNumberFormat="0" applyProtection="0">
      <alignment horizontal="right" vertical="center"/>
    </xf>
    <xf numFmtId="4" fontId="119" fillId="73" borderId="776" applyNumberFormat="0" applyProtection="0">
      <alignment horizontal="right" vertical="center"/>
    </xf>
    <xf numFmtId="4" fontId="119" fillId="74" borderId="776" applyNumberFormat="0" applyProtection="0">
      <alignment horizontal="right" vertical="center"/>
    </xf>
    <xf numFmtId="4" fontId="119" fillId="75" borderId="776" applyNumberFormat="0" applyProtection="0">
      <alignment horizontal="right" vertical="center"/>
    </xf>
    <xf numFmtId="4" fontId="119" fillId="49" borderId="776" applyNumberFormat="0" applyProtection="0">
      <alignment horizontal="right" vertical="center"/>
    </xf>
    <xf numFmtId="4" fontId="119" fillId="43" borderId="776" applyNumberFormat="0" applyProtection="0">
      <alignment vertical="center"/>
    </xf>
    <xf numFmtId="4" fontId="122" fillId="43" borderId="776" applyNumberFormat="0" applyProtection="0">
      <alignment vertical="center"/>
    </xf>
    <xf numFmtId="4" fontId="80" fillId="49" borderId="777" applyNumberFormat="0" applyProtection="0">
      <alignment horizontal="left" vertical="center" indent="1"/>
    </xf>
    <xf numFmtId="4" fontId="21" fillId="43" borderId="776" applyNumberFormat="0" applyProtection="0">
      <alignment horizontal="right" vertical="center"/>
    </xf>
    <xf numFmtId="4" fontId="122" fillId="43" borderId="776" applyNumberFormat="0" applyProtection="0">
      <alignment horizontal="right" vertical="center"/>
    </xf>
    <xf numFmtId="4" fontId="123" fillId="5" borderId="776" applyNumberFormat="0" applyProtection="0">
      <alignment horizontal="left" vertical="center" wrapText="1" indent="1"/>
    </xf>
    <xf numFmtId="4" fontId="125" fillId="43" borderId="776" applyNumberFormat="0" applyProtection="0">
      <alignment horizontal="right" vertical="center"/>
    </xf>
    <xf numFmtId="0" fontId="143" fillId="0" borderId="778" applyNumberFormat="0" applyFill="0" applyAlignment="0">
      <protection locked="0"/>
    </xf>
    <xf numFmtId="0" fontId="143" fillId="0" borderId="778" applyNumberFormat="0" applyFill="0" applyAlignment="0">
      <protection locked="0"/>
    </xf>
    <xf numFmtId="0" fontId="30" fillId="86" borderId="772" applyNumberFormat="0" applyFont="0" applyAlignment="0" applyProtection="0"/>
    <xf numFmtId="0" fontId="156" fillId="92" borderId="773" applyNumberFormat="0" applyAlignment="0" applyProtection="0"/>
    <xf numFmtId="0" fontId="157" fillId="94" borderId="775" applyNumberFormat="0" applyAlignment="0" applyProtection="0"/>
    <xf numFmtId="0" fontId="169" fillId="57" borderId="773" applyNumberFormat="0" applyAlignment="0" applyProtection="0">
      <alignment vertical="center"/>
    </xf>
    <xf numFmtId="0" fontId="172" fillId="94" borderId="773" applyNumberFormat="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07" fontId="41" fillId="0" borderId="610">
      <alignment horizontal="center" vertical="center"/>
      <protection locked="0"/>
    </xf>
    <xf numFmtId="208" fontId="41" fillId="0" borderId="610">
      <alignment horizontal="center" vertical="center"/>
      <protection locked="0"/>
    </xf>
    <xf numFmtId="186" fontId="41" fillId="0" borderId="610">
      <alignment horizontal="right" vertical="center"/>
      <protection locked="0"/>
    </xf>
    <xf numFmtId="206" fontId="41" fillId="0" borderId="610">
      <alignment horizontal="right" vertical="center"/>
      <protection locked="0"/>
    </xf>
    <xf numFmtId="208" fontId="41" fillId="0" borderId="610">
      <alignment horizontal="center" vertical="center"/>
      <protection locked="0"/>
    </xf>
    <xf numFmtId="207" fontId="41" fillId="0" borderId="610">
      <alignment horizontal="center" vertical="center"/>
      <protection locked="0"/>
    </xf>
    <xf numFmtId="207" fontId="41" fillId="0" borderId="610">
      <alignment horizontal="right" vertical="center"/>
      <protection locked="0"/>
    </xf>
    <xf numFmtId="186" fontId="41" fillId="0" borderId="610">
      <alignment horizontal="center" vertical="center"/>
      <protection locked="0"/>
    </xf>
    <xf numFmtId="186" fontId="41" fillId="0" borderId="610">
      <alignment horizontal="right" vertical="center"/>
      <protection locked="0"/>
    </xf>
    <xf numFmtId="186" fontId="41" fillId="0" borderId="610">
      <alignment horizontal="center" vertical="center"/>
      <protection locked="0"/>
    </xf>
    <xf numFmtId="186" fontId="41" fillId="0" borderId="610">
      <alignment horizontal="right" vertical="center"/>
      <protection locked="0"/>
    </xf>
    <xf numFmtId="186" fontId="41" fillId="0" borderId="610">
      <alignment horizontal="center" vertical="center"/>
      <protection locked="0"/>
    </xf>
    <xf numFmtId="210" fontId="41" fillId="0" borderId="364">
      <alignment horizontal="center"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09" fontId="41" fillId="0" borderId="364">
      <alignment horizontal="right"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09" fontId="41" fillId="0" borderId="364">
      <alignment horizontal="right" vertical="center"/>
      <protection locked="0"/>
    </xf>
    <xf numFmtId="209" fontId="41" fillId="0" borderId="364">
      <alignment horizontal="right" vertical="center"/>
      <protection locked="0"/>
    </xf>
    <xf numFmtId="211" fontId="41" fillId="0" borderId="610">
      <alignment horizontal="center" vertical="center"/>
      <protection locked="0"/>
    </xf>
    <xf numFmtId="211" fontId="41" fillId="0" borderId="610">
      <alignment horizontal="center" vertical="center"/>
      <protection locked="0"/>
    </xf>
    <xf numFmtId="209" fontId="41" fillId="0" borderId="364">
      <alignment horizontal="right"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11" fontId="41" fillId="0" borderId="610">
      <alignment horizontal="center" vertical="center"/>
      <protection locked="0"/>
    </xf>
    <xf numFmtId="209" fontId="41" fillId="0" borderId="364">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09" fontId="41" fillId="0" borderId="364">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10" fontId="41" fillId="0" borderId="610">
      <alignment horizontal="right" vertical="center"/>
      <protection locked="0"/>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10" fontId="41" fillId="0" borderId="610">
      <alignment horizontal="right" vertical="center"/>
      <protection locked="0"/>
    </xf>
    <xf numFmtId="210" fontId="41" fillId="0" borderId="610">
      <alignment horizontal="right" vertical="center"/>
      <protection locked="0"/>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03" fontId="31" fillId="11" borderId="753" applyBorder="0" applyProtection="0">
      <alignment horizontal="right"/>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10" fontId="41" fillId="0" borderId="610">
      <alignment horizontal="right" vertical="center"/>
      <protection locked="0"/>
    </xf>
    <xf numFmtId="209" fontId="41" fillId="0" borderId="364">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09" fontId="41" fillId="0" borderId="364">
      <alignment horizontal="right" vertical="center"/>
      <protection locked="0"/>
    </xf>
    <xf numFmtId="209" fontId="41" fillId="0" borderId="364">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209" fontId="41" fillId="0" borderId="364">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10" fontId="41" fillId="0" borderId="610">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06" fontId="41" fillId="0" borderId="745">
      <alignment horizontal="center" vertical="center"/>
      <protection locked="0"/>
    </xf>
    <xf numFmtId="210" fontId="41" fillId="0" borderId="610">
      <alignment horizontal="center"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10" fontId="41" fillId="0" borderId="610">
      <alignment horizontal="center"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06" fontId="41" fillId="0" borderId="745">
      <alignment horizontal="right" vertical="center"/>
      <protection locked="0"/>
    </xf>
    <xf numFmtId="210" fontId="41" fillId="0" borderId="610">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10" fontId="41" fillId="0" borderId="610">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07" fontId="41" fillId="0" borderId="745">
      <alignment horizontal="center" vertical="center"/>
      <protection locked="0"/>
    </xf>
    <xf numFmtId="210" fontId="41" fillId="0" borderId="610">
      <alignment horizontal="center"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10" fontId="41" fillId="0" borderId="610">
      <alignment horizontal="center"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07" fontId="41" fillId="0" borderId="745">
      <alignment horizontal="right" vertical="center"/>
      <protection locked="0"/>
    </xf>
    <xf numFmtId="210" fontId="41" fillId="0" borderId="610">
      <alignment horizontal="center" vertical="center"/>
      <protection locked="0"/>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210" fontId="41" fillId="0" borderId="610">
      <alignment horizontal="center" vertical="center"/>
      <protection locked="0"/>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210" fontId="41" fillId="0" borderId="610">
      <alignment horizontal="center" vertical="center"/>
      <protection locked="0"/>
    </xf>
    <xf numFmtId="210" fontId="41" fillId="0" borderId="610">
      <alignment horizontal="center" vertical="center"/>
      <protection locked="0"/>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3" fontId="42" fillId="40" borderId="746">
      <alignment horizontal="right"/>
    </xf>
    <xf numFmtId="210" fontId="41" fillId="0" borderId="610">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210" fontId="41" fillId="0" borderId="610">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186" fontId="41" fillId="0" borderId="745">
      <alignment horizontal="center" vertical="center"/>
      <protection locked="0"/>
    </xf>
    <xf numFmtId="210" fontId="41" fillId="0" borderId="610">
      <alignment horizontal="center"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210" fontId="41" fillId="0" borderId="610">
      <alignment horizontal="center"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186" fontId="41" fillId="0" borderId="745">
      <alignment horizontal="right" vertical="center"/>
      <protection locked="0"/>
    </xf>
    <xf numFmtId="210" fontId="41" fillId="0" borderId="610">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10" fontId="41" fillId="0" borderId="610">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10" fontId="41" fillId="0" borderId="610">
      <alignment horizontal="center" vertical="center"/>
      <protection locked="0"/>
    </xf>
    <xf numFmtId="210" fontId="41" fillId="0" borderId="610">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08" fontId="41" fillId="0" borderId="745">
      <alignment horizontal="center" vertical="center"/>
      <protection locked="0"/>
    </xf>
    <xf numFmtId="210" fontId="41" fillId="0" borderId="610">
      <alignment horizontal="center"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10" fontId="41" fillId="0" borderId="610">
      <alignment horizontal="center"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10" fontId="41" fillId="0" borderId="610">
      <alignment horizontal="center" vertical="center"/>
      <protection locked="0"/>
    </xf>
    <xf numFmtId="210" fontId="41" fillId="0" borderId="610">
      <alignment horizontal="center"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08" fontId="41" fillId="0" borderId="745">
      <alignment horizontal="right" vertical="center"/>
      <protection locked="0"/>
    </xf>
    <xf numFmtId="210" fontId="41" fillId="0" borderId="610">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364">
      <alignment horizontal="right"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745">
      <alignment horizontal="center" vertical="center"/>
      <protection locked="0"/>
    </xf>
    <xf numFmtId="209" fontId="41" fillId="0" borderId="610">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610">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745">
      <alignment horizontal="right" vertical="center"/>
      <protection locked="0"/>
    </xf>
    <xf numFmtId="209" fontId="41" fillId="0" borderId="610">
      <alignment horizontal="right"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09" fontId="41" fillId="0" borderId="610">
      <alignment horizontal="right"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09" fontId="41" fillId="0" borderId="610">
      <alignment horizontal="right" vertical="center"/>
      <protection locked="0"/>
    </xf>
    <xf numFmtId="209" fontId="41" fillId="0" borderId="610">
      <alignment horizontal="right"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10" fontId="41" fillId="0" borderId="745">
      <alignment horizontal="center" vertical="center"/>
      <protection locked="0"/>
    </xf>
    <xf numFmtId="209" fontId="41" fillId="0" borderId="610">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09" fontId="41" fillId="0" borderId="610">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10" fontId="41" fillId="0" borderId="745">
      <alignment horizontal="right" vertical="center"/>
      <protection locked="0"/>
    </xf>
    <xf numFmtId="209" fontId="41" fillId="0" borderId="610">
      <alignment horizontal="right"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09" fontId="41" fillId="0" borderId="610">
      <alignment horizontal="right"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09" fontId="41" fillId="0" borderId="610">
      <alignment horizontal="right" vertical="center"/>
      <protection locked="0"/>
    </xf>
    <xf numFmtId="209" fontId="41" fillId="0" borderId="364">
      <alignment horizontal="right"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11" fontId="41" fillId="0" borderId="745">
      <alignment horizontal="center" vertical="center"/>
      <protection locked="0"/>
    </xf>
    <xf numFmtId="209" fontId="41" fillId="0" borderId="364">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09" fontId="41" fillId="0" borderId="610">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09" fontId="41" fillId="0" borderId="610">
      <alignment horizontal="right" vertical="center"/>
      <protection locked="0"/>
    </xf>
    <xf numFmtId="209" fontId="41" fillId="0" borderId="364">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11" fontId="41" fillId="0" borderId="745">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610">
      <alignment horizontal="right" vertical="center"/>
      <protection locked="0"/>
    </xf>
    <xf numFmtId="209" fontId="41" fillId="0" borderId="364">
      <alignment horizontal="right"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364">
      <alignment horizontal="right"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09" fontId="41" fillId="0" borderId="610">
      <alignment horizontal="center" vertical="center"/>
      <protection locked="0"/>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09" fontId="41" fillId="0" borderId="610">
      <alignment horizontal="center" vertical="center"/>
      <protection locked="0"/>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09" fontId="41" fillId="0" borderId="364">
      <alignment horizontal="right" vertical="center"/>
      <protection locked="0"/>
    </xf>
    <xf numFmtId="208" fontId="41" fillId="0" borderId="610">
      <alignment horizontal="right" vertical="center"/>
      <protection locked="0"/>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28" fontId="16" fillId="43" borderId="734">
      <alignment horizontal="center"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208" fontId="41" fillId="0" borderId="610">
      <alignment horizontal="right" vertical="center"/>
      <protection locked="0"/>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0" fontId="16" fillId="44"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9" fontId="41" fillId="0" borderId="364">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9" fontId="41" fillId="0" borderId="364">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10" fontId="66" fillId="65" borderId="229" applyBorder="0">
      <alignment horizont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right" vertical="center"/>
      <protection locked="0"/>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right"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10" fontId="41" fillId="0" borderId="364">
      <alignment horizontal="center" vertical="center"/>
      <protection locked="0"/>
    </xf>
    <xf numFmtId="208" fontId="41" fillId="0" borderId="610">
      <alignment horizontal="center" vertical="center"/>
      <protection locked="0"/>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0" fontId="50" fillId="0" borderId="753">
      <alignment horizontal="center" vertical="top" wrapText="1"/>
    </xf>
    <xf numFmtId="208" fontId="41" fillId="0" borderId="610">
      <alignment horizontal="center" vertical="center"/>
      <protection locked="0"/>
    </xf>
    <xf numFmtId="208" fontId="41" fillId="0" borderId="610">
      <alignment horizontal="center"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center"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center" vertical="center"/>
      <protection locked="0"/>
    </xf>
    <xf numFmtId="208" fontId="41" fillId="0" borderId="610">
      <alignment horizontal="center" vertical="center"/>
      <protection locked="0"/>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0" fontId="16" fillId="45" borderId="753">
      <alignment horizontal="center" wrapText="1"/>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210" fontId="41" fillId="0" borderId="364">
      <alignment horizontal="center" vertical="center"/>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210" fontId="41" fillId="0" borderId="364">
      <alignment horizontal="center" vertical="center"/>
      <protection locked="0"/>
    </xf>
    <xf numFmtId="208" fontId="41" fillId="0" borderId="610">
      <alignment horizontal="center" vertical="center"/>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0" fontId="52" fillId="47" borderId="747" applyNumberFormat="0" applyAlignment="0">
      <protection locked="0"/>
    </xf>
    <xf numFmtId="208" fontId="41" fillId="0" borderId="610">
      <alignment horizontal="center" vertical="center"/>
      <protection locked="0"/>
    </xf>
    <xf numFmtId="210" fontId="41" fillId="0" borderId="364">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08" fontId="41" fillId="0" borderId="610">
      <alignment horizontal="center" vertical="center"/>
      <protection locked="0"/>
    </xf>
    <xf numFmtId="210" fontId="41" fillId="0" borderId="364">
      <alignment horizontal="center"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210" fontId="41" fillId="0" borderId="364">
      <alignment horizontal="center" vertical="center"/>
      <protection locked="0"/>
    </xf>
    <xf numFmtId="210" fontId="41" fillId="0" borderId="364">
      <alignment horizontal="center" vertical="center"/>
      <protection locked="0"/>
    </xf>
    <xf numFmtId="186" fontId="41" fillId="0" borderId="610">
      <alignment horizontal="right" vertical="center"/>
      <protection locked="0"/>
    </xf>
    <xf numFmtId="186" fontId="41" fillId="0" borderId="610">
      <alignment horizontal="right" vertical="center"/>
      <protection locked="0"/>
    </xf>
    <xf numFmtId="210" fontId="41" fillId="0" borderId="364">
      <alignment horizontal="center"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186" fontId="41" fillId="0" borderId="610">
      <alignment horizontal="right" vertical="center"/>
      <protection locked="0"/>
    </xf>
    <xf numFmtId="210" fontId="41" fillId="0" borderId="364">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210" fontId="41" fillId="0" borderId="364">
      <alignment horizontal="center" vertical="center"/>
      <protection locked="0"/>
    </xf>
    <xf numFmtId="210" fontId="41" fillId="0" borderId="364">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210" fontId="41" fillId="0" borderId="364">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186" fontId="41" fillId="0" borderId="610">
      <alignment horizontal="center" vertical="center"/>
      <protection locked="0"/>
    </xf>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186" fontId="41" fillId="0" borderId="610">
      <alignment horizontal="center" vertical="center"/>
      <protection locked="0"/>
    </xf>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210" fontId="41" fillId="0" borderId="364">
      <alignment horizontal="center" vertical="center"/>
      <protection locked="0"/>
    </xf>
    <xf numFmtId="3" fontId="42" fillId="40" borderId="622">
      <alignment horizontal="right"/>
    </xf>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0" fontId="66" fillId="50" borderId="736" applyNumberFormat="0" applyFont="0" applyBorder="0" applyAlignment="0" applyProtection="0"/>
    <xf numFmtId="3" fontId="42" fillId="40" borderId="622">
      <alignment horizontal="right"/>
    </xf>
    <xf numFmtId="3" fontId="42" fillId="40" borderId="622">
      <alignment horizontal="right"/>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3" fontId="42" fillId="40" borderId="622">
      <alignment horizontal="right"/>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3" fontId="42" fillId="40" borderId="622">
      <alignment horizontal="right"/>
    </xf>
    <xf numFmtId="3" fontId="42" fillId="40" borderId="622">
      <alignment horizontal="right"/>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250" fontId="4" fillId="45" borderId="753">
      <alignment horizontal="right"/>
      <protection locked="0"/>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3" fontId="42" fillId="40" borderId="622">
      <alignment horizontal="right"/>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3" fontId="42" fillId="40" borderId="622">
      <alignment horizontal="right"/>
    </xf>
    <xf numFmtId="3" fontId="42" fillId="40" borderId="622">
      <alignment horizontal="right"/>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0" fontId="71" fillId="54" borderId="748">
      <alignment horizontal="center"/>
      <protection locked="0"/>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210" fontId="41" fillId="0" borderId="364">
      <alignment horizontal="center" vertical="center"/>
      <protection locked="0"/>
    </xf>
    <xf numFmtId="210" fontId="41" fillId="0" borderId="364">
      <alignment horizontal="center" vertical="center"/>
      <protection locked="0"/>
    </xf>
    <xf numFmtId="3" fontId="42" fillId="40" borderId="622">
      <alignment horizontal="right"/>
    </xf>
    <xf numFmtId="3" fontId="42" fillId="40" borderId="622">
      <alignment horizontal="right"/>
    </xf>
    <xf numFmtId="210" fontId="41" fillId="0" borderId="364">
      <alignment horizontal="center" vertical="center"/>
      <protection locked="0"/>
    </xf>
    <xf numFmtId="3" fontId="42" fillId="40" borderId="622">
      <alignment horizontal="right"/>
    </xf>
    <xf numFmtId="3" fontId="42" fillId="40" borderId="622">
      <alignment horizontal="right"/>
    </xf>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3" fontId="42" fillId="40" borderId="622">
      <alignment horizontal="right"/>
    </xf>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3" fontId="42" fillId="40" borderId="622">
      <alignment horizontal="right"/>
    </xf>
    <xf numFmtId="3" fontId="42" fillId="40" borderId="622">
      <alignment horizontal="right"/>
    </xf>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263" fontId="80" fillId="57" borderId="731" applyAlignment="0" applyProtection="0"/>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3" fontId="42" fillId="40" borderId="622">
      <alignment horizontal="right"/>
    </xf>
    <xf numFmtId="210" fontId="41" fillId="0" borderId="364">
      <alignment horizontal="center" vertical="center"/>
      <protection locked="0"/>
    </xf>
    <xf numFmtId="210" fontId="41" fillId="0" borderId="364">
      <alignment horizontal="center"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10" fontId="41" fillId="0" borderId="364">
      <alignment horizontal="center" vertical="center"/>
      <protection locked="0"/>
    </xf>
    <xf numFmtId="210" fontId="41" fillId="0" borderId="364">
      <alignment horizontal="center" vertical="center"/>
      <protection locked="0"/>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207" fontId="41" fillId="0" borderId="610">
      <alignment horizontal="right" vertical="center"/>
      <protection locked="0"/>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207" fontId="41" fillId="0" borderId="610">
      <alignment horizontal="right" vertical="center"/>
      <protection locked="0"/>
    </xf>
    <xf numFmtId="210" fontId="41" fillId="0" borderId="364">
      <alignment horizontal="center" vertical="center"/>
      <protection locked="0"/>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0" fontId="88" fillId="0" borderId="731">
      <alignment horizontal="left" vertical="center"/>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207" fontId="41" fillId="0" borderId="610">
      <alignment horizontal="right" vertical="center"/>
      <protection locked="0"/>
    </xf>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207" fontId="41" fillId="0" borderId="610">
      <alignment horizontal="right" vertical="center"/>
      <protection locked="0"/>
    </xf>
    <xf numFmtId="207" fontId="41" fillId="0" borderId="610">
      <alignment horizontal="right" vertical="center"/>
      <protection locked="0"/>
    </xf>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10" fontId="4" fillId="40" borderId="753" applyNumberFormat="0" applyBorder="0" applyAlignment="0" applyProtection="0"/>
    <xf numFmtId="207" fontId="41" fillId="0" borderId="610">
      <alignment horizontal="right" vertical="center"/>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207" fontId="41" fillId="0" borderId="610">
      <alignment horizontal="right" vertical="center"/>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207" fontId="41" fillId="0" borderId="610">
      <alignment horizontal="right" vertical="center"/>
      <protection locked="0"/>
    </xf>
    <xf numFmtId="207" fontId="41" fillId="0" borderId="610">
      <alignment horizontal="right" vertical="center"/>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207" fontId="41" fillId="0" borderId="610">
      <alignment horizontal="right" vertical="center"/>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207" fontId="41" fillId="0" borderId="610">
      <alignment horizontal="right" vertical="center"/>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207" fontId="41" fillId="0" borderId="610">
      <alignment horizontal="right" vertical="center"/>
      <protection locked="0"/>
    </xf>
    <xf numFmtId="207" fontId="41" fillId="0" borderId="610">
      <alignment horizontal="right" vertical="center"/>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0" fontId="92" fillId="23" borderId="747" applyNumberFormat="0" applyAlignment="0">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07" fontId="41" fillId="0" borderId="610">
      <alignment horizontal="right" vertical="center"/>
      <protection locked="0"/>
    </xf>
    <xf numFmtId="210" fontId="41" fillId="0" borderId="364">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207" fontId="41" fillId="0" borderId="610">
      <alignment horizontal="center" vertic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207" fontId="41" fillId="0" borderId="610">
      <alignment horizontal="center" vertical="center"/>
      <protection locked="0"/>
    </xf>
    <xf numFmtId="207" fontId="41" fillId="0" borderId="610">
      <alignment horizontal="center" vertic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10" fontId="66" fillId="65" borderId="736" applyBorder="0">
      <alignment horizont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10" fontId="41" fillId="0" borderId="364">
      <alignment horizontal="center" vertical="center"/>
      <protection locked="0"/>
    </xf>
    <xf numFmtId="210" fontId="41" fillId="0" borderId="364">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207" fontId="41" fillId="0" borderId="610">
      <alignment horizontal="center" vertical="center"/>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207" fontId="41" fillId="0" borderId="610">
      <alignment horizontal="center" vertical="center"/>
      <protection locked="0"/>
    </xf>
    <xf numFmtId="207" fontId="41" fillId="0" borderId="610">
      <alignment horizontal="center" vertical="center"/>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0" fontId="4" fillId="14" borderId="746" applyNumberFormat="0" applyAlignment="0">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207" fontId="41" fillId="0" borderId="610">
      <alignment horizontal="center" vertical="center"/>
      <protection locked="0"/>
    </xf>
    <xf numFmtId="207" fontId="41" fillId="0" borderId="610">
      <alignment horizontal="center" vertical="center"/>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0" fontId="103" fillId="47" borderId="738" applyNumberFormat="0" applyAlignment="0">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07" fontId="41" fillId="0" borderId="610">
      <alignment horizontal="center" vertical="center"/>
      <protection locked="0"/>
    </xf>
    <xf numFmtId="210" fontId="41" fillId="0" borderId="364">
      <alignment horizontal="center"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10" fontId="41" fillId="0" borderId="364">
      <alignment horizontal="center" vertical="center"/>
      <protection locked="0"/>
    </xf>
    <xf numFmtId="210" fontId="41" fillId="0" borderId="364">
      <alignment horizontal="center" vertical="center"/>
      <protection locked="0"/>
    </xf>
    <xf numFmtId="206" fontId="41" fillId="0" borderId="610">
      <alignment horizontal="right" vertical="center"/>
      <protection locked="0"/>
    </xf>
    <xf numFmtId="206" fontId="41" fillId="0" borderId="610">
      <alignment horizontal="right" vertical="center"/>
      <protection locked="0"/>
    </xf>
    <xf numFmtId="210" fontId="41" fillId="0" borderId="364">
      <alignment horizontal="center"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06" fontId="41" fillId="0" borderId="610">
      <alignment horizontal="right" vertical="center"/>
      <protection locked="0"/>
    </xf>
    <xf numFmtId="210" fontId="41" fillId="0" borderId="364">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10" fontId="41" fillId="0" borderId="364">
      <alignment horizontal="center" vertical="center"/>
      <protection locked="0"/>
    </xf>
    <xf numFmtId="10" fontId="66" fillId="65" borderId="229" applyBorder="0">
      <alignment horizontal="center"/>
      <protection locked="0"/>
    </xf>
    <xf numFmtId="206" fontId="41" fillId="0" borderId="610">
      <alignment horizontal="center" vertical="center"/>
      <protection locked="0"/>
    </xf>
    <xf numFmtId="206" fontId="41" fillId="0" borderId="610">
      <alignment horizontal="center" vertical="center"/>
      <protection locked="0"/>
    </xf>
    <xf numFmtId="210" fontId="41" fillId="0" borderId="364">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206" fontId="41" fillId="0" borderId="610">
      <alignment horizontal="center" vertical="center"/>
      <protection locked="0"/>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206" fontId="41" fillId="0" borderId="610">
      <alignment horizontal="center" vertical="center"/>
      <protection locked="0"/>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206" fontId="41" fillId="0" borderId="610">
      <alignment horizontal="center" vertical="center"/>
      <protection locked="0"/>
    </xf>
    <xf numFmtId="206" fontId="41" fillId="0" borderId="610">
      <alignment horizontal="center" vertical="center"/>
      <protection locked="0"/>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4" fontId="80" fillId="45" borderId="750" applyNumberFormat="0" applyProtection="0">
      <alignment vertical="center"/>
    </xf>
    <xf numFmtId="206" fontId="41" fillId="0" borderId="610">
      <alignment horizontal="center" vertical="center"/>
      <protection locked="0"/>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206" fontId="41" fillId="0" borderId="610">
      <alignment horizontal="center" vertical="center"/>
      <protection locked="0"/>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206" fontId="41" fillId="0" borderId="610">
      <alignment horizontal="center" vertical="center"/>
      <protection locked="0"/>
    </xf>
    <xf numFmtId="206" fontId="41" fillId="0" borderId="610">
      <alignment horizontal="center" vertical="center"/>
      <protection locked="0"/>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4" fontId="118" fillId="45" borderId="750" applyNumberFormat="0" applyProtection="0">
      <alignment vertical="center"/>
    </xf>
    <xf numFmtId="206" fontId="41" fillId="0" borderId="610">
      <alignment horizontal="center" vertical="center"/>
      <protection locked="0"/>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206" fontId="41" fillId="0" borderId="610">
      <alignment horizontal="center" vertical="center"/>
      <protection locked="0"/>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206" fontId="41" fillId="0" borderId="610">
      <alignment horizontal="center" vertical="center"/>
      <protection locked="0"/>
    </xf>
    <xf numFmtId="206" fontId="41" fillId="0" borderId="610">
      <alignment horizontal="center" vertical="center"/>
      <protection locked="0"/>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4" fontId="119" fillId="45" borderId="750" applyNumberFormat="0" applyProtection="0">
      <alignment horizontal="left" vertical="center" indent="1"/>
    </xf>
    <xf numFmtId="206" fontId="41" fillId="0" borderId="610">
      <alignment horizontal="center" vertical="center"/>
      <protection locked="0"/>
    </xf>
    <xf numFmtId="206" fontId="41" fillId="0" borderId="610">
      <alignment horizontal="center" vertical="center"/>
      <protection locked="0"/>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206" fontId="41" fillId="0" borderId="610">
      <alignment horizontal="center" vertical="center"/>
      <protection locked="0"/>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206" fontId="41" fillId="0" borderId="610">
      <alignment horizontal="center" vertical="center"/>
      <protection locked="0"/>
    </xf>
    <xf numFmtId="206" fontId="41" fillId="0" borderId="610">
      <alignment horizontal="center" vertical="center"/>
      <protection locked="0"/>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4" fontId="119" fillId="69" borderId="750" applyNumberFormat="0" applyProtection="0">
      <alignment horizontal="right" vertical="center"/>
    </xf>
    <xf numFmtId="206" fontId="41" fillId="0" borderId="610">
      <alignment horizontal="center" vertical="center"/>
      <protection locked="0"/>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206" fontId="41" fillId="0" borderId="610">
      <alignment horizontal="center" vertical="center"/>
      <protection locked="0"/>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4" fontId="119" fillId="70" borderId="750" applyNumberFormat="0" applyProtection="0">
      <alignment horizontal="right" vertical="center"/>
    </xf>
    <xf numFmtId="210" fontId="41" fillId="0" borderId="364">
      <alignment horizontal="center" vertical="center"/>
      <protection locked="0"/>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210" fontId="41" fillId="0" borderId="364">
      <alignment horizontal="center" vertical="center"/>
      <protection locked="0"/>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210" fontId="41" fillId="0" borderId="364">
      <alignment horizontal="center" vertical="center"/>
      <protection locked="0"/>
    </xf>
    <xf numFmtId="10" fontId="66" fillId="65" borderId="229" applyBorder="0">
      <alignment horizontal="center"/>
      <protection locked="0"/>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4" fontId="119" fillId="71" borderId="750" applyNumberFormat="0" applyProtection="0">
      <alignment horizontal="right" vertical="center"/>
    </xf>
    <xf numFmtId="210" fontId="41" fillId="0" borderId="364">
      <alignment horizontal="center" vertical="center"/>
      <protection locked="0"/>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210" fontId="41" fillId="0" borderId="364">
      <alignment horizontal="center" vertical="center"/>
      <protection locked="0"/>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4" fontId="119" fillId="68" borderId="750" applyNumberFormat="0" applyProtection="0">
      <alignment horizontal="right" vertical="center"/>
    </xf>
    <xf numFmtId="210" fontId="41" fillId="0" borderId="364">
      <alignment horizontal="center" vertical="center"/>
      <protection locked="0"/>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210" fontId="41" fillId="0" borderId="364">
      <alignment horizontal="center" vertical="center"/>
      <protection locked="0"/>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4" fontId="119" fillId="72" borderId="750" applyNumberFormat="0" applyProtection="0">
      <alignment horizontal="right" vertical="center"/>
    </xf>
    <xf numFmtId="210" fontId="41" fillId="0" borderId="364">
      <alignment horizontal="center" vertical="center"/>
      <protection locked="0"/>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210" fontId="41" fillId="0" borderId="364">
      <alignment horizontal="center" vertical="center"/>
      <protection locked="0"/>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4" fontId="119" fillId="63" borderId="750" applyNumberFormat="0" applyProtection="0">
      <alignment horizontal="right" vertical="center"/>
    </xf>
    <xf numFmtId="210" fontId="41" fillId="0" borderId="364">
      <alignment horizontal="center" vertical="center"/>
      <protection locked="0"/>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210" fontId="41" fillId="0" borderId="364">
      <alignment horizontal="center" vertical="center"/>
      <protection locked="0"/>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4" fontId="119" fillId="73" borderId="750" applyNumberFormat="0" applyProtection="0">
      <alignment horizontal="right" vertical="center"/>
    </xf>
    <xf numFmtId="210" fontId="41" fillId="0" borderId="364">
      <alignment horizontal="center" vertical="center"/>
      <protection locked="0"/>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210" fontId="41" fillId="0" borderId="364">
      <alignment horizontal="center" vertical="center"/>
      <protection locked="0"/>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4" fontId="119" fillId="74" borderId="750" applyNumberFormat="0" applyProtection="0">
      <alignment horizontal="right" vertical="center"/>
    </xf>
    <xf numFmtId="210" fontId="41" fillId="0" borderId="364">
      <alignment horizontal="center" vertical="center"/>
      <protection locked="0"/>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210" fontId="41" fillId="0" borderId="364">
      <alignment horizontal="center" vertical="center"/>
      <protection locked="0"/>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210" fontId="41" fillId="0" borderId="364">
      <alignment horizontal="center" vertical="center"/>
      <protection locked="0"/>
    </xf>
    <xf numFmtId="210" fontId="41" fillId="0" borderId="364">
      <alignment horizontal="center" vertical="center"/>
      <protection locked="0"/>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4" fontId="119" fillId="75" borderId="750" applyNumberFormat="0" applyProtection="0">
      <alignment horizontal="right" vertical="center"/>
    </xf>
    <xf numFmtId="210" fontId="41" fillId="0" borderId="364">
      <alignment horizontal="center" vertical="center"/>
      <protection locked="0"/>
    </xf>
    <xf numFmtId="10" fontId="66" fillId="65" borderId="229" applyBorder="0">
      <alignment horizontal="center"/>
      <protection locked="0"/>
    </xf>
    <xf numFmtId="210" fontId="41" fillId="0" borderId="364">
      <alignment horizontal="right" vertical="center"/>
      <protection locked="0"/>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210" fontId="41" fillId="0" borderId="364">
      <alignment horizontal="right" vertical="center"/>
      <protection locked="0"/>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210" fontId="41" fillId="0" borderId="364">
      <alignment horizontal="right" vertical="center"/>
      <protection locked="0"/>
    </xf>
    <xf numFmtId="210" fontId="41" fillId="0" borderId="364">
      <alignment horizontal="right" vertical="center"/>
      <protection locked="0"/>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4" fontId="80" fillId="11" borderId="731" applyNumberFormat="0" applyProtection="0">
      <alignment horizontal="left" vertical="center" indent="1"/>
    </xf>
    <xf numFmtId="210" fontId="41" fillId="0" borderId="364">
      <alignment horizontal="right" vertical="center"/>
      <protection locked="0"/>
    </xf>
    <xf numFmtId="210" fontId="41" fillId="0" borderId="364">
      <alignment horizontal="right" vertical="center"/>
      <protection locked="0"/>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210" fontId="41" fillId="0" borderId="364">
      <alignment horizontal="right" vertical="center"/>
      <protection locked="0"/>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210" fontId="41" fillId="0" borderId="364">
      <alignment horizontal="right" vertical="center"/>
      <protection locked="0"/>
    </xf>
    <xf numFmtId="210" fontId="41" fillId="0" borderId="364">
      <alignment horizontal="right" vertical="center"/>
      <protection locked="0"/>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4" fontId="119" fillId="49" borderId="750" applyNumberFormat="0" applyProtection="0">
      <alignment horizontal="right" vertical="center"/>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210" fontId="41" fillId="0" borderId="364">
      <alignment horizontal="right" vertical="center"/>
      <protection locked="0"/>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210" fontId="41" fillId="0" borderId="364">
      <alignment horizontal="right" vertical="center"/>
      <protection locked="0"/>
    </xf>
    <xf numFmtId="210" fontId="41" fillId="0" borderId="364">
      <alignment horizontal="right" vertical="center"/>
      <protection locked="0"/>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4" fontId="119" fillId="43" borderId="750" applyNumberFormat="0" applyProtection="0">
      <alignment vertical="center"/>
    </xf>
    <xf numFmtId="210" fontId="41" fillId="0" borderId="364">
      <alignment horizontal="right" vertical="center"/>
      <protection locked="0"/>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210" fontId="41" fillId="0" borderId="364">
      <alignment horizontal="right" vertical="center"/>
      <protection locked="0"/>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210" fontId="41" fillId="0" borderId="364">
      <alignment horizontal="right" vertical="center"/>
      <protection locked="0"/>
    </xf>
    <xf numFmtId="210" fontId="41" fillId="0" borderId="364">
      <alignment horizontal="right" vertical="center"/>
      <protection locked="0"/>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4" fontId="122" fillId="43" borderId="750" applyNumberFormat="0" applyProtection="0">
      <alignment vertical="center"/>
    </xf>
    <xf numFmtId="210" fontId="41" fillId="0" borderId="364">
      <alignment horizontal="right" vertical="center"/>
      <protection locked="0"/>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210" fontId="41" fillId="0" borderId="364">
      <alignment horizontal="right" vertical="center"/>
      <protection locked="0"/>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203" fontId="31" fillId="11" borderId="644" applyBorder="0" applyProtection="0">
      <alignment horizontal="right"/>
    </xf>
    <xf numFmtId="203" fontId="31" fillId="11" borderId="644" applyBorder="0" applyProtection="0">
      <alignment horizontal="right"/>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4" fontId="80" fillId="49" borderId="751" applyNumberFormat="0" applyProtection="0">
      <alignment horizontal="left" vertical="center" indent="1"/>
    </xf>
    <xf numFmtId="203" fontId="31" fillId="11" borderId="644" applyBorder="0" applyProtection="0">
      <alignment horizontal="right"/>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203" fontId="31" fillId="11" borderId="644" applyBorder="0" applyProtection="0">
      <alignment horizontal="right"/>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203" fontId="31" fillId="11" borderId="644" applyBorder="0" applyProtection="0">
      <alignment horizontal="right"/>
    </xf>
    <xf numFmtId="203" fontId="31" fillId="11" borderId="644" applyBorder="0" applyProtection="0">
      <alignment horizontal="right"/>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4" fontId="21" fillId="43" borderId="750" applyNumberFormat="0" applyProtection="0">
      <alignment horizontal="right" vertical="center"/>
    </xf>
    <xf numFmtId="203" fontId="31" fillId="11" borderId="644" applyBorder="0" applyProtection="0">
      <alignment horizontal="right"/>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203" fontId="31" fillId="11" borderId="644" applyBorder="0" applyProtection="0">
      <alignment horizontal="right"/>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203" fontId="31" fillId="11" borderId="644" applyBorder="0" applyProtection="0">
      <alignment horizontal="right"/>
    </xf>
    <xf numFmtId="203" fontId="31" fillId="11" borderId="644" applyBorder="0" applyProtection="0">
      <alignment horizontal="right"/>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4" fontId="122" fillId="43" borderId="750" applyNumberFormat="0" applyProtection="0">
      <alignment horizontal="right" vertical="center"/>
    </xf>
    <xf numFmtId="203" fontId="31" fillId="11" borderId="644" applyBorder="0" applyProtection="0">
      <alignment horizontal="right"/>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203" fontId="31" fillId="11" borderId="644" applyBorder="0" applyProtection="0">
      <alignment horizontal="right"/>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203" fontId="31" fillId="11" borderId="644" applyBorder="0" applyProtection="0">
      <alignment horizontal="right"/>
    </xf>
    <xf numFmtId="203" fontId="31" fillId="11" borderId="644" applyBorder="0" applyProtection="0">
      <alignment horizontal="right"/>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4" fontId="123" fillId="5" borderId="750" applyNumberFormat="0" applyProtection="0">
      <alignment horizontal="left" vertical="center" wrapText="1" indent="1"/>
    </xf>
    <xf numFmtId="203" fontId="31" fillId="11" borderId="644" applyBorder="0" applyProtection="0">
      <alignment horizontal="right"/>
    </xf>
    <xf numFmtId="203" fontId="31" fillId="11" borderId="644" applyBorder="0" applyProtection="0">
      <alignment horizontal="right"/>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203" fontId="31" fillId="11" borderId="644" applyBorder="0" applyProtection="0">
      <alignment horizontal="right"/>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203" fontId="31" fillId="11" borderId="644" applyBorder="0" applyProtection="0">
      <alignment horizontal="right"/>
    </xf>
    <xf numFmtId="203" fontId="31" fillId="11" borderId="644" applyBorder="0" applyProtection="0">
      <alignment horizontal="right"/>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4" fontId="125" fillId="43" borderId="750" applyNumberFormat="0" applyProtection="0">
      <alignment horizontal="right" vertical="center"/>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10" fontId="41" fillId="0" borderId="364">
      <alignment horizontal="right" vertical="center"/>
      <protection locked="0"/>
    </xf>
    <xf numFmtId="210" fontId="41" fillId="0" borderId="364">
      <alignment horizontal="right" vertical="center"/>
      <protection locked="0"/>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03" fontId="31" fillId="11" borderId="644" applyBorder="0" applyProtection="0">
      <alignment horizontal="right"/>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10" fontId="66" fillId="65" borderId="229" applyBorder="0">
      <alignment horizont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07" fontId="41" fillId="0" borderId="88">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10" fontId="41" fillId="0" borderId="364">
      <alignment horizontal="right" vertical="center"/>
      <protection locked="0"/>
    </xf>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10" fontId="41" fillId="0" borderId="364">
      <alignment horizontal="right" vertical="center"/>
      <protection locked="0"/>
    </xf>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10" fontId="41" fillId="0" borderId="364">
      <alignment horizontal="right" vertical="center"/>
      <protection locked="0"/>
    </xf>
    <xf numFmtId="210" fontId="41" fillId="0" borderId="364">
      <alignment horizontal="right" vertical="center"/>
      <protection locked="0"/>
    </xf>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44" fontId="16" fillId="0" borderId="731" applyFill="0"/>
    <xf numFmtId="210" fontId="41" fillId="0" borderId="364">
      <alignment horizontal="right" vertical="center"/>
      <protection locked="0"/>
    </xf>
    <xf numFmtId="210" fontId="41" fillId="0" borderId="364">
      <alignment horizontal="right" vertical="center"/>
      <protection locked="0"/>
    </xf>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10" fontId="41" fillId="0" borderId="364">
      <alignment horizontal="right" vertical="center"/>
      <protection locked="0"/>
    </xf>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10" fontId="41" fillId="0" borderId="364">
      <alignment horizontal="right" vertical="center"/>
      <protection locked="0"/>
    </xf>
    <xf numFmtId="210" fontId="41" fillId="0" borderId="364">
      <alignment horizontal="right" vertical="center"/>
      <protection locked="0"/>
    </xf>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44" fontId="16" fillId="0" borderId="730" applyFill="0"/>
    <xf numFmtId="210" fontId="41" fillId="0" borderId="364">
      <alignment horizontal="right" vertical="center"/>
      <protection locked="0"/>
    </xf>
    <xf numFmtId="210" fontId="41" fillId="0" borderId="364">
      <alignment horizontal="right" vertical="center"/>
      <protection locked="0"/>
    </xf>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10" fontId="41" fillId="0" borderId="364">
      <alignment horizontal="right" vertical="center"/>
      <protection locked="0"/>
    </xf>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10" fontId="41" fillId="0" borderId="364">
      <alignment horizontal="right" vertical="center"/>
      <protection locked="0"/>
    </xf>
    <xf numFmtId="210" fontId="41" fillId="0" borderId="364">
      <alignment horizontal="right" vertical="center"/>
      <protection locked="0"/>
    </xf>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44" fontId="4" fillId="0" borderId="731" applyFill="0"/>
    <xf numFmtId="210" fontId="41" fillId="0" borderId="364">
      <alignment horizontal="right" vertical="center"/>
      <protection locked="0"/>
    </xf>
    <xf numFmtId="210" fontId="41" fillId="0" borderId="364">
      <alignment horizontal="right" vertical="center"/>
      <protection locked="0"/>
    </xf>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10" fontId="41" fillId="0" borderId="364">
      <alignment horizontal="right" vertical="center"/>
      <protection locked="0"/>
    </xf>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10" fontId="41" fillId="0" borderId="364">
      <alignment horizontal="right" vertical="center"/>
      <protection locked="0"/>
    </xf>
    <xf numFmtId="210" fontId="41" fillId="0" borderId="364">
      <alignment horizontal="right" vertical="center"/>
      <protection locked="0"/>
    </xf>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244" fontId="4" fillId="0" borderId="730" applyFill="0"/>
    <xf numFmtId="10" fontId="66" fillId="65" borderId="229" applyBorder="0">
      <alignment horizontal="center"/>
      <protection locked="0"/>
    </xf>
    <xf numFmtId="211" fontId="41" fillId="0" borderId="364">
      <alignment horizontal="center" vertical="center"/>
      <protection locked="0"/>
    </xf>
    <xf numFmtId="211" fontId="41" fillId="0" borderId="364">
      <alignment horizontal="center" vertical="center"/>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211" fontId="41" fillId="0" borderId="364">
      <alignment horizontal="center" vertical="center"/>
      <protection locked="0"/>
    </xf>
    <xf numFmtId="211" fontId="41" fillId="0" borderId="364">
      <alignment horizontal="center" vertical="center"/>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211" fontId="41" fillId="0" borderId="364">
      <alignment horizontal="center" vertical="center"/>
      <protection locked="0"/>
    </xf>
    <xf numFmtId="211" fontId="41" fillId="0" borderId="364">
      <alignment horizontal="center" vertical="center"/>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0" fontId="143" fillId="0" borderId="741" applyNumberFormat="0" applyFill="0" applyAlignment="0">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10" fontId="66" fillId="65" borderId="229" applyBorder="0">
      <alignment horizont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07" fontId="41" fillId="0" borderId="88">
      <alignment horizontal="right"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211" fontId="41" fillId="0" borderId="364">
      <alignment horizontal="center" vertical="center"/>
      <protection locked="0"/>
    </xf>
    <xf numFmtId="10" fontId="66" fillId="65" borderId="229" applyBorder="0">
      <alignment horizont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211" fontId="41" fillId="0" borderId="364">
      <alignment horizontal="right" vertical="center"/>
      <protection locked="0"/>
    </xf>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211" fontId="41" fillId="0" borderId="364">
      <alignment horizontal="right" vertical="center"/>
      <protection locked="0"/>
    </xf>
    <xf numFmtId="211" fontId="41" fillId="0" borderId="364">
      <alignment horizontal="right" vertical="center"/>
      <protection locked="0"/>
    </xf>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0" fontId="30" fillId="86" borderId="746" applyNumberFormat="0" applyFont="0" applyAlignment="0" applyProtection="0"/>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211" fontId="41" fillId="0" borderId="364">
      <alignment horizontal="right" vertical="center"/>
      <protection locked="0"/>
    </xf>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211" fontId="41" fillId="0" borderId="364">
      <alignment horizontal="right" vertical="center"/>
      <protection locked="0"/>
    </xf>
    <xf numFmtId="211" fontId="41" fillId="0" borderId="364">
      <alignment horizontal="right" vertical="center"/>
      <protection locked="0"/>
    </xf>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0" fontId="156" fillId="92" borderId="747" applyNumberFormat="0" applyAlignment="0" applyProtection="0"/>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211" fontId="41" fillId="0" borderId="364">
      <alignment horizontal="right" vertical="center"/>
      <protection locked="0"/>
    </xf>
    <xf numFmtId="211" fontId="41" fillId="0" borderId="364">
      <alignment horizontal="right" vertical="center"/>
      <protection locked="0"/>
    </xf>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0" fontId="157" fillId="94" borderId="738" applyNumberFormat="0" applyAlignment="0" applyProtection="0"/>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207" fontId="41" fillId="0" borderId="364">
      <alignment horizontal="center" vertical="center"/>
      <protection locked="0"/>
    </xf>
    <xf numFmtId="186" fontId="41" fillId="0" borderId="364">
      <alignment horizontal="center" vertical="center"/>
      <protection locked="0"/>
    </xf>
    <xf numFmtId="186" fontId="41" fillId="0" borderId="364">
      <alignment horizontal="right" vertical="center"/>
      <protection locked="0"/>
    </xf>
    <xf numFmtId="186" fontId="41" fillId="0" borderId="364">
      <alignment horizontal="center" vertical="center"/>
      <protection locked="0"/>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186" fontId="41" fillId="0" borderId="364">
      <alignment horizontal="right" vertical="center"/>
      <protection locked="0"/>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186" fontId="41" fillId="0" borderId="364">
      <alignment horizontal="center" vertical="center"/>
      <protection locked="0"/>
    </xf>
    <xf numFmtId="207" fontId="41" fillId="0" borderId="364">
      <alignment horizontal="right" vertical="center"/>
      <protection locked="0"/>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0" fontId="169" fillId="57" borderId="747" applyNumberFormat="0" applyAlignment="0" applyProtection="0">
      <alignment vertical="center"/>
    </xf>
    <xf numFmtId="207" fontId="41" fillId="0" borderId="364">
      <alignment horizontal="center" vertical="center"/>
      <protection locked="0"/>
    </xf>
    <xf numFmtId="208" fontId="41" fillId="0" borderId="364">
      <alignment horizontal="center" vertical="center"/>
      <protection locked="0"/>
    </xf>
    <xf numFmtId="206" fontId="41" fillId="0" borderId="364">
      <alignment horizontal="right" vertical="center"/>
      <protection locked="0"/>
    </xf>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186" fontId="41" fillId="0" borderId="364">
      <alignment horizontal="right" vertical="center"/>
      <protection locked="0"/>
    </xf>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208" fontId="41" fillId="0" borderId="364">
      <alignment horizontal="center" vertical="center"/>
      <protection locked="0"/>
    </xf>
    <xf numFmtId="207" fontId="41" fillId="0" borderId="364">
      <alignment horizontal="center" vertical="center"/>
      <protection locked="0"/>
    </xf>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0" fontId="172" fillId="94" borderId="747" applyNumberFormat="0" applyAlignment="0" applyProtection="0"/>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09" fontId="41" fillId="0" borderId="364">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09" fontId="41" fillId="0" borderId="364">
      <alignment horizontal="right" vertical="center"/>
      <protection locked="0"/>
    </xf>
    <xf numFmtId="10" fontId="66" fillId="65" borderId="229" applyBorder="0">
      <alignment horizont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11" fontId="41" fillId="0" borderId="610">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10" fontId="66" fillId="65" borderId="229" applyBorder="0">
      <alignment horizont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209" fontId="41" fillId="0" borderId="364">
      <alignment horizontal="right" vertical="center"/>
      <protection locked="0"/>
    </xf>
    <xf numFmtId="10" fontId="66" fillId="65" borderId="229" applyBorder="0">
      <alignment horizont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10" fontId="66" fillId="65" borderId="229" applyBorder="0">
      <alignment horizont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10" fontId="66" fillId="65" borderId="229" applyBorder="0">
      <alignment horizont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209" fontId="41" fillId="0" borderId="364">
      <alignment horizontal="center" vertical="center"/>
      <protection locked="0"/>
    </xf>
    <xf numFmtId="10" fontId="66" fillId="65" borderId="229" applyBorder="0">
      <alignment horizontal="center"/>
      <protection locked="0"/>
    </xf>
    <xf numFmtId="208" fontId="41" fillId="0" borderId="364">
      <alignment horizontal="right" vertical="center"/>
      <protection locked="0"/>
    </xf>
    <xf numFmtId="208" fontId="41" fillId="0" borderId="364">
      <alignment horizontal="right" vertical="center"/>
      <protection locked="0"/>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08" fontId="41" fillId="0" borderId="364">
      <alignment horizontal="right" vertical="center"/>
      <protection locked="0"/>
    </xf>
    <xf numFmtId="208" fontId="41" fillId="0" borderId="364">
      <alignment horizontal="right" vertical="center"/>
      <protection locked="0"/>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28" fontId="16" fillId="43" borderId="575">
      <alignment horizontal="center"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208" fontId="41" fillId="0" borderId="364">
      <alignment horizontal="right" vertical="center"/>
      <protection locked="0"/>
    </xf>
    <xf numFmtId="208" fontId="41" fillId="0" borderId="364">
      <alignment horizontal="right" vertical="center"/>
      <protection locked="0"/>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0" fontId="16" fillId="44" borderId="644">
      <alignment horizontal="center"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10" fontId="66" fillId="65" borderId="229" applyBorder="0">
      <alignment horizont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10" fontId="66" fillId="65" borderId="229" applyBorder="0">
      <alignment horizont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right" vertical="center"/>
      <protection locked="0"/>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right" vertical="center"/>
      <protection locked="0"/>
    </xf>
    <xf numFmtId="208" fontId="41" fillId="0" borderId="364">
      <alignment horizontal="right"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10" fontId="66" fillId="65" borderId="229" applyBorder="0">
      <alignment horizontal="center"/>
      <protection locked="0"/>
    </xf>
    <xf numFmtId="208" fontId="41" fillId="0" borderId="364">
      <alignment horizontal="center" vertical="center"/>
      <protection locked="0"/>
    </xf>
    <xf numFmtId="208" fontId="41" fillId="0" borderId="364">
      <alignment horizontal="center"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center" vertical="center"/>
      <protection locked="0"/>
    </xf>
    <xf numFmtId="208" fontId="41" fillId="0" borderId="364">
      <alignment horizontal="center" vertical="center"/>
      <protection locked="0"/>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0" fontId="50" fillId="0" borderId="644">
      <alignment horizontal="center" vertical="top" wrapText="1"/>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center" vertical="center"/>
      <protection locked="0"/>
    </xf>
    <xf numFmtId="208" fontId="41" fillId="0" borderId="364">
      <alignment horizontal="center" vertical="center"/>
      <protection locked="0"/>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0" fontId="16" fillId="45" borderId="644">
      <alignment horizontal="center" wrapText="1"/>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208" fontId="41" fillId="0" borderId="364">
      <alignment horizontal="center" vertical="center"/>
      <protection locked="0"/>
    </xf>
    <xf numFmtId="0" fontId="52" fillId="47" borderId="624" applyNumberFormat="0" applyAlignment="0">
      <protection locked="0"/>
    </xf>
    <xf numFmtId="0" fontId="52" fillId="47" borderId="624" applyNumberFormat="0" applyAlignment="0">
      <protection locked="0"/>
    </xf>
    <xf numFmtId="208" fontId="41" fillId="0" borderId="364">
      <alignment horizontal="center" vertical="center"/>
      <protection locked="0"/>
    </xf>
    <xf numFmtId="208" fontId="41" fillId="0" borderId="364">
      <alignment horizontal="center" vertical="center"/>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0" fontId="52" fillId="47" borderId="624" applyNumberFormat="0" applyAlignment="0">
      <protection locked="0"/>
    </xf>
    <xf numFmtId="208" fontId="41" fillId="0" borderId="364">
      <alignment horizontal="center" vertical="center"/>
      <protection locked="0"/>
    </xf>
    <xf numFmtId="10" fontId="66" fillId="65" borderId="229" applyBorder="0">
      <alignment horizont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10" fontId="66" fillId="65" borderId="229" applyBorder="0">
      <alignment horizont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208" fontId="41" fillId="0" borderId="364">
      <alignment horizontal="center" vertical="center"/>
      <protection locked="0"/>
    </xf>
    <xf numFmtId="10" fontId="66" fillId="65" borderId="229" applyBorder="0">
      <alignment horizont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0" fontId="66" fillId="65" borderId="229" applyBorder="0">
      <alignment horizont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0" fontId="66" fillId="65" borderId="229" applyBorder="0">
      <alignment horizont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86" fontId="41" fillId="0" borderId="364">
      <alignment horizontal="right" vertical="center"/>
      <protection locked="0"/>
    </xf>
    <xf numFmtId="10" fontId="66" fillId="65" borderId="229" applyBorder="0">
      <alignment horizont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0" fontId="66" fillId="65" borderId="229" applyBorder="0">
      <alignment horizont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0" fontId="66" fillId="65" borderId="229" applyBorder="0">
      <alignment horizont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86" fontId="41" fillId="0" borderId="364">
      <alignment horizontal="center" vertical="center"/>
      <protection locked="0"/>
    </xf>
    <xf numFmtId="10" fontId="66" fillId="65" borderId="229" applyBorder="0">
      <alignment horizontal="center"/>
      <protection locked="0"/>
    </xf>
    <xf numFmtId="3" fontId="42" fillId="40" borderId="376">
      <alignment horizontal="right"/>
    </xf>
    <xf numFmtId="3" fontId="42" fillId="40" borderId="376">
      <alignment horizontal="right"/>
    </xf>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3" fontId="42" fillId="40" borderId="376">
      <alignment horizontal="right"/>
    </xf>
    <xf numFmtId="3" fontId="42" fillId="40" borderId="376">
      <alignment horizontal="right"/>
    </xf>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0" fontId="66" fillId="50" borderId="577" applyNumberFormat="0" applyFont="0" applyBorder="0" applyAlignment="0" applyProtection="0"/>
    <xf numFmtId="3" fontId="42" fillId="40" borderId="376">
      <alignment horizontal="right"/>
    </xf>
    <xf numFmtId="3" fontId="42" fillId="40" borderId="376">
      <alignment horizontal="right"/>
    </xf>
    <xf numFmtId="3" fontId="42" fillId="40" borderId="376">
      <alignment horizontal="right"/>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3" fontId="42" fillId="40" borderId="376">
      <alignment horizontal="right"/>
    </xf>
    <xf numFmtId="3" fontId="42" fillId="40" borderId="376">
      <alignment horizontal="right"/>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250" fontId="4" fillId="45" borderId="644">
      <alignment horizontal="right"/>
      <protection locked="0"/>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3" fontId="42" fillId="40" borderId="376">
      <alignment horizontal="right"/>
    </xf>
    <xf numFmtId="0" fontId="71" fillId="54" borderId="626">
      <alignment horizontal="center"/>
      <protection locked="0"/>
    </xf>
    <xf numFmtId="0" fontId="71" fillId="54" borderId="626">
      <alignment horizontal="center"/>
      <protection locked="0"/>
    </xf>
    <xf numFmtId="3" fontId="42" fillId="40" borderId="376">
      <alignment horizontal="right"/>
    </xf>
    <xf numFmtId="3" fontId="42" fillId="40" borderId="376">
      <alignment horizontal="right"/>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0" fontId="71" fillId="54" borderId="626">
      <alignment horizontal="center"/>
      <protection locked="0"/>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3" fontId="42" fillId="40" borderId="376">
      <alignment horizontal="right"/>
    </xf>
    <xf numFmtId="0" fontId="4" fillId="0" borderId="780" applyNumberFormat="0" applyFont="0" applyFill="0" applyAlignment="0" applyProtection="0"/>
    <xf numFmtId="3" fontId="42" fillId="40" borderId="376">
      <alignment horizontal="right"/>
    </xf>
    <xf numFmtId="3" fontId="42" fillId="40" borderId="376">
      <alignment horizontal="right"/>
    </xf>
    <xf numFmtId="10" fontId="66" fillId="65" borderId="229" applyBorder="0">
      <alignment horizontal="center"/>
      <protection locked="0"/>
    </xf>
    <xf numFmtId="3" fontId="42" fillId="40" borderId="376">
      <alignment horizontal="right"/>
    </xf>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3" fontId="42" fillId="40" borderId="376">
      <alignment horizontal="right"/>
    </xf>
    <xf numFmtId="3" fontId="42" fillId="40" borderId="376">
      <alignment horizontal="right"/>
    </xf>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263" fontId="80" fillId="57" borderId="572" applyAlignment="0" applyProtection="0"/>
    <xf numFmtId="3" fontId="42" fillId="40" borderId="376">
      <alignment horizontal="right"/>
    </xf>
    <xf numFmtId="3" fontId="42" fillId="40" borderId="376">
      <alignment horizontal="right"/>
    </xf>
    <xf numFmtId="3" fontId="42" fillId="40" borderId="376">
      <alignment horizontal="right"/>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207" fontId="41" fillId="0" borderId="364">
      <alignment horizontal="right" vertical="center"/>
      <protection locked="0"/>
    </xf>
    <xf numFmtId="207" fontId="41" fillId="0" borderId="364">
      <alignment horizontal="right" vertical="center"/>
      <protection locked="0"/>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0" fontId="88" fillId="0" borderId="572">
      <alignment horizontal="left" vertical="center"/>
    </xf>
    <xf numFmtId="207" fontId="41" fillId="0" borderId="364">
      <alignment horizontal="right" vertical="center"/>
      <protection locked="0"/>
    </xf>
    <xf numFmtId="207" fontId="41" fillId="0" borderId="364">
      <alignment horizontal="right" vertical="center"/>
      <protection locked="0"/>
    </xf>
    <xf numFmtId="10" fontId="66" fillId="65" borderId="229" applyBorder="0">
      <alignment horizont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10" fontId="66" fillId="65" borderId="229" applyBorder="0">
      <alignment horizont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207" fontId="41" fillId="0" borderId="364">
      <alignment horizontal="right" vertical="center"/>
      <protection locked="0"/>
    </xf>
    <xf numFmtId="207" fontId="41" fillId="0" borderId="364">
      <alignment horizontal="right" vertical="center"/>
      <protection locked="0"/>
    </xf>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10" fontId="4" fillId="40" borderId="644" applyNumberFormat="0" applyBorder="0" applyAlignment="0" applyProtection="0"/>
    <xf numFmtId="207" fontId="41" fillId="0" borderId="364">
      <alignment horizontal="right" vertical="center"/>
      <protection locked="0"/>
    </xf>
    <xf numFmtId="207" fontId="41" fillId="0" borderId="364">
      <alignment horizontal="right" vertical="center"/>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207" fontId="41" fillId="0" borderId="364">
      <alignment horizontal="right" vertical="center"/>
      <protection locked="0"/>
    </xf>
    <xf numFmtId="0" fontId="92" fillId="23" borderId="624" applyNumberFormat="0" applyAlignment="0">
      <protection locked="0"/>
    </xf>
    <xf numFmtId="0" fontId="92" fillId="23" borderId="624" applyNumberFormat="0" applyAlignment="0">
      <protection locked="0"/>
    </xf>
    <xf numFmtId="207" fontId="41" fillId="0" borderId="364">
      <alignment horizontal="right" vertical="center"/>
      <protection locked="0"/>
    </xf>
    <xf numFmtId="207" fontId="41" fillId="0" borderId="364">
      <alignment horizontal="right" vertical="center"/>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207" fontId="41" fillId="0" borderId="364">
      <alignment horizontal="right" vertical="center"/>
      <protection locked="0"/>
    </xf>
    <xf numFmtId="207" fontId="41" fillId="0" borderId="364">
      <alignment horizontal="right" vertical="center"/>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207" fontId="41" fillId="0" borderId="364">
      <alignment horizontal="right" vertical="center"/>
      <protection locked="0"/>
    </xf>
    <xf numFmtId="0" fontId="92" fillId="23" borderId="624" applyNumberFormat="0" applyAlignment="0">
      <protection locked="0"/>
    </xf>
    <xf numFmtId="0" fontId="92" fillId="23" borderId="624" applyNumberFormat="0" applyAlignment="0">
      <protection locked="0"/>
    </xf>
    <xf numFmtId="207" fontId="41" fillId="0" borderId="364">
      <alignment horizontal="right" vertical="center"/>
      <protection locked="0"/>
    </xf>
    <xf numFmtId="207" fontId="41" fillId="0" borderId="364">
      <alignment horizontal="right" vertical="center"/>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0" fontId="92" fillId="23" borderId="624" applyNumberFormat="0" applyAlignment="0">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207" fontId="41" fillId="0" borderId="364">
      <alignment horizontal="right" vertical="center"/>
      <protection locked="0"/>
    </xf>
    <xf numFmtId="10" fontId="66" fillId="65" borderId="229" applyBorder="0">
      <alignment horizont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207" fontId="41" fillId="0" borderId="364">
      <alignment horizontal="center" vertical="center"/>
      <protection locked="0"/>
    </xf>
    <xf numFmtId="207" fontId="41" fillId="0" borderId="364">
      <alignment horizontal="center" vertic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10" fontId="66" fillId="65" borderId="577" applyBorder="0">
      <alignment horizont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10" fontId="66" fillId="65" borderId="229" applyBorder="0">
      <alignment horizont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10" fontId="66" fillId="65" borderId="229" applyBorder="0">
      <alignment horizont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207" fontId="41" fillId="0" borderId="364">
      <alignment horizontal="center" vertical="center"/>
      <protection locked="0"/>
    </xf>
    <xf numFmtId="0" fontId="4" fillId="14" borderId="622" applyNumberFormat="0" applyAlignment="0">
      <protection locked="0"/>
    </xf>
    <xf numFmtId="0" fontId="4" fillId="14" borderId="622" applyNumberFormat="0" applyAlignment="0">
      <protection locked="0"/>
    </xf>
    <xf numFmtId="207" fontId="41" fillId="0" borderId="364">
      <alignment horizontal="center" vertical="center"/>
      <protection locked="0"/>
    </xf>
    <xf numFmtId="207" fontId="41" fillId="0" borderId="364">
      <alignment horizontal="center" vertical="center"/>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0" fontId="4" fillId="14" borderId="622" applyNumberFormat="0" applyAlignment="0">
      <protection locked="0"/>
    </xf>
    <xf numFmtId="207" fontId="41" fillId="0" borderId="364">
      <alignment horizontal="center" vertical="center"/>
      <protection locked="0"/>
    </xf>
    <xf numFmtId="207" fontId="41" fillId="0" borderId="364">
      <alignment horizontal="center" vertical="center"/>
      <protection locked="0"/>
    </xf>
    <xf numFmtId="0" fontId="4" fillId="0" borderId="780" applyNumberFormat="0" applyFont="0" applyFill="0" applyAlignment="0" applyProtection="0"/>
    <xf numFmtId="207" fontId="41" fillId="0" borderId="364">
      <alignment horizontal="center" vertical="center"/>
      <protection locked="0"/>
    </xf>
    <xf numFmtId="207" fontId="41" fillId="0" borderId="364">
      <alignment horizontal="center" vertical="center"/>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207" fontId="41" fillId="0" borderId="364">
      <alignment horizontal="center" vertical="center"/>
      <protection locked="0"/>
    </xf>
    <xf numFmtId="0" fontId="103" fillId="47" borderId="614" applyNumberFormat="0" applyAlignment="0">
      <protection locked="0"/>
    </xf>
    <xf numFmtId="0" fontId="103" fillId="47" borderId="614" applyNumberFormat="0" applyAlignment="0">
      <protection locked="0"/>
    </xf>
    <xf numFmtId="207" fontId="41" fillId="0" borderId="364">
      <alignment horizontal="center" vertical="center"/>
      <protection locked="0"/>
    </xf>
    <xf numFmtId="207" fontId="41" fillId="0" borderId="364">
      <alignment horizontal="center" vertical="center"/>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0" fontId="103" fillId="47" borderId="614" applyNumberFormat="0" applyAlignment="0">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207" fontId="41" fillId="0" borderId="364">
      <alignment horizontal="center" vertical="center"/>
      <protection locked="0"/>
    </xf>
    <xf numFmtId="10" fontId="66" fillId="65" borderId="229" applyBorder="0">
      <alignment horizont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10" fontId="66" fillId="65" borderId="229" applyBorder="0">
      <alignment horizont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10" fontId="66" fillId="65" borderId="229" applyBorder="0">
      <alignment horizont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206" fontId="41" fillId="0" borderId="364">
      <alignment horizontal="right" vertical="center"/>
      <protection locked="0"/>
    </xf>
    <xf numFmtId="10" fontId="66" fillId="65" borderId="229" applyBorder="0">
      <alignment horizont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10" fontId="66" fillId="65" borderId="229" applyBorder="0">
      <alignment horizont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10" fontId="66" fillId="65" borderId="229" applyBorder="0">
      <alignment horizont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206" fontId="41" fillId="0" borderId="364">
      <alignment horizontal="center" vertical="center"/>
      <protection locked="0"/>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206" fontId="41" fillId="0" borderId="364">
      <alignment horizontal="center" vertical="center"/>
      <protection locked="0"/>
    </xf>
    <xf numFmtId="4" fontId="80" fillId="45" borderId="615" applyNumberFormat="0" applyProtection="0">
      <alignment vertical="center"/>
    </xf>
    <xf numFmtId="4" fontId="80" fillId="45" borderId="615" applyNumberFormat="0" applyProtection="0">
      <alignment vertical="center"/>
    </xf>
    <xf numFmtId="206" fontId="41" fillId="0" borderId="364">
      <alignment horizontal="center" vertical="center"/>
      <protection locked="0"/>
    </xf>
    <xf numFmtId="206" fontId="41" fillId="0" borderId="364">
      <alignment horizontal="center" vertical="center"/>
      <protection locked="0"/>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4" fontId="80" fillId="45" borderId="615" applyNumberFormat="0" applyProtection="0">
      <alignment vertical="center"/>
    </xf>
    <xf numFmtId="206" fontId="41" fillId="0" borderId="364">
      <alignment horizontal="center" vertical="center"/>
      <protection locked="0"/>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206" fontId="41" fillId="0" borderId="364">
      <alignment horizontal="center" vertical="center"/>
      <protection locked="0"/>
    </xf>
    <xf numFmtId="4" fontId="118" fillId="45" borderId="615" applyNumberFormat="0" applyProtection="0">
      <alignment vertical="center"/>
    </xf>
    <xf numFmtId="4" fontId="118" fillId="45" borderId="615" applyNumberFormat="0" applyProtection="0">
      <alignment vertical="center"/>
    </xf>
    <xf numFmtId="206" fontId="41" fillId="0" borderId="364">
      <alignment horizontal="center" vertical="center"/>
      <protection locked="0"/>
    </xf>
    <xf numFmtId="206" fontId="41" fillId="0" borderId="364">
      <alignment horizontal="center" vertical="center"/>
      <protection locked="0"/>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4" fontId="118" fillId="45" borderId="615" applyNumberFormat="0" applyProtection="0">
      <alignment vertical="center"/>
    </xf>
    <xf numFmtId="206" fontId="41" fillId="0" borderId="364">
      <alignment horizontal="center" vertical="center"/>
      <protection locked="0"/>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206" fontId="41" fillId="0" borderId="364">
      <alignment horizontal="center" vertical="center"/>
      <protection locked="0"/>
    </xf>
    <xf numFmtId="4" fontId="119" fillId="45" borderId="615" applyNumberFormat="0" applyProtection="0">
      <alignment horizontal="left" vertical="center" indent="1"/>
    </xf>
    <xf numFmtId="4" fontId="119" fillId="45" borderId="615" applyNumberFormat="0" applyProtection="0">
      <alignment horizontal="left" vertical="center" indent="1"/>
    </xf>
    <xf numFmtId="206" fontId="41" fillId="0" borderId="364">
      <alignment horizontal="center" vertical="center"/>
      <protection locked="0"/>
    </xf>
    <xf numFmtId="206" fontId="41" fillId="0" borderId="364">
      <alignment horizontal="center" vertical="center"/>
      <protection locked="0"/>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4" fontId="119" fillId="45" borderId="615" applyNumberFormat="0" applyProtection="0">
      <alignment horizontal="left" vertical="center" indent="1"/>
    </xf>
    <xf numFmtId="206" fontId="41" fillId="0" borderId="364">
      <alignment horizontal="center" vertical="center"/>
      <protection locked="0"/>
    </xf>
    <xf numFmtId="206" fontId="41" fillId="0" borderId="364">
      <alignment horizontal="center" vertical="center"/>
      <protection locked="0"/>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206" fontId="41" fillId="0" borderId="364">
      <alignment horizontal="center" vertical="center"/>
      <protection locked="0"/>
    </xf>
    <xf numFmtId="4" fontId="119" fillId="69" borderId="615" applyNumberFormat="0" applyProtection="0">
      <alignment horizontal="right" vertical="center"/>
    </xf>
    <xf numFmtId="4" fontId="119" fillId="69" borderId="615" applyNumberFormat="0" applyProtection="0">
      <alignment horizontal="right" vertical="center"/>
    </xf>
    <xf numFmtId="206" fontId="41" fillId="0" borderId="364">
      <alignment horizontal="center" vertical="center"/>
      <protection locked="0"/>
    </xf>
    <xf numFmtId="206" fontId="41" fillId="0" borderId="364">
      <alignment horizontal="center" vertical="center"/>
      <protection locked="0"/>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4" fontId="119" fillId="69" borderId="615" applyNumberFormat="0" applyProtection="0">
      <alignment horizontal="right" vertical="center"/>
    </xf>
    <xf numFmtId="206" fontId="41" fillId="0" borderId="364">
      <alignment horizontal="center" vertical="center"/>
      <protection locked="0"/>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10" fontId="66" fillId="65" borderId="229" applyBorder="0">
      <alignment horizontal="center"/>
      <protection locked="0"/>
    </xf>
    <xf numFmtId="4" fontId="119" fillId="70" borderId="615" applyNumberFormat="0" applyProtection="0">
      <alignment horizontal="right" vertical="center"/>
    </xf>
    <xf numFmtId="4" fontId="119" fillId="70" borderId="615" applyNumberFormat="0" applyProtection="0">
      <alignment horizontal="right" vertical="center"/>
    </xf>
    <xf numFmtId="207" fontId="41" fillId="0" borderId="88">
      <alignment horizontal="right" vertical="center"/>
      <protection locked="0"/>
    </xf>
    <xf numFmtId="207" fontId="41" fillId="0" borderId="88">
      <alignment horizontal="right" vertical="center"/>
      <protection locked="0"/>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4" fontId="119" fillId="70" borderId="615" applyNumberFormat="0" applyProtection="0">
      <alignment horizontal="right" vertical="center"/>
    </xf>
    <xf numFmtId="207" fontId="41" fillId="0" borderId="88">
      <alignment horizontal="right" vertical="center"/>
      <protection locked="0"/>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207" fontId="41" fillId="0" borderId="88">
      <alignment horizontal="right" vertical="center"/>
      <protection locked="0"/>
    </xf>
    <xf numFmtId="4" fontId="119" fillId="71" borderId="615" applyNumberFormat="0" applyProtection="0">
      <alignment horizontal="right" vertical="center"/>
    </xf>
    <xf numFmtId="4" fontId="119" fillId="71" borderId="615" applyNumberFormat="0" applyProtection="0">
      <alignment horizontal="right" vertical="center"/>
    </xf>
    <xf numFmtId="207" fontId="41" fillId="0" borderId="88">
      <alignment horizontal="right" vertical="center"/>
      <protection locked="0"/>
    </xf>
    <xf numFmtId="207" fontId="41" fillId="0" borderId="88">
      <alignment horizontal="right" vertical="center"/>
      <protection locked="0"/>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4" fontId="119" fillId="71" borderId="615" applyNumberFormat="0" applyProtection="0">
      <alignment horizontal="right" vertical="center"/>
    </xf>
    <xf numFmtId="207" fontId="41" fillId="0" borderId="88">
      <alignment horizontal="right" vertical="center"/>
      <protection locked="0"/>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207" fontId="41" fillId="0" borderId="88">
      <alignment horizontal="right" vertical="center"/>
      <protection locked="0"/>
    </xf>
    <xf numFmtId="4" fontId="119" fillId="68" borderId="615" applyNumberFormat="0" applyProtection="0">
      <alignment horizontal="right" vertical="center"/>
    </xf>
    <xf numFmtId="4" fontId="119" fillId="68" borderId="615" applyNumberFormat="0" applyProtection="0">
      <alignment horizontal="right" vertical="center"/>
    </xf>
    <xf numFmtId="207" fontId="41" fillId="0" borderId="88">
      <alignment horizontal="right" vertical="center"/>
      <protection locked="0"/>
    </xf>
    <xf numFmtId="207" fontId="41" fillId="0" borderId="88">
      <alignment horizontal="right" vertical="center"/>
      <protection locked="0"/>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4" fontId="119" fillId="68" borderId="615" applyNumberFormat="0" applyProtection="0">
      <alignment horizontal="right" vertical="center"/>
    </xf>
    <xf numFmtId="207" fontId="41" fillId="0" borderId="88">
      <alignment horizontal="right" vertical="center"/>
      <protection locked="0"/>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207" fontId="41" fillId="0" borderId="88">
      <alignment horizontal="right" vertical="center"/>
      <protection locked="0"/>
    </xf>
    <xf numFmtId="4" fontId="119" fillId="72" borderId="615" applyNumberFormat="0" applyProtection="0">
      <alignment horizontal="right" vertical="center"/>
    </xf>
    <xf numFmtId="4" fontId="119" fillId="72" borderId="615" applyNumberFormat="0" applyProtection="0">
      <alignment horizontal="right" vertical="center"/>
    </xf>
    <xf numFmtId="207" fontId="41" fillId="0" borderId="88">
      <alignment horizontal="right" vertical="center"/>
      <protection locked="0"/>
    </xf>
    <xf numFmtId="207" fontId="41" fillId="0" borderId="88">
      <alignment horizontal="right" vertical="center"/>
      <protection locked="0"/>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72"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207" fontId="41" fillId="0" borderId="88">
      <alignment horizontal="center" vertical="center"/>
      <protection locked="0"/>
    </xf>
    <xf numFmtId="4" fontId="119" fillId="63" borderId="615" applyNumberFormat="0" applyProtection="0">
      <alignment horizontal="right" vertical="center"/>
    </xf>
    <xf numFmtId="4" fontId="119" fillId="63" borderId="615" applyNumberFormat="0" applyProtection="0">
      <alignment horizontal="right" vertical="center"/>
    </xf>
    <xf numFmtId="207" fontId="41" fillId="0" borderId="88">
      <alignment horizontal="center" vertical="center"/>
      <protection locked="0"/>
    </xf>
    <xf numFmtId="207" fontId="41" fillId="0" borderId="88">
      <alignment horizontal="center" vertical="center"/>
      <protection locked="0"/>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4" fontId="119" fillId="63" borderId="615" applyNumberFormat="0" applyProtection="0">
      <alignment horizontal="right" vertical="center"/>
    </xf>
    <xf numFmtId="207" fontId="41" fillId="0" borderId="88">
      <alignment horizontal="center" vertical="center"/>
      <protection locked="0"/>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207" fontId="41" fillId="0" borderId="88">
      <alignment horizontal="center" vertical="center"/>
      <protection locked="0"/>
    </xf>
    <xf numFmtId="4" fontId="119" fillId="73" borderId="615" applyNumberFormat="0" applyProtection="0">
      <alignment horizontal="right" vertical="center"/>
    </xf>
    <xf numFmtId="4" fontId="119" fillId="73" borderId="615" applyNumberFormat="0" applyProtection="0">
      <alignment horizontal="right" vertical="center"/>
    </xf>
    <xf numFmtId="207" fontId="41" fillId="0" borderId="88">
      <alignment horizontal="center" vertical="center"/>
      <protection locked="0"/>
    </xf>
    <xf numFmtId="207" fontId="41" fillId="0" borderId="88">
      <alignment horizontal="center" vertical="center"/>
      <protection locked="0"/>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4" fontId="119" fillId="73" borderId="615" applyNumberFormat="0" applyProtection="0">
      <alignment horizontal="right" vertical="center"/>
    </xf>
    <xf numFmtId="207" fontId="41" fillId="0" borderId="88">
      <alignment horizontal="center" vertical="center"/>
      <protection locked="0"/>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207" fontId="41" fillId="0" borderId="88">
      <alignment horizontal="center" vertical="center"/>
      <protection locked="0"/>
    </xf>
    <xf numFmtId="4" fontId="119" fillId="74" borderId="615" applyNumberFormat="0" applyProtection="0">
      <alignment horizontal="right" vertical="center"/>
    </xf>
    <xf numFmtId="4" fontId="119" fillId="74" borderId="615" applyNumberFormat="0" applyProtection="0">
      <alignment horizontal="right" vertical="center"/>
    </xf>
    <xf numFmtId="207" fontId="41" fillId="0" borderId="88">
      <alignment horizontal="center" vertical="center"/>
      <protection locked="0"/>
    </xf>
    <xf numFmtId="207" fontId="41" fillId="0" borderId="88">
      <alignment horizontal="center" vertical="center"/>
      <protection locked="0"/>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4" fontId="119" fillId="74" borderId="615" applyNumberFormat="0" applyProtection="0">
      <alignment horizontal="right" vertical="center"/>
    </xf>
    <xf numFmtId="207" fontId="41" fillId="0" borderId="88">
      <alignment horizontal="center" vertical="center"/>
      <protection locked="0"/>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207" fontId="41" fillId="0" borderId="88">
      <alignment horizontal="center" vertical="center"/>
      <protection locked="0"/>
    </xf>
    <xf numFmtId="4" fontId="119" fillId="75" borderId="615" applyNumberFormat="0" applyProtection="0">
      <alignment horizontal="right" vertical="center"/>
    </xf>
    <xf numFmtId="4" fontId="119" fillId="75" borderId="615" applyNumberFormat="0" applyProtection="0">
      <alignment horizontal="right" vertical="center"/>
    </xf>
    <xf numFmtId="0" fontId="4" fillId="14" borderId="291" applyNumberFormat="0" applyAlignment="0">
      <protection locked="0"/>
    </xf>
    <xf numFmtId="0" fontId="4" fillId="14" borderId="291" applyNumberFormat="0" applyAlignment="0">
      <protection locked="0"/>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4" fontId="119" fillId="75" borderId="615" applyNumberFormat="0" applyProtection="0">
      <alignment horizontal="right" vertical="center"/>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0" fontId="4" fillId="14" borderId="291" applyNumberFormat="0" applyAlignment="0">
      <protection locked="0"/>
    </xf>
    <xf numFmtId="0" fontId="4" fillId="14" borderId="291" applyNumberFormat="0" applyAlignment="0">
      <protection locked="0"/>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4" fontId="80" fillId="11" borderId="572" applyNumberFormat="0" applyProtection="0">
      <alignment horizontal="left" vertical="center" indent="1"/>
    </xf>
    <xf numFmtId="0" fontId="4" fillId="14" borderId="291" applyNumberFormat="0" applyAlignment="0">
      <protection locked="0"/>
    </xf>
    <xf numFmtId="0" fontId="4" fillId="14" borderId="291" applyNumberFormat="0" applyAlignment="0">
      <protection locked="0"/>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0" fontId="4" fillId="14" borderId="291" applyNumberFormat="0" applyAlignment="0">
      <protection locked="0"/>
    </xf>
    <xf numFmtId="4" fontId="119" fillId="49" borderId="615" applyNumberFormat="0" applyProtection="0">
      <alignment horizontal="right" vertical="center"/>
    </xf>
    <xf numFmtId="4" fontId="119" fillId="49" borderId="615" applyNumberFormat="0" applyProtection="0">
      <alignment horizontal="right" vertical="center"/>
    </xf>
    <xf numFmtId="0" fontId="4" fillId="14" borderId="291" applyNumberFormat="0" applyAlignment="0">
      <protection locked="0"/>
    </xf>
    <xf numFmtId="0" fontId="4" fillId="14" borderId="291" applyNumberFormat="0" applyAlignment="0">
      <protection locked="0"/>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4" fontId="119" fillId="49" borderId="615" applyNumberFormat="0" applyProtection="0">
      <alignment horizontal="right" vertical="center"/>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0" fontId="4" fillId="14" borderId="291" applyNumberFormat="0" applyAlignment="0">
      <protection locked="0"/>
    </xf>
    <xf numFmtId="4" fontId="119" fillId="43" borderId="615" applyNumberFormat="0" applyProtection="0">
      <alignment vertical="center"/>
    </xf>
    <xf numFmtId="4" fontId="119" fillId="43" borderId="615" applyNumberFormat="0" applyProtection="0">
      <alignment vertical="center"/>
    </xf>
    <xf numFmtId="0" fontId="4" fillId="14" borderId="291" applyNumberFormat="0" applyAlignment="0">
      <protection locked="0"/>
    </xf>
    <xf numFmtId="0" fontId="4" fillId="14" borderId="291" applyNumberFormat="0" applyAlignment="0">
      <protection locked="0"/>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4" fontId="119" fillId="43" borderId="615" applyNumberFormat="0" applyProtection="0">
      <alignment vertical="center"/>
    </xf>
    <xf numFmtId="0" fontId="4" fillId="14" borderId="291" applyNumberFormat="0" applyAlignment="0">
      <protection locked="0"/>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0" fontId="4" fillId="14" borderId="291" applyNumberFormat="0" applyAlignment="0">
      <protection locked="0"/>
    </xf>
    <xf numFmtId="4" fontId="122" fillId="43" borderId="615" applyNumberFormat="0" applyProtection="0">
      <alignment vertical="center"/>
    </xf>
    <xf numFmtId="4" fontId="122" fillId="43" borderId="615" applyNumberFormat="0" applyProtection="0">
      <alignment vertical="center"/>
    </xf>
    <xf numFmtId="0" fontId="4" fillId="14" borderId="291" applyNumberFormat="0" applyAlignment="0">
      <protection locked="0"/>
    </xf>
    <xf numFmtId="0" fontId="4" fillId="14" borderId="291" applyNumberFormat="0" applyAlignment="0">
      <protection locked="0"/>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4" fontId="122" fillId="43" borderId="615" applyNumberFormat="0" applyProtection="0">
      <alignment vertical="center"/>
    </xf>
    <xf numFmtId="0" fontId="4" fillId="14" borderId="291" applyNumberFormat="0" applyAlignment="0">
      <protection locked="0"/>
    </xf>
    <xf numFmtId="0" fontId="4" fillId="14" borderId="291" applyNumberFormat="0" applyAlignment="0">
      <protection locked="0"/>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203" fontId="31" fillId="11" borderId="385" applyBorder="0" applyProtection="0">
      <alignment horizontal="right"/>
    </xf>
    <xf numFmtId="4" fontId="80" fillId="49" borderId="629" applyNumberFormat="0" applyProtection="0">
      <alignment horizontal="left" vertical="center" indent="1"/>
    </xf>
    <xf numFmtId="4" fontId="80" fillId="49" borderId="629" applyNumberFormat="0" applyProtection="0">
      <alignment horizontal="left" vertical="center" indent="1"/>
    </xf>
    <xf numFmtId="203" fontId="31" fillId="11" borderId="385" applyBorder="0" applyProtection="0">
      <alignment horizontal="right"/>
    </xf>
    <xf numFmtId="203" fontId="31" fillId="11" borderId="385" applyBorder="0" applyProtection="0">
      <alignment horizontal="right"/>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4" fontId="80" fillId="49" borderId="629" applyNumberFormat="0" applyProtection="0">
      <alignment horizontal="left" vertical="center" indent="1"/>
    </xf>
    <xf numFmtId="203" fontId="31" fillId="11" borderId="385" applyBorder="0" applyProtection="0">
      <alignment horizontal="right"/>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203" fontId="31" fillId="11" borderId="385" applyBorder="0" applyProtection="0">
      <alignment horizontal="right"/>
    </xf>
    <xf numFmtId="4" fontId="21" fillId="43" borderId="615" applyNumberFormat="0" applyProtection="0">
      <alignment horizontal="right" vertical="center"/>
    </xf>
    <xf numFmtId="4" fontId="21" fillId="43" borderId="615" applyNumberFormat="0" applyProtection="0">
      <alignment horizontal="right" vertical="center"/>
    </xf>
    <xf numFmtId="203" fontId="31" fillId="11" borderId="385" applyBorder="0" applyProtection="0">
      <alignment horizontal="right"/>
    </xf>
    <xf numFmtId="203" fontId="31" fillId="11" borderId="385" applyBorder="0" applyProtection="0">
      <alignment horizontal="right"/>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4" fontId="21" fillId="43" borderId="615" applyNumberFormat="0" applyProtection="0">
      <alignment horizontal="right" vertical="center"/>
    </xf>
    <xf numFmtId="203" fontId="31" fillId="11" borderId="385" applyBorder="0" applyProtection="0">
      <alignment horizontal="right"/>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203" fontId="31" fillId="11" borderId="385" applyBorder="0" applyProtection="0">
      <alignment horizontal="right"/>
    </xf>
    <xf numFmtId="4" fontId="122" fillId="43" borderId="615" applyNumberFormat="0" applyProtection="0">
      <alignment horizontal="right" vertical="center"/>
    </xf>
    <xf numFmtId="4" fontId="122" fillId="43" borderId="615" applyNumberFormat="0" applyProtection="0">
      <alignment horizontal="right" vertical="center"/>
    </xf>
    <xf numFmtId="203" fontId="31" fillId="11" borderId="385" applyBorder="0" applyProtection="0">
      <alignment horizontal="right"/>
    </xf>
    <xf numFmtId="203" fontId="31" fillId="11" borderId="385" applyBorder="0" applyProtection="0">
      <alignment horizontal="right"/>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4" fontId="122" fillId="43" borderId="615" applyNumberFormat="0" applyProtection="0">
      <alignment horizontal="right" vertical="center"/>
    </xf>
    <xf numFmtId="203" fontId="31" fillId="11" borderId="385" applyBorder="0" applyProtection="0">
      <alignment horizontal="right"/>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203" fontId="31" fillId="11" borderId="385" applyBorder="0" applyProtection="0">
      <alignment horizontal="right"/>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203" fontId="31" fillId="11" borderId="385" applyBorder="0" applyProtection="0">
      <alignment horizontal="right"/>
    </xf>
    <xf numFmtId="203" fontId="31" fillId="11" borderId="385" applyBorder="0" applyProtection="0">
      <alignment horizontal="right"/>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4" fontId="123" fillId="5" borderId="615" applyNumberFormat="0" applyProtection="0">
      <alignment horizontal="left" vertical="center" wrapText="1" indent="1"/>
    </xf>
    <xf numFmtId="203" fontId="31" fillId="11" borderId="385" applyBorder="0" applyProtection="0">
      <alignment horizontal="right"/>
    </xf>
    <xf numFmtId="203" fontId="31" fillId="11" borderId="385" applyBorder="0" applyProtection="0">
      <alignment horizontal="right"/>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203" fontId="31" fillId="11" borderId="385" applyBorder="0" applyProtection="0">
      <alignment horizontal="right"/>
    </xf>
    <xf numFmtId="4" fontId="125" fillId="43" borderId="615" applyNumberFormat="0" applyProtection="0">
      <alignment horizontal="right" vertical="center"/>
    </xf>
    <xf numFmtId="4" fontId="125" fillId="43" borderId="615" applyNumberFormat="0" applyProtection="0">
      <alignment horizontal="right" vertical="center"/>
    </xf>
    <xf numFmtId="203" fontId="31" fillId="11" borderId="385" applyBorder="0" applyProtection="0">
      <alignment horizontal="right"/>
    </xf>
    <xf numFmtId="203" fontId="31" fillId="11" borderId="385" applyBorder="0" applyProtection="0">
      <alignment horizontal="right"/>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4" fontId="125" fillId="43" borderId="615" applyNumberFormat="0" applyProtection="0">
      <alignment horizontal="right" vertical="center"/>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0" fontId="4" fillId="14" borderId="291" applyNumberFormat="0" applyAlignment="0">
      <protection locked="0"/>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203" fontId="31" fillId="11" borderId="385" applyBorder="0" applyProtection="0">
      <alignment horizontal="right"/>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207" fontId="41" fillId="0" borderId="88">
      <alignment horizontal="center" vertical="center"/>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207" fontId="41" fillId="0" borderId="88">
      <alignment horizontal="center" vertical="center"/>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0" fontId="4" fillId="14" borderId="291" applyNumberFormat="0" applyAlignment="0">
      <protection locked="0"/>
    </xf>
    <xf numFmtId="0" fontId="4" fillId="14" borderId="291" applyNumberFormat="0" applyAlignment="0">
      <protection locked="0"/>
    </xf>
    <xf numFmtId="244" fontId="16" fillId="0" borderId="572" applyFill="0"/>
    <xf numFmtId="244" fontId="16" fillId="0" borderId="572" applyFill="0"/>
    <xf numFmtId="244" fontId="16" fillId="0" borderId="572" applyFill="0"/>
    <xf numFmtId="244" fontId="16" fillId="0" borderId="572" applyFill="0"/>
    <xf numFmtId="244" fontId="16" fillId="0" borderId="572" applyFill="0"/>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0" fontId="4" fillId="14" borderId="291" applyNumberFormat="0" applyAlignment="0">
      <protection locked="0"/>
    </xf>
    <xf numFmtId="0" fontId="4" fillId="14" borderId="291" applyNumberFormat="0" applyAlignment="0">
      <protection locked="0"/>
    </xf>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244" fontId="16" fillId="0" borderId="584" applyFill="0"/>
    <xf numFmtId="0" fontId="4" fillId="14" borderId="291" applyNumberFormat="0" applyAlignment="0">
      <protection locked="0"/>
    </xf>
    <xf numFmtId="0" fontId="4" fillId="14" borderId="291" applyNumberFormat="0" applyAlignment="0">
      <protection locked="0"/>
    </xf>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0" fontId="4" fillId="14" borderId="291" applyNumberFormat="0" applyAlignment="0">
      <protection locked="0"/>
    </xf>
    <xf numFmtId="0" fontId="4" fillId="14" borderId="291" applyNumberFormat="0" applyAlignment="0">
      <protection locked="0"/>
    </xf>
    <xf numFmtId="244" fontId="4" fillId="0" borderId="572" applyFill="0"/>
    <xf numFmtId="244" fontId="4" fillId="0" borderId="572" applyFill="0"/>
    <xf numFmtId="244" fontId="4" fillId="0" borderId="572" applyFill="0"/>
    <xf numFmtId="244" fontId="4" fillId="0" borderId="572" applyFill="0"/>
    <xf numFmtId="244" fontId="4" fillId="0" borderId="572" applyFill="0"/>
    <xf numFmtId="0" fontId="4" fillId="14" borderId="291" applyNumberFormat="0" applyAlignment="0">
      <protection locked="0"/>
    </xf>
    <xf numFmtId="0" fontId="4" fillId="14" borderId="291" applyNumberFormat="0" applyAlignment="0">
      <protection locked="0"/>
    </xf>
    <xf numFmtId="0" fontId="4" fillId="14" borderId="291" applyNumberFormat="0" applyAlignment="0">
      <protection locked="0"/>
    </xf>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07" fontId="41" fillId="0" borderId="88">
      <alignment horizontal="center" vertical="center"/>
      <protection locked="0"/>
    </xf>
    <xf numFmtId="207" fontId="41" fillId="0" borderId="88">
      <alignment horizontal="center" vertical="center"/>
      <protection locked="0"/>
    </xf>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44" fontId="4" fillId="0" borderId="584" applyFill="0"/>
    <xf numFmtId="207" fontId="41" fillId="0" borderId="88">
      <alignment horizontal="center" vertical="center"/>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207" fontId="41" fillId="0" borderId="88">
      <alignment horizontal="center" vertical="center"/>
      <protection locked="0"/>
    </xf>
    <xf numFmtId="0" fontId="143" fillId="0" borderId="617" applyNumberFormat="0" applyFill="0" applyAlignment="0">
      <protection locked="0"/>
    </xf>
    <xf numFmtId="0" fontId="143" fillId="0" borderId="617" applyNumberFormat="0" applyFill="0" applyAlignment="0">
      <protection locked="0"/>
    </xf>
    <xf numFmtId="207" fontId="41" fillId="0" borderId="88">
      <alignment horizontal="center" vertical="center"/>
      <protection locked="0"/>
    </xf>
    <xf numFmtId="207" fontId="41" fillId="0" borderId="88">
      <alignment horizontal="center" vertical="center"/>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03" fillId="47" borderId="255" applyNumberFormat="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03" fillId="47" borderId="255" applyNumberFormat="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03" fillId="47" borderId="255" applyNumberFormat="0" applyAlignment="0">
      <protection locked="0"/>
    </xf>
    <xf numFmtId="0" fontId="103" fillId="47" borderId="255" applyNumberFormat="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43" fillId="0" borderId="617" applyNumberFormat="0" applyFill="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207" fontId="41" fillId="0" borderId="88">
      <alignment horizontal="center" vertical="center"/>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103" fillId="47" borderId="255" applyNumberFormat="0" applyAlignment="0">
      <protection locked="0"/>
    </xf>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207" fontId="41" fillId="0" borderId="88">
      <alignment horizontal="center" vertical="center"/>
      <protection locked="0"/>
    </xf>
    <xf numFmtId="0" fontId="30" fillId="86" borderId="622" applyNumberFormat="0" applyFont="0" applyAlignment="0" applyProtection="0"/>
    <xf numFmtId="0" fontId="30" fillId="86" borderId="622" applyNumberFormat="0" applyFont="0" applyAlignment="0" applyProtection="0"/>
    <xf numFmtId="207" fontId="41" fillId="0" borderId="88">
      <alignment horizontal="center" vertical="center"/>
      <protection locked="0"/>
    </xf>
    <xf numFmtId="207" fontId="41" fillId="0" borderId="88">
      <alignment horizontal="center" vertical="center"/>
      <protection locked="0"/>
    </xf>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0" fontId="30" fillId="86" borderId="622" applyNumberFormat="0" applyFont="0" applyAlignment="0" applyProtection="0"/>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207" fontId="41" fillId="0" borderId="88">
      <alignment horizontal="center" vertical="center"/>
      <protection locked="0"/>
    </xf>
    <xf numFmtId="0" fontId="156" fillId="92" borderId="624" applyNumberFormat="0" applyAlignment="0" applyProtection="0"/>
    <xf numFmtId="0" fontId="156" fillId="92" borderId="624" applyNumberFormat="0" applyAlignment="0" applyProtection="0"/>
    <xf numFmtId="207" fontId="41" fillId="0" borderId="88">
      <alignment horizontal="center" vertical="center"/>
      <protection locked="0"/>
    </xf>
    <xf numFmtId="207" fontId="41" fillId="0" borderId="88">
      <alignment horizontal="center" vertical="center"/>
      <protection locked="0"/>
    </xf>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0" fontId="156" fillId="92" borderId="624" applyNumberFormat="0" applyAlignment="0" applyProtection="0"/>
    <xf numFmtId="207" fontId="41" fillId="0" borderId="88">
      <alignment horizontal="center" vertical="center"/>
      <protection locked="0"/>
    </xf>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207" fontId="41" fillId="0" borderId="88">
      <alignment horizontal="center" vertical="center"/>
      <protection locked="0"/>
    </xf>
    <xf numFmtId="0" fontId="157" fillId="94" borderId="614" applyNumberFormat="0" applyAlignment="0" applyProtection="0"/>
    <xf numFmtId="0" fontId="157" fillId="94" borderId="614" applyNumberFormat="0" applyAlignment="0" applyProtection="0"/>
    <xf numFmtId="207" fontId="41" fillId="0" borderId="88">
      <alignment horizontal="center" vertical="center"/>
      <protection locked="0"/>
    </xf>
    <xf numFmtId="207" fontId="41" fillId="0" borderId="88">
      <alignment horizontal="center" vertical="center"/>
      <protection locked="0"/>
    </xf>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0" fontId="157" fillId="94" borderId="614" applyNumberFormat="0" applyAlignment="0" applyProtection="0"/>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63" fontId="80" fillId="57" borderId="224" applyAlignment="0" applyProtection="0"/>
    <xf numFmtId="263" fontId="80" fillId="57" borderId="224" applyAlignment="0" applyProtection="0"/>
    <xf numFmtId="3" fontId="42" fillId="40" borderId="100">
      <alignment horizontal="right"/>
    </xf>
    <xf numFmtId="263" fontId="80" fillId="57" borderId="224" applyAlignment="0" applyProtection="0"/>
    <xf numFmtId="263" fontId="80" fillId="57" borderId="224" applyAlignment="0" applyProtection="0"/>
    <xf numFmtId="3" fontId="42" fillId="40" borderId="100">
      <alignment horizontal="right"/>
    </xf>
    <xf numFmtId="0" fontId="50" fillId="0" borderId="298">
      <alignment horizontal="center" vertical="top" wrapText="1"/>
    </xf>
    <xf numFmtId="0" fontId="71" fillId="54" borderId="293">
      <alignment horizontal="center"/>
      <protection locked="0"/>
    </xf>
    <xf numFmtId="263" fontId="80" fillId="57" borderId="224" applyAlignment="0" applyProtection="0"/>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71" fillId="54" borderId="293">
      <alignment horizontal="center"/>
      <protection locked="0"/>
    </xf>
    <xf numFmtId="0" fontId="169" fillId="57" borderId="624" applyNumberFormat="0" applyAlignment="0" applyProtection="0">
      <alignment vertical="center"/>
    </xf>
    <xf numFmtId="0" fontId="169" fillId="57" borderId="624" applyNumberFormat="0" applyAlignment="0" applyProtection="0">
      <alignment vertical="center"/>
    </xf>
    <xf numFmtId="263" fontId="80" fillId="57" borderId="224" applyAlignment="0" applyProtection="0"/>
    <xf numFmtId="186" fontId="41" fillId="0" borderId="88">
      <alignment horizontal="center" vertical="center"/>
      <protection locked="0"/>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0" fontId="169" fillId="57" borderId="624" applyNumberFormat="0" applyAlignment="0" applyProtection="0">
      <alignment vertical="center"/>
    </xf>
    <xf numFmtId="186" fontId="41" fillId="0" borderId="88">
      <alignment horizontal="right" vertical="center"/>
      <protection locked="0"/>
    </xf>
    <xf numFmtId="0" fontId="50" fillId="0" borderId="298">
      <alignment horizontal="center" vertical="top" wrapText="1"/>
    </xf>
    <xf numFmtId="263" fontId="80" fillId="57" borderId="224" applyAlignment="0" applyProtection="0"/>
    <xf numFmtId="0" fontId="16" fillId="45" borderId="298">
      <alignment horizontal="center" wrapText="1"/>
    </xf>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3" fontId="42" fillId="40" borderId="100">
      <alignment horizontal="right"/>
    </xf>
    <xf numFmtId="0" fontId="172" fillId="94" borderId="624" applyNumberFormat="0" applyAlignment="0" applyProtection="0"/>
    <xf numFmtId="0" fontId="172" fillId="94" borderId="624" applyNumberFormat="0" applyAlignment="0" applyProtection="0"/>
    <xf numFmtId="0" fontId="16" fillId="45" borderId="298">
      <alignment horizontal="center" wrapText="1"/>
    </xf>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0" fontId="172" fillId="94" borderId="624" applyNumberFormat="0" applyAlignment="0" applyProtection="0"/>
    <xf numFmtId="211" fontId="41" fillId="0" borderId="364">
      <alignment horizontal="right" vertical="center"/>
      <protection locked="0"/>
    </xf>
    <xf numFmtId="10" fontId="66" fillId="65" borderId="229" applyBorder="0">
      <alignment horizont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10" fontId="66" fillId="65" borderId="229" applyBorder="0">
      <alignment horizont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211" fontId="41" fillId="0" borderId="364">
      <alignment horizontal="right" vertic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10" fontId="66" fillId="65" borderId="229" applyBorder="0">
      <alignment horizont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207" fontId="41" fillId="0" borderId="88">
      <alignment horizontal="right" vertical="center"/>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207" fontId="41" fillId="0" borderId="88">
      <alignment horizontal="right" vertical="center"/>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207" fontId="41" fillId="0" borderId="88">
      <alignment horizontal="right" vertical="center"/>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207" fontId="41" fillId="0" borderId="88">
      <alignment horizontal="right" vertical="center"/>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0" fontId="92" fillId="23" borderId="292" applyNumberFormat="0" applyAlignment="0">
      <protection locked="0"/>
    </xf>
    <xf numFmtId="207" fontId="41" fillId="0" borderId="88">
      <alignment horizontal="right" vertical="center"/>
      <protection locked="0"/>
    </xf>
    <xf numFmtId="10" fontId="4" fillId="40" borderId="298" applyNumberFormat="0" applyBorder="0" applyAlignment="0" applyProtection="0"/>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10" fontId="4" fillId="40" borderId="298" applyNumberFormat="0" applyBorder="0" applyAlignment="0" applyProtection="0"/>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0" fontId="16" fillId="44" borderId="385">
      <alignment horizontal="center"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10" fontId="4" fillId="40" borderId="298" applyNumberFormat="0" applyBorder="0" applyAlignment="0" applyProtection="0"/>
    <xf numFmtId="207" fontId="41" fillId="0" borderId="88">
      <alignment horizontal="right" vertical="center"/>
      <protection locked="0"/>
    </xf>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10" fontId="4" fillId="40" borderId="298" applyNumberFormat="0" applyBorder="0" applyAlignment="0" applyProtection="0"/>
    <xf numFmtId="207" fontId="41" fillId="0" borderId="88">
      <alignment horizontal="right" vertical="center"/>
      <protection locked="0"/>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10" fontId="4" fillId="40" borderId="298" applyNumberFormat="0" applyBorder="0" applyAlignment="0" applyProtection="0"/>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207" fontId="41" fillId="0" borderId="88">
      <alignment horizontal="right" vertical="center"/>
      <protection locked="0"/>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0" fontId="50" fillId="0" borderId="385">
      <alignment horizontal="center" vertical="top" wrapText="1"/>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207" fontId="41" fillId="0" borderId="88">
      <alignment horizontal="right" vertical="center"/>
      <protection locked="0"/>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0" fontId="16" fillId="45" borderId="385">
      <alignment horizontal="center" wrapText="1"/>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0" fontId="88" fillId="0" borderId="224">
      <alignment horizontal="left" vertical="center"/>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3" fontId="42" fillId="40" borderId="100">
      <alignment horizontal="right"/>
    </xf>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263" fontId="80" fillId="57" borderId="224" applyAlignment="0" applyProtection="0"/>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3" fontId="42" fillId="40" borderId="100">
      <alignment horizontal="right"/>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186" fontId="41" fillId="0" borderId="88">
      <alignment horizontal="center" vertic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186" fontId="41" fillId="0" borderId="88">
      <alignment horizontal="center" vertic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0" fontId="71" fillId="54" borderId="293">
      <alignment horizont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186" fontId="41" fillId="0" borderId="88">
      <alignment horizontal="center" vertical="center"/>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186" fontId="41" fillId="0" borderId="88">
      <alignment horizontal="center" vertical="center"/>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298">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385">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250" fontId="4" fillId="45" borderId="298">
      <alignment horizontal="right"/>
      <protection locked="0"/>
    </xf>
    <xf numFmtId="186" fontId="41" fillId="0" borderId="88">
      <alignment horizontal="center" vertical="center"/>
      <protection locked="0"/>
    </xf>
    <xf numFmtId="186" fontId="41" fillId="0" borderId="88">
      <alignment horizontal="center" vertical="center"/>
      <protection locked="0"/>
    </xf>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186" fontId="41" fillId="0" borderId="88">
      <alignment horizontal="center" vertical="center"/>
      <protection locked="0"/>
    </xf>
    <xf numFmtId="0" fontId="66" fillId="50" borderId="229" applyNumberFormat="0" applyFont="0" applyBorder="0" applyAlignment="0" applyProtection="0"/>
    <xf numFmtId="0" fontId="66" fillId="50" borderId="229" applyNumberFormat="0" applyFont="0" applyBorder="0" applyAlignment="0" applyProtection="0"/>
    <xf numFmtId="186" fontId="41" fillId="0" borderId="88">
      <alignment horizontal="center" vertical="center"/>
      <protection locked="0"/>
    </xf>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0" fontId="66" fillId="50" borderId="229" applyNumberFormat="0" applyFont="0" applyBorder="0" applyAlignment="0" applyProtection="0"/>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186" fontId="41" fillId="0" borderId="88">
      <alignment horizontal="center" vertical="center"/>
      <protection locked="0"/>
    </xf>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263" fontId="80" fillId="57" borderId="313" applyAlignment="0" applyProtection="0"/>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center"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186" fontId="41" fillId="0" borderId="88">
      <alignment horizontal="right" vertical="center"/>
      <protection locked="0"/>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0" fontId="88" fillId="0" borderId="313">
      <alignment horizontal="left" vertical="center"/>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0" fontId="4" fillId="61" borderId="781" applyNumberFormat="0" applyFont="0">
      <alignment horizontal="left"/>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86" fontId="41" fillId="0" borderId="88">
      <alignment horizontal="right" vertical="center"/>
      <protection locked="0"/>
    </xf>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0" fontId="4" fillId="40" borderId="385" applyNumberFormat="0" applyBorder="0" applyAlignment="0" applyProtection="0"/>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186" fontId="41" fillId="0" borderId="88">
      <alignment horizontal="right"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208" fontId="41" fillId="0" borderId="88">
      <alignment horizontal="center" vertical="center"/>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208" fontId="41" fillId="0" borderId="88">
      <alignment horizontal="center" vertical="center"/>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0" fontId="52" fillId="47" borderId="292" applyNumberFormat="0" applyAlignment="0">
      <protection locked="0"/>
    </xf>
    <xf numFmtId="208" fontId="41" fillId="0" borderId="88">
      <alignment horizontal="center"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50" fillId="0" borderId="298">
      <alignment horizontal="center" vertical="top" wrapText="1"/>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0" fontId="4" fillId="14" borderId="376" applyNumberFormat="0" applyAlignment="0">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0" fontId="16" fillId="45"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08" fontId="41" fillId="0" borderId="88">
      <alignment horizontal="right" vertical="center"/>
      <protection locked="0"/>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208" fontId="41" fillId="0" borderId="88">
      <alignment horizontal="right" vertical="center"/>
      <protection locked="0"/>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208" fontId="41" fillId="0" borderId="88">
      <alignment horizontal="right" vertical="center"/>
      <protection locked="0"/>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0" fontId="16" fillId="44" borderId="298">
      <alignment horizontal="center" wrapText="1"/>
    </xf>
    <xf numFmtId="208" fontId="41" fillId="0" borderId="88">
      <alignment horizontal="right" vertical="center"/>
      <protection locked="0"/>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0" fontId="50" fillId="0" borderId="298">
      <alignment horizontal="center" vertical="top" wrapText="1"/>
    </xf>
    <xf numFmtId="208" fontId="41" fillId="0" borderId="88">
      <alignment horizontal="right" vertical="center"/>
      <protection locked="0"/>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09" fontId="41" fillId="0" borderId="88">
      <alignment horizontal="center" vertical="center"/>
      <protection locked="0"/>
    </xf>
    <xf numFmtId="228" fontId="16" fillId="43" borderId="227">
      <alignment horizontal="center" wrapText="1"/>
    </xf>
    <xf numFmtId="228" fontId="16" fillId="43" borderId="227">
      <alignment horizontal="center" wrapText="1"/>
    </xf>
    <xf numFmtId="209" fontId="41" fillId="0" borderId="88">
      <alignment horizontal="center" vertical="center"/>
      <protection locked="0"/>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28" fontId="16" fillId="43" borderId="227">
      <alignment horizontal="center" wrapText="1"/>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center"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09" fontId="41" fillId="0" borderId="88">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211" fontId="41" fillId="0" borderId="290">
      <alignment horizontal="right" vertical="center"/>
      <protection locked="0"/>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4" fontId="80" fillId="11" borderId="313" applyNumberFormat="0" applyProtection="0">
      <alignment horizontal="left" vertical="center" indent="1"/>
    </xf>
    <xf numFmtId="211" fontId="41" fillId="0" borderId="290">
      <alignment horizontal="right" vertical="center"/>
      <protection locked="0"/>
    </xf>
    <xf numFmtId="209" fontId="41" fillId="0" borderId="88">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09" fontId="41" fillId="0" borderId="88">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11" fontId="41" fillId="0" borderId="290">
      <alignment horizontal="right" vertical="center"/>
      <protection locked="0"/>
    </xf>
    <xf numFmtId="209" fontId="41" fillId="0" borderId="88">
      <alignment horizontal="right"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09" fontId="41" fillId="0" borderId="88">
      <alignment horizontal="right"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09" fontId="41" fillId="0" borderId="88">
      <alignment horizontal="right"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11" fontId="41" fillId="0" borderId="290">
      <alignment horizontal="center" vertical="center"/>
      <protection locked="0"/>
    </xf>
    <xf numFmtId="209" fontId="41" fillId="0" borderId="88">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09" fontId="41" fillId="0" borderId="88">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09" fontId="41" fillId="0" borderId="88">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10" fontId="41" fillId="0" borderId="290">
      <alignment horizontal="right" vertical="center"/>
      <protection locked="0"/>
    </xf>
    <xf numFmtId="209" fontId="41" fillId="0" borderId="88">
      <alignment horizontal="right"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09" fontId="41" fillId="0" borderId="88">
      <alignment horizontal="right"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09" fontId="41" fillId="0" borderId="88">
      <alignment horizontal="right"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10" fontId="41" fillId="0" borderId="290">
      <alignment horizontal="center" vertical="center"/>
      <protection locked="0"/>
    </xf>
    <xf numFmtId="209" fontId="41" fillId="0" borderId="88">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88">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88">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290">
      <alignment horizontal="right" vertical="center"/>
      <protection locked="0"/>
    </xf>
    <xf numFmtId="209" fontId="41" fillId="0" borderId="88">
      <alignment horizontal="right"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88">
      <alignment horizontal="right"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88">
      <alignment horizontal="right"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290">
      <alignment horizontal="center" vertical="center"/>
      <protection locked="0"/>
    </xf>
    <xf numFmtId="209" fontId="41" fillId="0" borderId="88">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9" fontId="41" fillId="0" borderId="88">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9" fontId="41" fillId="0" borderId="88">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8" fontId="41" fillId="0" borderId="290">
      <alignment horizontal="right" vertical="center"/>
      <protection locked="0"/>
    </xf>
    <xf numFmtId="209" fontId="41" fillId="0" borderId="88">
      <alignment horizontal="right"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10" fontId="41" fillId="0" borderId="88">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08" fontId="41" fillId="0" borderId="290">
      <alignment horizontal="center" vertical="center"/>
      <protection locked="0"/>
    </xf>
    <xf numFmtId="210" fontId="41" fillId="0" borderId="88">
      <alignment horizontal="center"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210" fontId="41" fillId="0" borderId="88">
      <alignment horizontal="center"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210" fontId="41" fillId="0" borderId="88">
      <alignment horizontal="center"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186" fontId="41" fillId="0" borderId="290">
      <alignment horizontal="right" vertical="center"/>
      <protection locked="0"/>
    </xf>
    <xf numFmtId="210" fontId="41" fillId="0" borderId="88">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210" fontId="41" fillId="0" borderId="88">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210" fontId="41" fillId="0" borderId="88">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244" fontId="16" fillId="0" borderId="313" applyFill="0"/>
    <xf numFmtId="244" fontId="16" fillId="0" borderId="313" applyFill="0"/>
    <xf numFmtId="244" fontId="16" fillId="0" borderId="313" applyFill="0"/>
    <xf numFmtId="244" fontId="16" fillId="0" borderId="313" applyFill="0"/>
    <xf numFmtId="186" fontId="41" fillId="0" borderId="290">
      <alignment horizontal="center" vertical="center"/>
      <protection locked="0"/>
    </xf>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244" fontId="16" fillId="0" borderId="313" applyFill="0"/>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186" fontId="41" fillId="0" borderId="290">
      <alignment horizontal="center" vertical="center"/>
      <protection locked="0"/>
    </xf>
    <xf numFmtId="210" fontId="41" fillId="0" borderId="88">
      <alignment horizontal="center" vertical="center"/>
      <protection locked="0"/>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210" fontId="41" fillId="0" borderId="88">
      <alignment horizontal="center" vertical="center"/>
      <protection locked="0"/>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210" fontId="41" fillId="0" borderId="88">
      <alignment horizontal="center" vertical="center"/>
      <protection locked="0"/>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244" fontId="4" fillId="0" borderId="313" applyFill="0"/>
    <xf numFmtId="244" fontId="4" fillId="0" borderId="313" applyFill="0"/>
    <xf numFmtId="244" fontId="4" fillId="0" borderId="313" applyFill="0"/>
    <xf numFmtId="244" fontId="4" fillId="0" borderId="313" applyFill="0"/>
    <xf numFmtId="3" fontId="42" fillId="40" borderId="291">
      <alignment horizontal="right"/>
    </xf>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244" fontId="4" fillId="0" borderId="313" applyFill="0"/>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3" fontId="42" fillId="40" borderId="291">
      <alignment horizontal="right"/>
    </xf>
    <xf numFmtId="210" fontId="41" fillId="0" borderId="88">
      <alignment horizontal="center"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10" fontId="41" fillId="0" borderId="88">
      <alignment horizontal="center"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10" fontId="41" fillId="0" borderId="88">
      <alignment horizontal="center"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07" fontId="41" fillId="0" borderId="290">
      <alignment horizontal="right" vertical="center"/>
      <protection locked="0"/>
    </xf>
    <xf numFmtId="210" fontId="41" fillId="0" borderId="88">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10" fontId="41" fillId="0" borderId="88">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10" fontId="41" fillId="0" borderId="88">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07" fontId="41" fillId="0" borderId="290">
      <alignment horizontal="center" vertical="center"/>
      <protection locked="0"/>
    </xf>
    <xf numFmtId="210" fontId="41" fillId="0" borderId="88">
      <alignment horizontal="center"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10" fontId="41" fillId="0" borderId="88">
      <alignment horizontal="center"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10" fontId="41" fillId="0" borderId="88">
      <alignment horizontal="center"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06" fontId="41" fillId="0" borderId="290">
      <alignment horizontal="right" vertical="center"/>
      <protection locked="0"/>
    </xf>
    <xf numFmtId="210" fontId="41" fillId="0" borderId="88">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10" fontId="41" fillId="0" borderId="88">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10" fontId="41" fillId="0" borderId="88">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206" fontId="41" fillId="0" borderId="290">
      <alignment horizontal="center" vertical="center"/>
      <protection locked="0"/>
    </xf>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0" fontId="30" fillId="86" borderId="376" applyNumberFormat="0" applyFont="0" applyAlignment="0" applyProtection="0"/>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06" fontId="41" fillId="0" borderId="290">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center"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10" fontId="41" fillId="0" borderId="88">
      <alignment horizontal="right" vertical="center"/>
      <protection locked="0"/>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10" fontId="41" fillId="0" borderId="88">
      <alignment horizontal="right" vertical="center"/>
      <protection locked="0"/>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03" fontId="31" fillId="11" borderId="298" applyBorder="0" applyProtection="0">
      <alignment horizontal="right"/>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0" fontId="41" fillId="0" borderId="88">
      <alignment horizontal="right"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center"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08" fontId="41" fillId="0" borderId="88">
      <alignment horizontal="center" vertical="center"/>
      <protection locked="0"/>
    </xf>
    <xf numFmtId="208" fontId="41" fillId="0" borderId="88">
      <alignment horizontal="center" vertical="center"/>
      <protection locked="0"/>
    </xf>
    <xf numFmtId="186" fontId="41" fillId="0" borderId="88">
      <alignment horizontal="right" vertical="center"/>
      <protection locked="0"/>
    </xf>
    <xf numFmtId="208" fontId="41" fillId="0" borderId="88">
      <alignment horizontal="center" vertical="center"/>
      <protection locked="0"/>
    </xf>
    <xf numFmtId="208" fontId="41" fillId="0" borderId="88">
      <alignment horizontal="center" vertical="center"/>
      <protection locked="0"/>
    </xf>
    <xf numFmtId="208" fontId="41" fillId="0" borderId="88">
      <alignment horizontal="center" vertical="center"/>
      <protection locked="0"/>
    </xf>
    <xf numFmtId="207" fontId="41" fillId="0" borderId="88">
      <alignment horizontal="right" vertical="center"/>
      <protection locked="0"/>
    </xf>
    <xf numFmtId="186" fontId="41" fillId="0" borderId="88">
      <alignment horizontal="center" vertical="center"/>
      <protection locked="0"/>
    </xf>
    <xf numFmtId="186" fontId="41" fillId="0" borderId="88">
      <alignment horizontal="right" vertical="center"/>
      <protection locked="0"/>
    </xf>
    <xf numFmtId="186" fontId="41" fillId="0" borderId="88">
      <alignment horizontal="center" vertical="center"/>
      <protection locked="0"/>
    </xf>
    <xf numFmtId="186" fontId="41" fillId="0" borderId="88">
      <alignment horizontal="right" vertical="center"/>
      <protection locked="0"/>
    </xf>
    <xf numFmtId="186" fontId="41" fillId="0" borderId="88">
      <alignment horizontal="right" vertical="center"/>
      <protection locked="0"/>
    </xf>
    <xf numFmtId="207" fontId="41" fillId="0" borderId="88">
      <alignment horizontal="right" vertical="center"/>
      <protection locked="0"/>
    </xf>
    <xf numFmtId="207" fontId="41" fillId="0" borderId="88">
      <alignment horizontal="right" vertical="center"/>
      <protection locked="0"/>
    </xf>
    <xf numFmtId="208" fontId="41" fillId="0" borderId="88">
      <alignment horizontal="center" vertical="center"/>
      <protection locked="0"/>
    </xf>
    <xf numFmtId="207" fontId="41" fillId="0" borderId="88">
      <alignment horizontal="center" vertical="center"/>
      <protection locked="0"/>
    </xf>
    <xf numFmtId="186" fontId="41" fillId="0" borderId="88">
      <alignment horizontal="right" vertical="center"/>
      <protection locked="0"/>
    </xf>
    <xf numFmtId="208" fontId="41" fillId="0" borderId="88">
      <alignment horizontal="center" vertical="center"/>
      <protection locked="0"/>
    </xf>
    <xf numFmtId="207" fontId="41" fillId="0" borderId="88">
      <alignment horizontal="right"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7" fontId="41" fillId="0" borderId="88">
      <alignment horizontal="center"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right"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206" fontId="41" fillId="0" borderId="88">
      <alignment horizontal="center" vertical="center"/>
      <protection locked="0"/>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206" fontId="41" fillId="0" borderId="88">
      <alignment horizontal="center" vertical="center"/>
      <protection locked="0"/>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80"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206" fontId="41" fillId="0" borderId="88">
      <alignment horizontal="center" vertical="center"/>
      <protection locked="0"/>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206" fontId="41" fillId="0" borderId="88">
      <alignment horizontal="center" vertical="center"/>
      <protection locked="0"/>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4" fontId="118" fillId="45" borderId="295" applyNumberFormat="0" applyProtection="0">
      <alignment vertical="center"/>
    </xf>
    <xf numFmtId="206" fontId="41" fillId="0" borderId="88">
      <alignment horizontal="center" vertical="center"/>
      <protection locked="0"/>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206" fontId="41" fillId="0" borderId="88">
      <alignment horizontal="center" vertical="center"/>
      <protection locked="0"/>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206" fontId="41" fillId="0" borderId="88">
      <alignment horizontal="center" vertical="center"/>
      <protection locked="0"/>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4" fontId="119" fillId="45" borderId="295" applyNumberFormat="0" applyProtection="0">
      <alignment horizontal="left" vertical="center" indent="1"/>
    </xf>
    <xf numFmtId="206" fontId="41" fillId="0" borderId="88">
      <alignment horizontal="center" vertical="center"/>
      <protection locked="0"/>
    </xf>
    <xf numFmtId="206" fontId="41" fillId="0" borderId="88">
      <alignment horizontal="center" vertical="center"/>
      <protection locked="0"/>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206" fontId="41" fillId="0" borderId="88">
      <alignment horizontal="center" vertical="center"/>
      <protection locked="0"/>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206" fontId="41" fillId="0" borderId="88">
      <alignment horizontal="center" vertical="center"/>
      <protection locked="0"/>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4" fontId="119" fillId="69" borderId="295" applyNumberFormat="0" applyProtection="0">
      <alignment horizontal="right" vertical="center"/>
    </xf>
    <xf numFmtId="206" fontId="41" fillId="0" borderId="88">
      <alignment horizontal="center" vertical="center"/>
      <protection locked="0"/>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206" fontId="41" fillId="0" borderId="88">
      <alignment horizontal="center" vertical="center"/>
      <protection locked="0"/>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206" fontId="41" fillId="0" borderId="88">
      <alignment horizontal="center" vertical="center"/>
      <protection locked="0"/>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4" fontId="119" fillId="70" borderId="295" applyNumberFormat="0" applyProtection="0">
      <alignment horizontal="right" vertical="center"/>
    </xf>
    <xf numFmtId="206" fontId="41" fillId="0" borderId="88">
      <alignment horizontal="center" vertical="center"/>
      <protection locked="0"/>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206" fontId="41" fillId="0" borderId="88">
      <alignment horizontal="center" vertical="center"/>
      <protection locked="0"/>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206" fontId="41" fillId="0" borderId="88">
      <alignment horizontal="center" vertical="center"/>
      <protection locked="0"/>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4" fontId="119" fillId="71" borderId="295" applyNumberFormat="0" applyProtection="0">
      <alignment horizontal="right" vertical="center"/>
    </xf>
    <xf numFmtId="206" fontId="41" fillId="0" borderId="88">
      <alignment horizontal="center" vertical="center"/>
      <protection locked="0"/>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206" fontId="41" fillId="0" borderId="88">
      <alignment horizontal="center" vertical="center"/>
      <protection locked="0"/>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206" fontId="41" fillId="0" borderId="88">
      <alignment horizontal="center" vertical="center"/>
      <protection locked="0"/>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4" fontId="119" fillId="68" borderId="295" applyNumberFormat="0" applyProtection="0">
      <alignment horizontal="right" vertical="center"/>
    </xf>
    <xf numFmtId="206" fontId="41" fillId="0" borderId="88">
      <alignment horizontal="center" vertical="center"/>
      <protection locked="0"/>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206" fontId="41" fillId="0" borderId="88">
      <alignment horizontal="center" vertical="center"/>
      <protection locked="0"/>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206" fontId="41" fillId="0" borderId="88">
      <alignment horizontal="center" vertical="center"/>
      <protection locked="0"/>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4" fontId="119" fillId="72" borderId="295" applyNumberFormat="0" applyProtection="0">
      <alignment horizontal="right" vertical="center"/>
    </xf>
    <xf numFmtId="206" fontId="41" fillId="0" borderId="88">
      <alignment horizontal="center" vertical="center"/>
      <protection locked="0"/>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206" fontId="41" fillId="0" borderId="88">
      <alignment horizontal="center" vertical="center"/>
      <protection locked="0"/>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206" fontId="41" fillId="0" borderId="88">
      <alignment horizontal="center" vertical="center"/>
      <protection locked="0"/>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4" fontId="119" fillId="63" borderId="295" applyNumberFormat="0" applyProtection="0">
      <alignment horizontal="right" vertical="center"/>
    </xf>
    <xf numFmtId="206" fontId="41" fillId="0" borderId="88">
      <alignment horizontal="center" vertical="center"/>
      <protection locked="0"/>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206" fontId="41" fillId="0" borderId="88">
      <alignment horizontal="center" vertical="center"/>
      <protection locked="0"/>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206" fontId="41" fillId="0" borderId="88">
      <alignment horizontal="center" vertical="center"/>
      <protection locked="0"/>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4" fontId="119" fillId="73" borderId="295" applyNumberFormat="0" applyProtection="0">
      <alignment horizontal="right" vertical="center"/>
    </xf>
    <xf numFmtId="206" fontId="41" fillId="0" borderId="88">
      <alignment horizontal="center" vertical="center"/>
      <protection locked="0"/>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206" fontId="41" fillId="0" borderId="88">
      <alignment horizontal="center" vertical="center"/>
      <protection locked="0"/>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206" fontId="41" fillId="0" borderId="88">
      <alignment horizontal="center" vertical="center"/>
      <protection locked="0"/>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4" fontId="119" fillId="74" borderId="295" applyNumberFormat="0" applyProtection="0">
      <alignment horizontal="right" vertical="center"/>
    </xf>
    <xf numFmtId="206" fontId="41" fillId="0" borderId="88">
      <alignment horizontal="center" vertical="center"/>
      <protection locked="0"/>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206" fontId="41" fillId="0" borderId="88">
      <alignment horizontal="center" vertical="center"/>
      <protection locked="0"/>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206" fontId="41" fillId="0" borderId="88">
      <alignment horizontal="center" vertical="center"/>
      <protection locked="0"/>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4" fontId="119" fillId="75" borderId="295" applyNumberFormat="0" applyProtection="0">
      <alignment horizontal="right" vertical="center"/>
    </xf>
    <xf numFmtId="206" fontId="41" fillId="0" borderId="88">
      <alignment horizontal="center" vertical="center"/>
      <protection locked="0"/>
    </xf>
    <xf numFmtId="206" fontId="41" fillId="0" borderId="88">
      <alignment horizontal="center" vertical="center"/>
      <protection locked="0"/>
    </xf>
    <xf numFmtId="206" fontId="41" fillId="0" borderId="88">
      <alignment horizontal="center" vertical="center"/>
      <protection locked="0"/>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206" fontId="41" fillId="0" borderId="88">
      <alignment horizontal="center" vertical="center"/>
      <protection locked="0"/>
    </xf>
    <xf numFmtId="4" fontId="80" fillId="11" borderId="224" applyNumberFormat="0" applyProtection="0">
      <alignment horizontal="left" vertical="center" indent="1"/>
    </xf>
    <xf numFmtId="4" fontId="80" fillId="11" borderId="224" applyNumberFormat="0" applyProtection="0">
      <alignment horizontal="left" vertical="center" indent="1"/>
    </xf>
    <xf numFmtId="206" fontId="41" fillId="0" borderId="88">
      <alignment horizontal="center" vertical="center"/>
      <protection locked="0"/>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4" fontId="80" fillId="11" borderId="224" applyNumberFormat="0" applyProtection="0">
      <alignment horizontal="left" vertical="center" indent="1"/>
    </xf>
    <xf numFmtId="206" fontId="41" fillId="0" borderId="88">
      <alignment horizontal="center" vertical="center"/>
      <protection locked="0"/>
    </xf>
    <xf numFmtId="206" fontId="41" fillId="0" borderId="88">
      <alignment horizontal="center" vertical="center"/>
      <protection locked="0"/>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206" fontId="41" fillId="0" borderId="88">
      <alignment horizontal="center" vertical="center"/>
      <protection locked="0"/>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206" fontId="41" fillId="0" borderId="88">
      <alignment horizontal="center" vertical="center"/>
      <protection locked="0"/>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9" borderId="295" applyNumberFormat="0" applyProtection="0">
      <alignment horizontal="righ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19"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4" fontId="122" fillId="43" borderId="295" applyNumberFormat="0" applyProtection="0">
      <alignment vertical="center"/>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203" fontId="31" fillId="11" borderId="137" applyBorder="0" applyProtection="0">
      <alignment horizontal="right"/>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203" fontId="31" fillId="11" borderId="137" applyBorder="0" applyProtection="0">
      <alignment horizontal="right"/>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4" fontId="21" fillId="43" borderId="295" applyNumberFormat="0" applyProtection="0">
      <alignment horizontal="right" vertical="center"/>
    </xf>
    <xf numFmtId="203" fontId="31" fillId="11" borderId="137" applyBorder="0" applyProtection="0">
      <alignment horizontal="right"/>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203" fontId="31" fillId="11" borderId="137" applyBorder="0" applyProtection="0">
      <alignment horizontal="right"/>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203" fontId="31" fillId="11" borderId="137" applyBorder="0" applyProtection="0">
      <alignment horizontal="right"/>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4" fontId="122" fillId="43" borderId="295" applyNumberFormat="0" applyProtection="0">
      <alignment horizontal="right" vertical="center"/>
    </xf>
    <xf numFmtId="203" fontId="31" fillId="11" borderId="137" applyBorder="0" applyProtection="0">
      <alignment horizontal="right"/>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203" fontId="31" fillId="11" borderId="137" applyBorder="0" applyProtection="0">
      <alignment horizontal="right"/>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203" fontId="31" fillId="11" borderId="137" applyBorder="0" applyProtection="0">
      <alignment horizontal="right"/>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4" fontId="123" fillId="5" borderId="295" applyNumberFormat="0" applyProtection="0">
      <alignment horizontal="left" vertical="center" wrapText="1" indent="1"/>
    </xf>
    <xf numFmtId="203" fontId="31" fillId="11" borderId="137" applyBorder="0" applyProtection="0">
      <alignment horizontal="right"/>
    </xf>
    <xf numFmtId="203" fontId="31" fillId="11" borderId="137" applyBorder="0" applyProtection="0">
      <alignment horizontal="right"/>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203" fontId="31" fillId="11" borderId="137" applyBorder="0" applyProtection="0">
      <alignment horizontal="right"/>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203" fontId="31" fillId="11" borderId="137" applyBorder="0" applyProtection="0">
      <alignment horizontal="right"/>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4" fontId="125" fillId="43" borderId="295" applyNumberFormat="0" applyProtection="0">
      <alignment horizontal="right" vertical="center"/>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03" fontId="31" fillId="11" borderId="137" applyBorder="0" applyProtection="0">
      <alignment horizontal="right"/>
    </xf>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24"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16" fillId="0" borderId="236"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24"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244" fontId="4" fillId="0" borderId="236" applyFill="0"/>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143" fillId="0" borderId="297" applyNumberFormat="0" applyFill="0" applyAlignment="0">
      <protection locked="0"/>
    </xf>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30" fillId="86" borderId="291" applyNumberFormat="0" applyFon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6" fillId="92" borderId="292"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157" fillId="94" borderId="255" applyNumberFormat="0" applyAlignment="0" applyProtection="0"/>
    <xf numFmtId="0" fontId="50" fillId="0" borderId="17">
      <alignment horizontal="center" vertical="top" wrapText="1"/>
    </xf>
    <xf numFmtId="0" fontId="50" fillId="0" borderId="17">
      <alignment horizontal="center" vertical="top" wrapText="1"/>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69" fillId="57" borderId="292" applyNumberFormat="0" applyAlignment="0" applyProtection="0">
      <alignment vertical="center"/>
    </xf>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0" fontId="172" fillId="94" borderId="292" applyNumberFormat="0" applyAlignment="0" applyProtection="0"/>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211" fontId="41" fillId="0" borderId="88">
      <alignment horizontal="right" vertical="center"/>
      <protection locked="0"/>
    </xf>
    <xf numFmtId="0" fontId="4" fillId="0" borderId="784" applyNumberFormat="0" applyFont="0" applyFill="0" applyAlignment="0" applyProtection="0"/>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228" fontId="16" fillId="43" borderId="53">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16" fillId="44" borderId="137">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50" fillId="0" borderId="137">
      <alignment horizontal="center" vertical="top"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16" fillId="45" borderId="137">
      <alignment horizontal="center" wrapText="1"/>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52" fillId="47" borderId="102" applyNumberFormat="0" applyAlignment="0">
      <protection locked="0"/>
    </xf>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0" fontId="66" fillId="50" borderId="55" applyNumberFormat="0" applyFont="0" applyBorder="0" applyAlignment="0" applyProtection="0"/>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250" fontId="4" fillId="45" borderId="137">
      <alignment horizontal="right"/>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71" fillId="54" borderId="104">
      <alignment horizontal="center"/>
      <protection locked="0"/>
    </xf>
    <xf numFmtId="0" fontId="4" fillId="0" borderId="782" applyNumberFormat="0" applyFont="0" applyFill="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10" fontId="4" fillId="40" borderId="137" applyNumberFormat="0" applyBorder="0" applyAlignment="0" applyProtection="0"/>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0" fontId="92" fillId="23" borderId="102" applyNumberFormat="0" applyAlignment="0">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10" fontId="66" fillId="65" borderId="55" applyBorder="0">
      <alignment horizontal="center"/>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14" borderId="100" applyNumberFormat="0" applyAlignment="0">
      <protection locked="0"/>
    </xf>
    <xf numFmtId="0" fontId="4" fillId="0" borderId="782" applyNumberFormat="0" applyFont="0" applyFill="0" applyAlignment="0" applyProtection="0"/>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0" fontId="103" fillId="47" borderId="81" applyNumberFormat="0" applyAlignment="0">
      <protection locked="0"/>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80"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8" fillId="45" borderId="106" applyNumberFormat="0" applyProtection="0">
      <alignment vertical="center"/>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45" borderId="106" applyNumberFormat="0" applyProtection="0">
      <alignment horizontal="left" vertical="center" indent="1"/>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69"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0"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71"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68"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72"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6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3"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4"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75"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9" borderId="106" applyNumberFormat="0" applyProtection="0">
      <alignment horizontal="righ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19"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122" fillId="43" borderId="106" applyNumberFormat="0" applyProtection="0">
      <alignment vertical="center"/>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80" fillId="49" borderId="107" applyNumberFormat="0" applyProtection="0">
      <alignment horizontal="left" vertical="center" indent="1"/>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21"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2" fillId="43" borderId="106" applyNumberFormat="0" applyProtection="0">
      <alignment horizontal="right" vertical="center"/>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3" fillId="5" borderId="106" applyNumberFormat="0" applyProtection="0">
      <alignment horizontal="left" vertical="center" wrapText="1" indent="1"/>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4" fontId="125" fillId="43" borderId="106" applyNumberFormat="0" applyProtection="0">
      <alignment horizontal="right" vertical="center"/>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44" fontId="16" fillId="0" borderId="62" applyFill="0"/>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03" fontId="31" fillId="11" borderId="17" applyBorder="0" applyProtection="0">
      <alignment horizontal="right"/>
    </xf>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244" fontId="4" fillId="0" borderId="62" applyFill="0"/>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143" fillId="0" borderId="95" applyNumberFormat="0" applyFill="0" applyAlignment="0">
      <protection locked="0"/>
    </xf>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30" fillId="86" borderId="100" applyNumberFormat="0" applyFon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6" fillId="92" borderId="102"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57" fillId="94" borderId="81" applyNumberFormat="0" applyAlignment="0" applyProtection="0"/>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69" fillId="57" borderId="102" applyNumberFormat="0" applyAlignment="0" applyProtection="0">
      <alignment vertical="center"/>
    </xf>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172" fillId="94" borderId="102" applyNumberFormat="0" applyAlignment="0" applyProtection="0"/>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16" fillId="44" borderId="17">
      <alignment horizontal="center"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50" fillId="0" borderId="17">
      <alignment horizontal="center" vertical="top"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16" fillId="45" borderId="17">
      <alignment horizontal="center" wrapText="1"/>
    </xf>
    <xf numFmtId="0" fontId="4" fillId="61" borderId="785" applyNumberFormat="0" applyFont="0">
      <alignment horizontal="left"/>
      <protection locked="0"/>
    </xf>
    <xf numFmtId="0" fontId="4" fillId="0" borderId="784" applyNumberFormat="0" applyFont="0" applyFill="0" applyAlignment="0" applyProtection="0"/>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250" fontId="4" fillId="45" borderId="17">
      <alignment horizontal="right"/>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0" fontId="71" fillId="54" borderId="774">
      <alignment horizontal="center"/>
      <protection locked="0"/>
    </xf>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263" fontId="80" fillId="57" borderId="49" applyAlignment="0" applyProtection="0"/>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4" fillId="61" borderId="783" applyNumberFormat="0" applyFont="0">
      <alignment horizontal="left"/>
      <protection locked="0"/>
    </xf>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10" fontId="4" fillId="40" borderId="17" applyNumberFormat="0" applyBorder="0" applyAlignment="0" applyProtection="0"/>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4" fontId="80" fillId="11" borderId="49" applyNumberFormat="0" applyProtection="0">
      <alignment horizontal="left" vertical="center" indent="1"/>
    </xf>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16"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244" fontId="4" fillId="0" borderId="49" applyFill="0"/>
    <xf numFmtId="0" fontId="4" fillId="0" borderId="788" applyNumberFormat="0" applyFont="0" applyFill="0" applyAlignment="0" applyProtection="0"/>
    <xf numFmtId="0" fontId="4" fillId="61" borderId="793" applyNumberFormat="0" applyFont="0">
      <alignment horizontal="left"/>
      <protection locked="0"/>
    </xf>
    <xf numFmtId="0" fontId="4" fillId="0" borderId="792" applyNumberFormat="0" applyFont="0" applyFill="0" applyAlignment="0" applyProtection="0"/>
    <xf numFmtId="0" fontId="4" fillId="0" borderId="788" applyNumberFormat="0" applyFont="0" applyFill="0" applyAlignment="0" applyProtection="0"/>
    <xf numFmtId="0" fontId="4" fillId="0" borderId="786" applyNumberFormat="0" applyFont="0" applyFill="0" applyAlignment="0" applyProtection="0"/>
    <xf numFmtId="0" fontId="4" fillId="0" borderId="790" applyNumberFormat="0" applyFont="0" applyFill="0" applyAlignment="0" applyProtection="0"/>
    <xf numFmtId="0" fontId="4" fillId="0" borderId="794" applyNumberFormat="0" applyFont="0" applyFill="0"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263" fontId="80" fillId="57" borderId="755" applyAlignment="0" applyProtection="0"/>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88" fillId="0" borderId="755">
      <alignment horizontal="left" vertical="center"/>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0" fontId="103" fillId="47" borderId="775" applyNumberFormat="0" applyAlignment="0">
      <protection locked="0"/>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80"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8" fillId="45" borderId="776" applyNumberFormat="0" applyProtection="0">
      <alignment vertical="center"/>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45" borderId="776" applyNumberFormat="0" applyProtection="0">
      <alignment horizontal="left" vertical="center" indent="1"/>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69"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0"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71"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68"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72"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6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3"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4"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119" fillId="75" borderId="776" applyNumberFormat="0" applyProtection="0">
      <alignment horizontal="right" vertical="center"/>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80" fillId="11" borderId="755" applyNumberFormat="0" applyProtection="0">
      <alignment horizontal="left" vertical="center" indent="1"/>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9" borderId="776" applyNumberFormat="0" applyProtection="0">
      <alignment horizontal="righ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19"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122" fillId="43" borderId="776" applyNumberFormat="0" applyProtection="0">
      <alignment vertical="center"/>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80" fillId="49" borderId="777" applyNumberFormat="0" applyProtection="0">
      <alignment horizontal="left" vertical="center" indent="1"/>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21"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2" fillId="43" borderId="776" applyNumberFormat="0" applyProtection="0">
      <alignment horizontal="right" vertical="center"/>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3" fillId="5" borderId="776" applyNumberFormat="0" applyProtection="0">
      <alignment horizontal="left" vertical="center" wrapText="1" indent="1"/>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4" fontId="125" fillId="43" borderId="776" applyNumberFormat="0" applyProtection="0">
      <alignment horizontal="right" vertical="center"/>
    </xf>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5"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16" fillId="0" borderId="754"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5"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244" fontId="4" fillId="0" borderId="754" applyFill="0"/>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143" fillId="0" borderId="778" applyNumberFormat="0" applyFill="0" applyAlignment="0">
      <protection locked="0"/>
    </xf>
    <xf numFmtId="0" fontId="4" fillId="61" borderId="795" applyNumberFormat="0" applyFont="0">
      <alignment horizontal="left"/>
      <protection locked="0"/>
    </xf>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157" fillId="94" borderId="775" applyNumberFormat="0" applyAlignment="0" applyProtection="0"/>
    <xf numFmtId="0" fontId="4" fillId="61" borderId="789" applyNumberFormat="0" applyFont="0">
      <alignment horizontal="left"/>
      <protection locked="0"/>
    </xf>
    <xf numFmtId="0" fontId="4" fillId="0" borderId="794" applyNumberFormat="0" applyFont="0" applyFill="0" applyAlignment="0" applyProtection="0"/>
    <xf numFmtId="0" fontId="4" fillId="0" borderId="792" applyNumberFormat="0" applyFont="0" applyFill="0" applyAlignment="0" applyProtection="0"/>
    <xf numFmtId="0" fontId="4" fillId="0" borderId="790" applyNumberFormat="0" applyFont="0" applyFill="0" applyAlignment="0" applyProtection="0"/>
    <xf numFmtId="0" fontId="4" fillId="0" borderId="786" applyNumberFormat="0" applyFont="0" applyFill="0" applyAlignment="0" applyProtection="0"/>
    <xf numFmtId="0" fontId="4" fillId="61" borderId="791" applyNumberFormat="0" applyFont="0">
      <alignment horizontal="left"/>
      <protection locked="0"/>
    </xf>
    <xf numFmtId="0" fontId="4" fillId="61" borderId="787" applyNumberFormat="0" applyFont="0">
      <alignment horizontal="left"/>
      <protection locked="0"/>
    </xf>
    <xf numFmtId="4" fontId="80" fillId="45" borderId="382" applyNumberFormat="0" applyProtection="0">
      <alignment vertical="center"/>
    </xf>
    <xf numFmtId="0" fontId="92" fillId="23" borderId="378" applyNumberFormat="0" applyAlignment="0">
      <protection locked="0"/>
    </xf>
    <xf numFmtId="4" fontId="119" fillId="69" borderId="382" applyNumberFormat="0" applyProtection="0">
      <alignment horizontal="right" vertical="center"/>
    </xf>
    <xf numFmtId="4" fontId="80" fillId="45" borderId="382" applyNumberFormat="0" applyProtection="0">
      <alignment vertical="center"/>
    </xf>
    <xf numFmtId="0" fontId="92" fillId="23" borderId="378" applyNumberFormat="0" applyAlignment="0">
      <protection locked="0"/>
    </xf>
    <xf numFmtId="4" fontId="80" fillId="45" borderId="382" applyNumberFormat="0" applyProtection="0">
      <alignment vertical="center"/>
    </xf>
    <xf numFmtId="0" fontId="4" fillId="61" borderId="802" applyNumberFormat="0" applyFont="0">
      <alignment horizontal="left"/>
      <protection locked="0"/>
    </xf>
    <xf numFmtId="0" fontId="4" fillId="0" borderId="803" applyNumberFormat="0" applyFont="0" applyFill="0" applyAlignment="0" applyProtection="0"/>
    <xf numFmtId="0" fontId="4" fillId="0" borderId="801" applyNumberFormat="0" applyFont="0" applyFill="0" applyAlignment="0" applyProtection="0"/>
    <xf numFmtId="0" fontId="4" fillId="61" borderId="804" applyNumberFormat="0" applyFont="0">
      <alignment horizontal="left"/>
      <protection locked="0"/>
    </xf>
    <xf numFmtId="0" fontId="4" fillId="0" borderId="803" applyNumberFormat="0" applyFont="0" applyFill="0" applyAlignment="0" applyProtection="0"/>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97">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228" fontId="16" fillId="43" borderId="769">
      <alignment horizontal="center" wrapText="1"/>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52" fillId="47" borderId="378" applyNumberFormat="0" applyAlignment="0">
      <protection locked="0"/>
    </xf>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66" fillId="50" borderId="798" applyNumberFormat="0" applyFont="0" applyBorder="0" applyAlignment="0" applyProtection="0"/>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71" fillId="54" borderId="380">
      <alignment horizontal="center"/>
      <protection locked="0"/>
    </xf>
    <xf numFmtId="0" fontId="4" fillId="0" borderId="799" applyNumberFormat="0" applyFont="0" applyFill="0" applyAlignment="0" applyProtection="0"/>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52" fillId="47" borderId="773" applyNumberFormat="0" applyAlignment="0">
      <protection locked="0"/>
    </xf>
    <xf numFmtId="0" fontId="4" fillId="61" borderId="800" applyNumberFormat="0" applyFont="0">
      <alignment horizontal="left"/>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92" fillId="23" borderId="378" applyNumberFormat="0" applyAlignment="0">
      <protection locked="0"/>
    </xf>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92" fillId="23" borderId="378" applyNumberFormat="0" applyAlignment="0">
      <protection locked="0"/>
    </xf>
    <xf numFmtId="0" fontId="92" fillId="23" borderId="378" applyNumberFormat="0" applyAlignment="0">
      <protection locked="0"/>
    </xf>
    <xf numFmtId="0" fontId="66" fillId="50" borderId="770" applyNumberFormat="0" applyFont="0" applyBorder="0" applyAlignment="0" applyProtection="0"/>
    <xf numFmtId="0" fontId="66" fillId="50" borderId="770" applyNumberFormat="0" applyFont="0" applyBorder="0" applyAlignment="0" applyProtection="0"/>
    <xf numFmtId="0" fontId="66" fillId="50" borderId="770" applyNumberFormat="0" applyFont="0" applyBorder="0" applyAlignment="0" applyProtection="0"/>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0" fontId="92" fillId="23" borderId="378" applyNumberFormat="0" applyAlignment="0">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10" fontId="66" fillId="65" borderId="798" applyBorder="0">
      <alignment horizontal="center"/>
      <protection locked="0"/>
    </xf>
    <xf numFmtId="0" fontId="4" fillId="0" borderId="799" applyNumberFormat="0" applyFont="0" applyFill="0" applyAlignment="0" applyProtection="0"/>
    <xf numFmtId="0" fontId="4" fillId="61" borderId="796" applyNumberFormat="0" applyFont="0">
      <alignment horizontal="left"/>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4" fontId="80" fillId="45" borderId="382" applyNumberFormat="0" applyProtection="0">
      <alignment vertical="center"/>
    </xf>
    <xf numFmtId="4" fontId="80" fillId="45" borderId="382" applyNumberFormat="0" applyProtection="0">
      <alignment vertical="center"/>
    </xf>
    <xf numFmtId="0" fontId="92" fillId="23" borderId="773" applyNumberFormat="0" applyAlignment="0">
      <protection locked="0"/>
    </xf>
    <xf numFmtId="4" fontId="80" fillId="45" borderId="382" applyNumberFormat="0" applyProtection="0">
      <alignment vertical="center"/>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4" fontId="80" fillId="45" borderId="382" applyNumberFormat="0" applyProtection="0">
      <alignment vertical="center"/>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0" fontId="92" fillId="23" borderId="773" applyNumberFormat="0" applyAlignment="0">
      <protection locked="0"/>
    </xf>
    <xf numFmtId="4" fontId="80" fillId="45" borderId="382" applyNumberFormat="0" applyProtection="0">
      <alignment vertical="center"/>
    </xf>
    <xf numFmtId="4" fontId="80" fillId="45" borderId="382" applyNumberFormat="0" applyProtection="0">
      <alignment vertical="center"/>
    </xf>
    <xf numFmtId="0" fontId="92" fillId="23" borderId="773" applyNumberFormat="0" applyAlignment="0">
      <protection locked="0"/>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4" fontId="80" fillId="45" borderId="382" applyNumberFormat="0" applyProtection="0">
      <alignment vertical="center"/>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4" fontId="80" fillId="45" borderId="382" applyNumberFormat="0" applyProtection="0">
      <alignment vertical="center"/>
    </xf>
    <xf numFmtId="4" fontId="80" fillId="45" borderId="382" applyNumberFormat="0" applyProtection="0">
      <alignment vertical="center"/>
    </xf>
    <xf numFmtId="10" fontId="66" fillId="65" borderId="770" applyBorder="0">
      <alignment horizontal="center"/>
      <protection locked="0"/>
    </xf>
    <xf numFmtId="10" fontId="66" fillId="65" borderId="770" applyBorder="0">
      <alignment horizontal="center"/>
      <protection locked="0"/>
    </xf>
    <xf numFmtId="10" fontId="66" fillId="65" borderId="770" applyBorder="0">
      <alignment horizontal="center"/>
      <protection locked="0"/>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80"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8" fillId="45" borderId="382" applyNumberFormat="0" applyProtection="0">
      <alignment vertical="center"/>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45" borderId="382" applyNumberFormat="0" applyProtection="0">
      <alignment horizontal="left" vertical="center" indent="1"/>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69"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0"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71"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68"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72"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6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3"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4"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75"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9" borderId="382" applyNumberFormat="0" applyProtection="0">
      <alignment horizontal="righ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19"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122" fillId="43" borderId="382" applyNumberFormat="0" applyProtection="0">
      <alignment vertical="center"/>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80" fillId="49" borderId="383" applyNumberFormat="0" applyProtection="0">
      <alignment horizontal="left" vertical="center" indent="1"/>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21"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2" fillId="43" borderId="382" applyNumberFormat="0" applyProtection="0">
      <alignment horizontal="right" vertical="center"/>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3" fillId="5" borderId="382" applyNumberFormat="0" applyProtection="0">
      <alignment horizontal="left" vertical="center" wrapText="1" indent="1"/>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4" fontId="125" fillId="43" borderId="382" applyNumberFormat="0" applyProtection="0">
      <alignment horizontal="right" vertical="center"/>
    </xf>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16"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244" fontId="4" fillId="0" borderId="312" applyFill="0"/>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0" fontId="143" fillId="0" borderId="371" applyNumberFormat="0" applyFill="0" applyAlignment="0">
      <protection locked="0"/>
    </xf>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0" fontId="143" fillId="0" borderId="371" applyNumberFormat="0" applyFill="0" applyAlignment="0">
      <protection locked="0"/>
    </xf>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0" fontId="143" fillId="0" borderId="371" applyNumberFormat="0" applyFill="0" applyAlignment="0">
      <protection locked="0"/>
    </xf>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16"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244" fontId="4" fillId="0" borderId="767" applyFill="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56" fillId="92" borderId="378" applyNumberFormat="0" applyAlignment="0" applyProtection="0"/>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69" fillId="57" borderId="378" applyNumberFormat="0" applyAlignment="0" applyProtection="0">
      <alignment vertical="center"/>
    </xf>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56" fillId="92" borderId="773" applyNumberFormat="0" applyAlignment="0" applyProtection="0"/>
    <xf numFmtId="0" fontId="169" fillId="57" borderId="378" applyNumberFormat="0" applyAlignment="0" applyProtection="0">
      <alignment vertical="center"/>
    </xf>
    <xf numFmtId="0" fontId="169" fillId="57" borderId="378" applyNumberFormat="0" applyAlignment="0" applyProtection="0">
      <alignment vertical="center"/>
    </xf>
    <xf numFmtId="0" fontId="156" fillId="92" borderId="773" applyNumberFormat="0" applyAlignment="0" applyProtection="0"/>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69" fillId="57" borderId="378" applyNumberFormat="0" applyAlignment="0" applyProtection="0">
      <alignment vertical="center"/>
    </xf>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72" fillId="94" borderId="378" applyNumberFormat="0" applyAlignment="0" applyProtection="0"/>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169" fillId="57" borderId="773" applyNumberFormat="0" applyAlignment="0" applyProtection="0">
      <alignment vertical="center"/>
    </xf>
    <xf numFmtId="0" fontId="52" fillId="47" borderId="378" applyNumberFormat="0" applyAlignment="0">
      <protection locked="0"/>
    </xf>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172" fillId="94" borderId="773" applyNumberFormat="0" applyAlignment="0" applyProtection="0"/>
    <xf numFmtId="0" fontId="66" fillId="50" borderId="798" applyNumberFormat="0" applyFont="0" applyBorder="0" applyAlignment="0" applyProtection="0"/>
    <xf numFmtId="0" fontId="172" fillId="94" borderId="773" applyNumberFormat="0" applyAlignment="0" applyProtection="0"/>
    <xf numFmtId="0" fontId="4" fillId="0" borderId="801" applyNumberFormat="0" applyFont="0" applyFill="0" applyAlignment="0" applyProtection="0"/>
    <xf numFmtId="0" fontId="172" fillId="94" borderId="378" applyNumberFormat="0" applyAlignment="0" applyProtection="0"/>
    <xf numFmtId="0" fontId="172" fillId="94" borderId="378" applyNumberFormat="0" applyAlignment="0" applyProtection="0"/>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4" fontId="80" fillId="49" borderId="296" applyNumberFormat="0" applyProtection="0">
      <alignment horizontal="left" vertical="center" indent="1"/>
    </xf>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 fillId="0" borderId="0"/>
    <xf numFmtId="0" fontId="194" fillId="0" borderId="0"/>
    <xf numFmtId="9" fontId="194" fillId="0" borderId="0" applyFont="0" applyFill="0" applyBorder="0" applyAlignment="0" applyProtection="0"/>
  </cellStyleXfs>
  <cellXfs count="1016">
    <xf numFmtId="0" fontId="0" fillId="0" borderId="0" xfId="0"/>
    <xf numFmtId="0" fontId="0" fillId="0" borderId="0" xfId="0" applyAlignment="1">
      <alignment horizontal="left"/>
    </xf>
    <xf numFmtId="0" fontId="5" fillId="0" borderId="0" xfId="8" applyFont="1"/>
    <xf numFmtId="0" fontId="6" fillId="0" borderId="0" xfId="8" applyFont="1"/>
    <xf numFmtId="0" fontId="6" fillId="0" borderId="0" xfId="8" applyFont="1" applyFill="1"/>
    <xf numFmtId="0" fontId="6" fillId="0" borderId="9" xfId="8" applyFont="1" applyBorder="1"/>
    <xf numFmtId="0" fontId="6" fillId="0" borderId="10" xfId="8" applyFont="1" applyBorder="1"/>
    <xf numFmtId="0" fontId="6" fillId="0" borderId="3" xfId="8" applyFont="1" applyBorder="1"/>
    <xf numFmtId="0" fontId="6" fillId="0" borderId="7" xfId="8" applyFont="1" applyBorder="1"/>
    <xf numFmtId="0" fontId="6" fillId="0" borderId="6" xfId="8" applyFont="1" applyBorder="1"/>
    <xf numFmtId="0" fontId="6" fillId="0" borderId="0" xfId="0" applyFont="1"/>
    <xf numFmtId="0" fontId="14" fillId="4" borderId="2" xfId="0" applyFont="1" applyFill="1" applyBorder="1"/>
    <xf numFmtId="17" fontId="14" fillId="4" borderId="17" xfId="0" applyNumberFormat="1" applyFont="1" applyFill="1" applyBorder="1" applyAlignment="1">
      <alignment horizontal="center"/>
    </xf>
    <xf numFmtId="17" fontId="14" fillId="4" borderId="14" xfId="0" applyNumberFormat="1" applyFont="1" applyFill="1" applyBorder="1" applyAlignment="1">
      <alignment horizontal="center"/>
    </xf>
    <xf numFmtId="17" fontId="14" fillId="4" borderId="2" xfId="0" applyNumberFormat="1" applyFont="1" applyFill="1" applyBorder="1" applyAlignment="1">
      <alignment horizontal="center"/>
    </xf>
    <xf numFmtId="0" fontId="15" fillId="4" borderId="9" xfId="0" applyFont="1" applyFill="1" applyBorder="1"/>
    <xf numFmtId="0" fontId="14" fillId="4" borderId="17" xfId="0" applyFont="1" applyFill="1" applyBorder="1" applyAlignment="1">
      <alignment horizontal="center"/>
    </xf>
    <xf numFmtId="0" fontId="14" fillId="4" borderId="9" xfId="0" applyFont="1" applyFill="1" applyBorder="1" applyAlignment="1">
      <alignment horizontal="center"/>
    </xf>
    <xf numFmtId="0" fontId="6" fillId="0" borderId="3" xfId="0" applyFont="1" applyBorder="1"/>
    <xf numFmtId="0" fontId="6" fillId="0" borderId="4" xfId="0" applyFont="1" applyBorder="1"/>
    <xf numFmtId="0" fontId="6" fillId="0" borderId="5" xfId="0" applyFont="1" applyBorder="1"/>
    <xf numFmtId="0" fontId="6" fillId="0" borderId="7" xfId="0" applyFont="1" applyBorder="1"/>
    <xf numFmtId="191" fontId="7" fillId="0" borderId="0" xfId="0" applyNumberFormat="1" applyFont="1" applyBorder="1" applyAlignment="1">
      <alignment horizontal="right" vertical="top"/>
    </xf>
    <xf numFmtId="192" fontId="7" fillId="0" borderId="8" xfId="9" applyNumberFormat="1" applyFont="1" applyBorder="1"/>
    <xf numFmtId="0" fontId="5" fillId="0" borderId="14" xfId="0" applyFont="1" applyBorder="1" applyAlignment="1">
      <alignment vertical="center"/>
    </xf>
    <xf numFmtId="191" fontId="13" fillId="0" borderId="15" xfId="0" applyNumberFormat="1" applyFont="1" applyBorder="1" applyAlignment="1">
      <alignment horizontal="right" vertical="center"/>
    </xf>
    <xf numFmtId="192" fontId="13" fillId="0" borderId="16" xfId="9" applyNumberFormat="1" applyFont="1" applyBorder="1" applyAlignment="1">
      <alignment vertical="center"/>
    </xf>
    <xf numFmtId="0" fontId="6" fillId="0" borderId="0" xfId="0" applyFont="1" applyAlignment="1">
      <alignment vertical="center"/>
    </xf>
    <xf numFmtId="0" fontId="6" fillId="0" borderId="7" xfId="0" applyFont="1" applyBorder="1" applyAlignment="1"/>
    <xf numFmtId="191" fontId="7" fillId="0" borderId="0" xfId="0" applyNumberFormat="1" applyFont="1" applyBorder="1" applyAlignment="1">
      <alignment horizontal="right"/>
    </xf>
    <xf numFmtId="192" fontId="7" fillId="0" borderId="8" xfId="9" applyNumberFormat="1" applyFont="1" applyBorder="1" applyAlignment="1"/>
    <xf numFmtId="0" fontId="6" fillId="0" borderId="0" xfId="0" applyFont="1" applyAlignment="1"/>
    <xf numFmtId="0" fontId="6" fillId="0" borderId="7" xfId="0" applyFont="1" applyBorder="1" applyAlignment="1">
      <alignment wrapText="1"/>
    </xf>
    <xf numFmtId="0" fontId="20" fillId="0" borderId="0" xfId="0" applyFont="1"/>
    <xf numFmtId="0" fontId="5" fillId="0" borderId="17" xfId="8" applyFont="1" applyBorder="1" applyAlignment="1">
      <alignment horizontal="center"/>
    </xf>
    <xf numFmtId="0" fontId="6" fillId="0" borderId="2" xfId="8" applyFont="1" applyBorder="1"/>
    <xf numFmtId="189" fontId="6" fillId="0" borderId="3" xfId="8" applyNumberFormat="1" applyFont="1" applyBorder="1"/>
    <xf numFmtId="190" fontId="6" fillId="0" borderId="4" xfId="8" applyNumberFormat="1" applyFont="1" applyBorder="1"/>
    <xf numFmtId="189" fontId="6" fillId="0" borderId="4" xfId="8" applyNumberFormat="1" applyFont="1" applyBorder="1"/>
    <xf numFmtId="190" fontId="6" fillId="0" borderId="4" xfId="8" applyNumberFormat="1" applyFont="1" applyFill="1" applyBorder="1"/>
    <xf numFmtId="190" fontId="6" fillId="0" borderId="5" xfId="8" applyNumberFormat="1" applyFont="1" applyBorder="1"/>
    <xf numFmtId="189" fontId="6" fillId="0" borderId="7" xfId="8" applyNumberFormat="1" applyFont="1" applyBorder="1"/>
    <xf numFmtId="190" fontId="6" fillId="0" borderId="0" xfId="8" applyNumberFormat="1" applyFont="1" applyBorder="1"/>
    <xf numFmtId="189" fontId="6" fillId="0" borderId="0" xfId="8" applyNumberFormat="1" applyFont="1" applyBorder="1"/>
    <xf numFmtId="190" fontId="6" fillId="0" borderId="0" xfId="8" applyNumberFormat="1" applyFont="1" applyFill="1" applyBorder="1"/>
    <xf numFmtId="190" fontId="6" fillId="0" borderId="8" xfId="8" applyNumberFormat="1" applyFont="1" applyBorder="1"/>
    <xf numFmtId="189" fontId="6" fillId="0" borderId="10" xfId="8" applyNumberFormat="1" applyFont="1" applyBorder="1"/>
    <xf numFmtId="190" fontId="6" fillId="0" borderId="11" xfId="8" applyNumberFormat="1" applyFont="1" applyBorder="1"/>
    <xf numFmtId="189" fontId="6" fillId="0" borderId="11" xfId="8" applyNumberFormat="1" applyFont="1" applyBorder="1"/>
    <xf numFmtId="190" fontId="6" fillId="0" borderId="12" xfId="8" applyNumberFormat="1" applyFont="1" applyBorder="1"/>
    <xf numFmtId="0" fontId="5" fillId="0" borderId="17" xfId="8" applyFont="1" applyBorder="1"/>
    <xf numFmtId="189" fontId="5" fillId="0" borderId="14" xfId="8" applyNumberFormat="1" applyFont="1" applyBorder="1"/>
    <xf numFmtId="190" fontId="5" fillId="0" borderId="15" xfId="8" applyNumberFormat="1" applyFont="1" applyBorder="1"/>
    <xf numFmtId="189" fontId="5" fillId="0" borderId="15" xfId="8" applyNumberFormat="1" applyFont="1" applyBorder="1"/>
    <xf numFmtId="190" fontId="5" fillId="0" borderId="16" xfId="8" applyNumberFormat="1" applyFont="1" applyBorder="1"/>
    <xf numFmtId="0" fontId="6" fillId="7" borderId="0" xfId="8" applyFont="1" applyFill="1"/>
    <xf numFmtId="189" fontId="6" fillId="7" borderId="0" xfId="8" applyNumberFormat="1" applyFont="1" applyFill="1"/>
    <xf numFmtId="0" fontId="5" fillId="0" borderId="17" xfId="8" applyFont="1" applyBorder="1" applyAlignment="1">
      <alignment horizontal="center" wrapText="1"/>
    </xf>
    <xf numFmtId="189" fontId="6" fillId="0" borderId="5" xfId="8" applyNumberFormat="1" applyFont="1" applyBorder="1"/>
    <xf numFmtId="189" fontId="6" fillId="0" borderId="8" xfId="8" applyNumberFormat="1" applyFont="1" applyBorder="1"/>
    <xf numFmtId="0" fontId="5" fillId="0" borderId="14" xfId="8" applyFont="1" applyBorder="1"/>
    <xf numFmtId="189" fontId="5" fillId="0" borderId="16" xfId="8" applyNumberFormat="1" applyFont="1" applyBorder="1"/>
    <xf numFmtId="0" fontId="6" fillId="0" borderId="17" xfId="8" applyFont="1" applyBorder="1"/>
    <xf numFmtId="189" fontId="6" fillId="0" borderId="14" xfId="8" applyNumberFormat="1" applyFont="1" applyBorder="1"/>
    <xf numFmtId="189" fontId="6" fillId="0" borderId="15" xfId="8" applyNumberFormat="1" applyFont="1" applyBorder="1"/>
    <xf numFmtId="189" fontId="6" fillId="0" borderId="16" xfId="8" applyNumberFormat="1" applyFont="1" applyBorder="1"/>
    <xf numFmtId="1" fontId="6" fillId="0" borderId="0" xfId="8" applyNumberFormat="1" applyFont="1"/>
    <xf numFmtId="0" fontId="17" fillId="0" borderId="0" xfId="0" applyFont="1"/>
    <xf numFmtId="194" fontId="13" fillId="0" borderId="15" xfId="0" applyNumberFormat="1" applyFont="1" applyBorder="1" applyAlignment="1">
      <alignment horizontal="right" vertical="center"/>
    </xf>
    <xf numFmtId="0" fontId="2" fillId="0" borderId="0" xfId="0" applyFont="1"/>
    <xf numFmtId="0" fontId="2" fillId="0" borderId="0" xfId="0" applyFont="1" applyAlignment="1">
      <alignment vertical="center"/>
    </xf>
    <xf numFmtId="0" fontId="2" fillId="0" borderId="0" xfId="0" applyFont="1" applyAlignment="1"/>
    <xf numFmtId="183" fontId="6" fillId="0" borderId="6" xfId="8" applyNumberFormat="1" applyFont="1" applyBorder="1"/>
    <xf numFmtId="0" fontId="5" fillId="0" borderId="2" xfId="8" applyFont="1" applyBorder="1"/>
    <xf numFmtId="193" fontId="5" fillId="0" borderId="2" xfId="8" applyNumberFormat="1" applyFont="1" applyBorder="1"/>
    <xf numFmtId="0" fontId="5" fillId="0" borderId="9" xfId="8" applyFont="1" applyBorder="1"/>
    <xf numFmtId="0" fontId="1" fillId="0" borderId="0" xfId="0" applyFont="1"/>
    <xf numFmtId="0" fontId="20" fillId="0" borderId="1" xfId="0" applyNumberFormat="1" applyFont="1" applyFill="1" applyBorder="1" applyAlignment="1">
      <alignment wrapText="1"/>
    </xf>
    <xf numFmtId="0" fontId="20" fillId="0" borderId="1" xfId="8" applyFont="1" applyFill="1" applyBorder="1" applyAlignment="1">
      <alignment wrapText="1"/>
    </xf>
    <xf numFmtId="0" fontId="27" fillId="0" borderId="0" xfId="11" applyFont="1" applyAlignment="1" applyProtection="1">
      <alignment horizontal="left"/>
    </xf>
    <xf numFmtId="0" fontId="6" fillId="0" borderId="0" xfId="11" applyFont="1" applyProtection="1"/>
    <xf numFmtId="0" fontId="27" fillId="0" borderId="0" xfId="11" applyFont="1" applyFill="1" applyBorder="1" applyAlignment="1" applyProtection="1">
      <alignment horizontal="left" vertical="center"/>
    </xf>
    <xf numFmtId="0" fontId="5" fillId="0" borderId="0" xfId="11" applyFont="1" applyFill="1" applyBorder="1" applyAlignment="1" applyProtection="1">
      <alignment horizontal="left" vertical="center"/>
    </xf>
    <xf numFmtId="0" fontId="28" fillId="0" borderId="0" xfId="11" applyFont="1" applyFill="1" applyAlignment="1" applyProtection="1">
      <alignment horizontal="left"/>
    </xf>
    <xf numFmtId="0" fontId="5" fillId="9" borderId="14" xfId="11" applyFont="1" applyFill="1" applyBorder="1" applyAlignment="1" applyProtection="1">
      <alignment horizontal="centerContinuous"/>
    </xf>
    <xf numFmtId="0" fontId="5" fillId="9" borderId="15" xfId="11" applyFont="1" applyFill="1" applyBorder="1" applyAlignment="1" applyProtection="1">
      <alignment horizontal="centerContinuous"/>
    </xf>
    <xf numFmtId="0" fontId="5" fillId="9" borderId="16" xfId="11" applyFont="1" applyFill="1" applyBorder="1" applyAlignment="1" applyProtection="1">
      <alignment horizontal="centerContinuous"/>
    </xf>
    <xf numFmtId="0" fontId="6" fillId="0" borderId="0" xfId="11" applyFont="1" applyFill="1" applyProtection="1"/>
    <xf numFmtId="0" fontId="5" fillId="6" borderId="17" xfId="11" applyFont="1" applyFill="1" applyBorder="1" applyAlignment="1" applyProtection="1">
      <alignment horizontal="left"/>
    </xf>
    <xf numFmtId="0" fontId="5" fillId="6" borderId="17" xfId="11" applyFont="1" applyFill="1" applyBorder="1" applyAlignment="1" applyProtection="1">
      <alignment horizontal="center" wrapText="1"/>
    </xf>
    <xf numFmtId="0" fontId="6" fillId="0" borderId="6" xfId="11" applyFont="1" applyFill="1" applyBorder="1" applyAlignment="1" applyProtection="1">
      <alignment horizontal="left" vertical="center"/>
    </xf>
    <xf numFmtId="197" fontId="6" fillId="0" borderId="6" xfId="17" applyNumberFormat="1" applyFont="1" applyFill="1" applyBorder="1"/>
    <xf numFmtId="197" fontId="6" fillId="0" borderId="6" xfId="17" applyNumberFormat="1" applyFont="1" applyFill="1" applyBorder="1" applyAlignment="1">
      <alignment vertical="center"/>
    </xf>
    <xf numFmtId="0" fontId="10" fillId="0" borderId="6" xfId="11" applyFont="1" applyFill="1" applyBorder="1" applyAlignment="1" applyProtection="1">
      <alignment horizontal="left" vertical="center"/>
    </xf>
    <xf numFmtId="9" fontId="6" fillId="0" borderId="6" xfId="17" applyNumberFormat="1" applyFont="1" applyFill="1" applyBorder="1"/>
    <xf numFmtId="198" fontId="6" fillId="0" borderId="6" xfId="17" applyNumberFormat="1" applyFont="1" applyFill="1" applyBorder="1"/>
    <xf numFmtId="198" fontId="6" fillId="0" borderId="0" xfId="11" applyNumberFormat="1" applyFont="1" applyProtection="1"/>
    <xf numFmtId="198" fontId="6" fillId="0" borderId="0" xfId="17" applyNumberFormat="1" applyFont="1" applyFill="1" applyBorder="1"/>
    <xf numFmtId="0" fontId="6" fillId="0" borderId="0" xfId="11" applyFont="1" applyFill="1" applyAlignment="1" applyProtection="1">
      <alignment vertical="center"/>
    </xf>
    <xf numFmtId="0" fontId="6" fillId="0" borderId="17" xfId="11" applyFont="1" applyFill="1" applyBorder="1" applyAlignment="1" applyProtection="1">
      <alignment horizontal="left"/>
    </xf>
    <xf numFmtId="198" fontId="6" fillId="0" borderId="17" xfId="17" applyNumberFormat="1" applyFont="1" applyFill="1" applyBorder="1"/>
    <xf numFmtId="9" fontId="6" fillId="0" borderId="17" xfId="17" applyNumberFormat="1" applyFont="1" applyFill="1" applyBorder="1"/>
    <xf numFmtId="9" fontId="6" fillId="0" borderId="17" xfId="12" applyFont="1" applyFill="1" applyBorder="1"/>
    <xf numFmtId="197" fontId="6" fillId="0" borderId="17" xfId="17" applyNumberFormat="1" applyFont="1" applyFill="1" applyBorder="1"/>
    <xf numFmtId="0" fontId="6" fillId="0" borderId="6" xfId="11" applyFont="1" applyFill="1" applyBorder="1" applyAlignment="1" applyProtection="1">
      <alignment horizontal="left"/>
    </xf>
    <xf numFmtId="198" fontId="6" fillId="0" borderId="6" xfId="17" applyNumberFormat="1" applyFont="1" applyFill="1" applyBorder="1" applyAlignment="1">
      <alignment vertical="center"/>
    </xf>
    <xf numFmtId="197" fontId="6" fillId="0" borderId="0" xfId="17" applyNumberFormat="1" applyFont="1" applyFill="1" applyBorder="1"/>
    <xf numFmtId="198" fontId="5" fillId="0" borderId="17" xfId="17" applyNumberFormat="1" applyFont="1" applyFill="1" applyBorder="1"/>
    <xf numFmtId="0" fontId="5" fillId="0" borderId="17" xfId="11" applyFont="1" applyFill="1" applyBorder="1" applyAlignment="1" applyProtection="1">
      <alignment horizontal="left"/>
    </xf>
    <xf numFmtId="9" fontId="5" fillId="0" borderId="17" xfId="17" applyNumberFormat="1" applyFont="1" applyFill="1" applyBorder="1"/>
    <xf numFmtId="0" fontId="5" fillId="0" borderId="0" xfId="11" applyFont="1" applyProtection="1"/>
    <xf numFmtId="197" fontId="5" fillId="0" borderId="17" xfId="17" applyNumberFormat="1" applyFont="1" applyFill="1" applyBorder="1"/>
    <xf numFmtId="0" fontId="6" fillId="0" borderId="0" xfId="11" applyFont="1" applyAlignment="1" applyProtection="1">
      <alignment horizontal="left"/>
    </xf>
    <xf numFmtId="198" fontId="6" fillId="0" borderId="0" xfId="11" applyNumberFormat="1" applyFont="1" applyFill="1" applyProtection="1"/>
    <xf numFmtId="197" fontId="6" fillId="0" borderId="0" xfId="11" applyNumberFormat="1" applyFont="1" applyFill="1" applyProtection="1"/>
    <xf numFmtId="9" fontId="6" fillId="0" borderId="0" xfId="11" applyNumberFormat="1" applyFont="1" applyFill="1" applyProtection="1"/>
    <xf numFmtId="10" fontId="6" fillId="0" borderId="0" xfId="11" applyNumberFormat="1" applyFont="1" applyFill="1" applyProtection="1"/>
    <xf numFmtId="197" fontId="6" fillId="0" borderId="0" xfId="11" applyNumberFormat="1" applyFont="1" applyProtection="1"/>
    <xf numFmtId="0" fontId="15" fillId="0" borderId="0" xfId="11" applyFont="1" applyAlignment="1" applyProtection="1">
      <alignment horizontal="left"/>
    </xf>
    <xf numFmtId="9" fontId="15" fillId="0" borderId="0" xfId="11" applyNumberFormat="1" applyFont="1" applyProtection="1"/>
    <xf numFmtId="0" fontId="15" fillId="0" borderId="0" xfId="11" applyFont="1" applyProtection="1"/>
    <xf numFmtId="0" fontId="6" fillId="0" borderId="0" xfId="897" applyFont="1" applyProtection="1"/>
    <xf numFmtId="0" fontId="27" fillId="0" borderId="0" xfId="897" applyFont="1" applyAlignment="1" applyProtection="1">
      <alignment horizontal="left"/>
    </xf>
    <xf numFmtId="0" fontId="27" fillId="0" borderId="0" xfId="897" applyFont="1" applyFill="1" applyBorder="1" applyAlignment="1" applyProtection="1">
      <alignment horizontal="left" vertical="center"/>
    </xf>
    <xf numFmtId="0" fontId="5" fillId="0" borderId="0" xfId="897" applyFont="1" applyFill="1" applyBorder="1" applyAlignment="1" applyProtection="1">
      <alignment horizontal="left" vertical="center"/>
    </xf>
    <xf numFmtId="0" fontId="6" fillId="0" borderId="0" xfId="897" applyFont="1" applyFill="1" applyProtection="1"/>
    <xf numFmtId="0" fontId="28" fillId="0" borderId="0" xfId="897" applyFont="1" applyFill="1" applyAlignment="1" applyProtection="1">
      <alignment horizontal="left"/>
    </xf>
    <xf numFmtId="0" fontId="5" fillId="9" borderId="14" xfId="897" applyFont="1" applyFill="1" applyBorder="1" applyAlignment="1" applyProtection="1">
      <alignment horizontal="centerContinuous"/>
    </xf>
    <xf numFmtId="0" fontId="5" fillId="9" borderId="15" xfId="897" applyFont="1" applyFill="1" applyBorder="1" applyAlignment="1" applyProtection="1">
      <alignment horizontal="centerContinuous"/>
    </xf>
    <xf numFmtId="0" fontId="5" fillId="9" borderId="16" xfId="897" applyFont="1" applyFill="1" applyBorder="1" applyAlignment="1" applyProtection="1">
      <alignment horizontal="centerContinuous"/>
    </xf>
    <xf numFmtId="0" fontId="5" fillId="6" borderId="17" xfId="897" applyFont="1" applyFill="1" applyBorder="1" applyAlignment="1" applyProtection="1">
      <alignment horizontal="center"/>
    </xf>
    <xf numFmtId="0" fontId="5" fillId="6" borderId="17" xfId="897" applyFont="1" applyFill="1" applyBorder="1" applyAlignment="1" applyProtection="1">
      <alignment horizontal="center" wrapText="1"/>
    </xf>
    <xf numFmtId="0" fontId="5" fillId="6" borderId="17" xfId="897" applyFont="1" applyFill="1" applyBorder="1" applyAlignment="1" applyProtection="1">
      <alignment horizontal="left"/>
    </xf>
    <xf numFmtId="0" fontId="6" fillId="0" borderId="6" xfId="897" applyFont="1" applyFill="1" applyBorder="1" applyAlignment="1" applyProtection="1">
      <alignment horizontal="left" vertical="center"/>
    </xf>
    <xf numFmtId="197" fontId="6" fillId="0" borderId="6" xfId="898" applyNumberFormat="1" applyFont="1" applyFill="1" applyBorder="1"/>
    <xf numFmtId="197" fontId="6" fillId="0" borderId="6" xfId="898" applyNumberFormat="1" applyFont="1" applyFill="1" applyBorder="1" applyAlignment="1">
      <alignment vertical="center"/>
    </xf>
    <xf numFmtId="0" fontId="15" fillId="0" borderId="0" xfId="897" applyFont="1" applyProtection="1"/>
    <xf numFmtId="0" fontId="10" fillId="0" borderId="6" xfId="897" applyFont="1" applyFill="1" applyBorder="1" applyAlignment="1" applyProtection="1">
      <alignment horizontal="left" vertical="center"/>
    </xf>
    <xf numFmtId="9" fontId="6" fillId="0" borderId="6" xfId="898" applyNumberFormat="1" applyFont="1" applyFill="1" applyBorder="1"/>
    <xf numFmtId="198" fontId="6" fillId="0" borderId="6" xfId="898" applyNumberFormat="1" applyFont="1" applyFill="1" applyBorder="1"/>
    <xf numFmtId="198" fontId="6" fillId="0" borderId="0" xfId="897" applyNumberFormat="1" applyFont="1" applyProtection="1"/>
    <xf numFmtId="0" fontId="6" fillId="0" borderId="0" xfId="897" applyFont="1" applyFill="1" applyAlignment="1" applyProtection="1">
      <alignment vertical="center"/>
    </xf>
    <xf numFmtId="198" fontId="6" fillId="0" borderId="0" xfId="898" applyNumberFormat="1" applyFont="1" applyFill="1" applyBorder="1"/>
    <xf numFmtId="0" fontId="6" fillId="0" borderId="17" xfId="897" applyFont="1" applyFill="1" applyBorder="1" applyAlignment="1" applyProtection="1">
      <alignment horizontal="left"/>
    </xf>
    <xf numFmtId="198" fontId="6" fillId="0" borderId="17" xfId="898" applyNumberFormat="1" applyFont="1" applyFill="1" applyBorder="1"/>
    <xf numFmtId="9" fontId="6" fillId="0" borderId="17" xfId="898" applyNumberFormat="1" applyFont="1" applyFill="1" applyBorder="1"/>
    <xf numFmtId="9" fontId="6" fillId="0" borderId="17" xfId="899" applyFont="1" applyFill="1" applyBorder="1"/>
    <xf numFmtId="197" fontId="6" fillId="0" borderId="17" xfId="898" applyNumberFormat="1" applyFont="1" applyFill="1" applyBorder="1"/>
    <xf numFmtId="0" fontId="6" fillId="0" borderId="6" xfId="897" applyFont="1" applyFill="1" applyBorder="1" applyAlignment="1" applyProtection="1">
      <alignment horizontal="left"/>
    </xf>
    <xf numFmtId="198" fontId="6" fillId="0" borderId="6" xfId="898" applyNumberFormat="1" applyFont="1" applyFill="1" applyBorder="1" applyAlignment="1">
      <alignment vertical="center"/>
    </xf>
    <xf numFmtId="197" fontId="6" fillId="0" borderId="0" xfId="898" applyNumberFormat="1" applyFont="1" applyFill="1" applyBorder="1"/>
    <xf numFmtId="198" fontId="5" fillId="0" borderId="17" xfId="898" applyNumberFormat="1" applyFont="1" applyFill="1" applyBorder="1"/>
    <xf numFmtId="0" fontId="5" fillId="0" borderId="17" xfId="897" applyFont="1" applyFill="1" applyBorder="1" applyAlignment="1" applyProtection="1">
      <alignment horizontal="left"/>
    </xf>
    <xf numFmtId="9" fontId="5" fillId="0" borderId="17" xfId="898" applyNumberFormat="1" applyFont="1" applyFill="1" applyBorder="1"/>
    <xf numFmtId="0" fontId="5" fillId="0" borderId="0" xfId="897" applyFont="1" applyProtection="1"/>
    <xf numFmtId="197" fontId="5" fillId="0" borderId="17" xfId="898" applyNumberFormat="1" applyFont="1" applyFill="1" applyBorder="1"/>
    <xf numFmtId="0" fontId="6" fillId="0" borderId="0" xfId="897" applyFont="1" applyAlignment="1" applyProtection="1">
      <alignment horizontal="left"/>
    </xf>
    <xf numFmtId="198" fontId="6" fillId="0" borderId="0" xfId="897" applyNumberFormat="1" applyFont="1" applyFill="1" applyProtection="1"/>
    <xf numFmtId="197" fontId="6" fillId="0" borderId="0" xfId="897" applyNumberFormat="1" applyFont="1" applyFill="1" applyProtection="1"/>
    <xf numFmtId="9" fontId="6" fillId="0" borderId="0" xfId="899" applyFont="1" applyFill="1" applyProtection="1"/>
    <xf numFmtId="9" fontId="6" fillId="0" borderId="0" xfId="897" applyNumberFormat="1" applyFont="1" applyFill="1" applyProtection="1"/>
    <xf numFmtId="10" fontId="6" fillId="0" borderId="0" xfId="897" applyNumberFormat="1" applyFont="1" applyFill="1" applyProtection="1"/>
    <xf numFmtId="197" fontId="6" fillId="0" borderId="0" xfId="897" applyNumberFormat="1" applyFont="1" applyProtection="1"/>
    <xf numFmtId="0" fontId="6" fillId="0" borderId="0" xfId="897" applyFont="1" applyFill="1" applyAlignment="1" applyProtection="1">
      <alignment horizontal="left"/>
    </xf>
    <xf numFmtId="0" fontId="15" fillId="0" borderId="0" xfId="897" applyFont="1" applyFill="1" applyAlignment="1" applyProtection="1">
      <alignment horizontal="left"/>
    </xf>
    <xf numFmtId="9" fontId="15" fillId="0" borderId="0" xfId="897" applyNumberFormat="1" applyFont="1" applyFill="1" applyProtection="1"/>
    <xf numFmtId="0" fontId="15" fillId="0" borderId="0" xfId="897" applyFont="1" applyFill="1" applyProtection="1"/>
    <xf numFmtId="198" fontId="6" fillId="3" borderId="17" xfId="17" applyNumberFormat="1" applyFont="1" applyFill="1" applyBorder="1"/>
    <xf numFmtId="198" fontId="6" fillId="3" borderId="17" xfId="898" applyNumberFormat="1" applyFont="1" applyFill="1" applyBorder="1"/>
    <xf numFmtId="198" fontId="6" fillId="99" borderId="17" xfId="17" applyNumberFormat="1" applyFont="1" applyFill="1" applyBorder="1"/>
    <xf numFmtId="198" fontId="6" fillId="99" borderId="17" xfId="898" applyNumberFormat="1" applyFont="1" applyFill="1" applyBorder="1"/>
    <xf numFmtId="198" fontId="5" fillId="0" borderId="6" xfId="898" applyNumberFormat="1" applyFont="1" applyFill="1" applyBorder="1"/>
    <xf numFmtId="0" fontId="1" fillId="0" borderId="0" xfId="0" applyFont="1"/>
    <xf numFmtId="0" fontId="176" fillId="100" borderId="0" xfId="0" applyFont="1" applyFill="1" applyBorder="1" applyAlignment="1" applyProtection="1">
      <alignment vertical="top" wrapText="1"/>
      <protection locked="0"/>
    </xf>
    <xf numFmtId="9" fontId="176" fillId="100" borderId="0" xfId="3" applyFont="1" applyFill="1" applyBorder="1" applyAlignment="1" applyProtection="1">
      <alignment vertical="top" wrapText="1"/>
      <protection locked="0"/>
    </xf>
    <xf numFmtId="0" fontId="176" fillId="100" borderId="0" xfId="0" applyFont="1" applyFill="1" applyBorder="1" applyAlignment="1" applyProtection="1">
      <alignment horizontal="right" vertical="top" wrapText="1"/>
      <protection locked="0"/>
    </xf>
    <xf numFmtId="292" fontId="176" fillId="100" borderId="0" xfId="1" applyNumberFormat="1" applyFont="1" applyFill="1" applyBorder="1" applyAlignment="1" applyProtection="1">
      <alignment horizontal="right" vertical="top" wrapText="1"/>
      <protection locked="0"/>
    </xf>
    <xf numFmtId="165" fontId="176" fillId="100" borderId="0" xfId="4" applyFont="1" applyFill="1" applyBorder="1" applyAlignment="1" applyProtection="1">
      <alignment horizontal="right" vertical="top" wrapText="1"/>
      <protection locked="0"/>
    </xf>
    <xf numFmtId="0" fontId="176" fillId="100" borderId="0" xfId="4" applyNumberFormat="1" applyFont="1" applyFill="1" applyBorder="1" applyAlignment="1" applyProtection="1">
      <alignment horizontal="right" vertical="top" wrapText="1"/>
      <protection locked="0"/>
    </xf>
    <xf numFmtId="17" fontId="176" fillId="100" borderId="0" xfId="0" applyNumberFormat="1" applyFont="1" applyFill="1" applyBorder="1" applyAlignment="1" applyProtection="1">
      <alignment horizontal="right" vertical="top" wrapText="1"/>
      <protection locked="0"/>
    </xf>
    <xf numFmtId="170" fontId="176" fillId="100" borderId="0" xfId="2" applyNumberFormat="1" applyFont="1" applyFill="1" applyBorder="1" applyAlignment="1" applyProtection="1">
      <alignment horizontal="right" vertical="top" wrapText="1"/>
      <protection locked="0"/>
    </xf>
    <xf numFmtId="164" fontId="176" fillId="100" borderId="0" xfId="2" applyNumberFormat="1" applyFont="1" applyFill="1" applyBorder="1" applyAlignment="1" applyProtection="1">
      <alignment horizontal="right" vertical="top" wrapText="1"/>
      <protection locked="0"/>
    </xf>
    <xf numFmtId="171" fontId="176" fillId="100" borderId="0" xfId="2" applyNumberFormat="1" applyFont="1" applyFill="1" applyBorder="1" applyAlignment="1" applyProtection="1">
      <alignment horizontal="right" vertical="top" wrapText="1"/>
      <protection locked="0"/>
    </xf>
    <xf numFmtId="10" fontId="176" fillId="100" borderId="0" xfId="3" applyNumberFormat="1" applyFont="1" applyFill="1" applyBorder="1" applyAlignment="1" applyProtection="1">
      <alignment horizontal="right" vertical="top" wrapText="1"/>
      <protection locked="0"/>
    </xf>
    <xf numFmtId="164" fontId="177" fillId="100" borderId="0" xfId="2" applyNumberFormat="1" applyFont="1" applyFill="1" applyBorder="1" applyAlignment="1" applyProtection="1">
      <alignment horizontal="right" vertical="top" wrapText="1"/>
      <protection locked="0"/>
    </xf>
    <xf numFmtId="172" fontId="177" fillId="100" borderId="0" xfId="3" applyNumberFormat="1" applyFont="1" applyFill="1" applyBorder="1" applyAlignment="1" applyProtection="1">
      <alignment horizontal="right" vertical="top" wrapText="1"/>
      <protection locked="0"/>
    </xf>
    <xf numFmtId="172" fontId="177" fillId="100" borderId="0" xfId="4" applyNumberFormat="1" applyFont="1" applyFill="1" applyBorder="1" applyAlignment="1" applyProtection="1">
      <alignment horizontal="right" vertical="top" wrapText="1"/>
      <protection locked="0"/>
    </xf>
    <xf numFmtId="184" fontId="176" fillId="100" borderId="0" xfId="1" applyNumberFormat="1" applyFont="1" applyFill="1" applyBorder="1" applyAlignment="1" applyProtection="1">
      <alignment horizontal="right" vertical="top" wrapText="1"/>
      <protection locked="0"/>
    </xf>
    <xf numFmtId="17" fontId="176" fillId="100" borderId="0" xfId="4" applyNumberFormat="1" applyFont="1" applyFill="1" applyBorder="1" applyAlignment="1" applyProtection="1">
      <alignment horizontal="right" vertical="top" wrapText="1"/>
      <protection locked="0"/>
    </xf>
    <xf numFmtId="165" fontId="176" fillId="100" borderId="0" xfId="4" applyNumberFormat="1" applyFont="1" applyFill="1" applyBorder="1" applyAlignment="1" applyProtection="1">
      <alignment horizontal="right" vertical="top" wrapText="1"/>
      <protection locked="0"/>
    </xf>
    <xf numFmtId="169" fontId="176" fillId="100" borderId="0" xfId="4" applyNumberFormat="1" applyFont="1" applyFill="1" applyBorder="1" applyAlignment="1" applyProtection="1">
      <alignment horizontal="right" vertical="top" wrapText="1"/>
      <protection locked="0"/>
    </xf>
    <xf numFmtId="172" fontId="176" fillId="100" borderId="0" xfId="3" applyNumberFormat="1" applyFont="1" applyFill="1" applyBorder="1" applyAlignment="1" applyProtection="1">
      <alignment horizontal="right" vertical="top" wrapText="1"/>
      <protection locked="0"/>
    </xf>
    <xf numFmtId="0" fontId="176" fillId="100" borderId="0" xfId="3" applyNumberFormat="1" applyFont="1" applyFill="1" applyBorder="1" applyAlignment="1" applyProtection="1">
      <alignment horizontal="right" vertical="top" wrapText="1"/>
      <protection locked="0"/>
    </xf>
    <xf numFmtId="302" fontId="177" fillId="100" borderId="0" xfId="2" applyNumberFormat="1" applyFont="1" applyFill="1" applyBorder="1" applyAlignment="1" applyProtection="1">
      <alignment horizontal="right" vertical="top" wrapText="1"/>
      <protection locked="0"/>
    </xf>
    <xf numFmtId="0" fontId="178" fillId="100" borderId="0" xfId="0" applyFont="1" applyFill="1" applyBorder="1" applyAlignment="1" applyProtection="1">
      <alignment horizontal="right" wrapText="1"/>
      <protection locked="0"/>
    </xf>
    <xf numFmtId="0" fontId="178" fillId="100" borderId="0" xfId="0" applyFont="1" applyFill="1" applyBorder="1" applyAlignment="1" applyProtection="1">
      <alignment horizontal="center" wrapText="1"/>
      <protection locked="0"/>
    </xf>
    <xf numFmtId="0" fontId="179" fillId="100" borderId="0" xfId="0" applyFont="1" applyFill="1" applyBorder="1" applyAlignment="1" applyProtection="1">
      <alignment wrapText="1"/>
      <protection locked="0"/>
    </xf>
    <xf numFmtId="0" fontId="25" fillId="101" borderId="0" xfId="0" applyFont="1" applyFill="1" applyBorder="1"/>
    <xf numFmtId="0" fontId="176" fillId="100" borderId="0" xfId="0" applyFont="1" applyFill="1" applyBorder="1" applyAlignment="1">
      <alignment horizontal="left" vertical="top" wrapText="1"/>
    </xf>
    <xf numFmtId="0" fontId="19" fillId="100" borderId="0" xfId="0" applyFont="1" applyFill="1" applyBorder="1" applyAlignment="1">
      <alignment vertical="top" wrapText="1"/>
    </xf>
    <xf numFmtId="0" fontId="176" fillId="100" borderId="0" xfId="0" applyFont="1" applyFill="1" applyBorder="1" applyAlignment="1">
      <alignment vertical="top" wrapText="1"/>
    </xf>
    <xf numFmtId="9" fontId="176" fillId="100" borderId="0" xfId="3" applyFont="1" applyFill="1" applyBorder="1" applyAlignment="1">
      <alignment vertical="top" wrapText="1"/>
    </xf>
    <xf numFmtId="0" fontId="176" fillId="100" borderId="0" xfId="0" applyFont="1" applyFill="1" applyBorder="1" applyAlignment="1">
      <alignment horizontal="right" vertical="top" wrapText="1"/>
    </xf>
    <xf numFmtId="0" fontId="176" fillId="100" borderId="0" xfId="0" quotePrefix="1" applyFont="1" applyFill="1" applyBorder="1" applyAlignment="1">
      <alignment horizontal="right" vertical="top" wrapText="1"/>
    </xf>
    <xf numFmtId="292" fontId="176" fillId="100" borderId="0" xfId="1" applyNumberFormat="1" applyFont="1" applyFill="1" applyBorder="1" applyAlignment="1">
      <alignment horizontal="right" vertical="top" wrapText="1"/>
    </xf>
    <xf numFmtId="165" fontId="176" fillId="100" borderId="0" xfId="4" applyFont="1" applyFill="1" applyBorder="1" applyAlignment="1">
      <alignment horizontal="right" vertical="top" wrapText="1"/>
    </xf>
    <xf numFmtId="0" fontId="176" fillId="100" borderId="0" xfId="4" applyNumberFormat="1" applyFont="1" applyFill="1" applyBorder="1" applyAlignment="1">
      <alignment horizontal="right" vertical="top" wrapText="1"/>
    </xf>
    <xf numFmtId="17" fontId="176" fillId="100" borderId="0" xfId="0" applyNumberFormat="1" applyFont="1" applyFill="1" applyBorder="1" applyAlignment="1">
      <alignment horizontal="right" vertical="top" wrapText="1"/>
    </xf>
    <xf numFmtId="170" fontId="176" fillId="100" borderId="0" xfId="2" applyNumberFormat="1" applyFont="1" applyFill="1" applyBorder="1" applyAlignment="1">
      <alignment horizontal="right" vertical="top" wrapText="1"/>
    </xf>
    <xf numFmtId="164" fontId="176" fillId="100" borderId="0" xfId="2" applyNumberFormat="1" applyFont="1" applyFill="1" applyBorder="1" applyAlignment="1">
      <alignment horizontal="right" vertical="top" wrapText="1"/>
    </xf>
    <xf numFmtId="171" fontId="176" fillId="100" borderId="0" xfId="2" applyNumberFormat="1" applyFont="1" applyFill="1" applyBorder="1" applyAlignment="1">
      <alignment horizontal="right" vertical="top" wrapText="1"/>
    </xf>
    <xf numFmtId="10" fontId="176" fillId="100" borderId="0" xfId="3" applyNumberFormat="1" applyFont="1" applyFill="1" applyBorder="1" applyAlignment="1">
      <alignment horizontal="right" vertical="top" wrapText="1"/>
    </xf>
    <xf numFmtId="164" fontId="177" fillId="100" borderId="0" xfId="2" applyNumberFormat="1" applyFont="1" applyFill="1" applyBorder="1" applyAlignment="1">
      <alignment horizontal="right" vertical="top" wrapText="1"/>
    </xf>
    <xf numFmtId="172" fontId="177" fillId="100" borderId="0" xfId="3" applyNumberFormat="1" applyFont="1" applyFill="1" applyBorder="1" applyAlignment="1">
      <alignment horizontal="right" vertical="top" wrapText="1"/>
    </xf>
    <xf numFmtId="172" fontId="176" fillId="100" borderId="0" xfId="4" applyNumberFormat="1" applyFont="1" applyFill="1" applyBorder="1" applyAlignment="1">
      <alignment horizontal="right" vertical="top" wrapText="1"/>
    </xf>
    <xf numFmtId="184" fontId="176" fillId="100" borderId="0" xfId="1" applyNumberFormat="1" applyFont="1" applyFill="1" applyBorder="1" applyAlignment="1">
      <alignment horizontal="right" vertical="top" wrapText="1"/>
    </xf>
    <xf numFmtId="17" fontId="176" fillId="100" borderId="0" xfId="4" applyNumberFormat="1" applyFont="1" applyFill="1" applyBorder="1" applyAlignment="1">
      <alignment horizontal="right" vertical="top" wrapText="1"/>
    </xf>
    <xf numFmtId="165" fontId="176" fillId="100" borderId="0" xfId="4" applyNumberFormat="1" applyFont="1" applyFill="1" applyBorder="1" applyAlignment="1">
      <alignment horizontal="right" vertical="top" wrapText="1"/>
    </xf>
    <xf numFmtId="169" fontId="176" fillId="100" borderId="0" xfId="4" applyNumberFormat="1" applyFont="1" applyFill="1" applyBorder="1" applyAlignment="1">
      <alignment horizontal="right" vertical="top" wrapText="1"/>
    </xf>
    <xf numFmtId="164" fontId="180" fillId="100" borderId="0" xfId="2" applyNumberFormat="1" applyFont="1" applyFill="1" applyBorder="1" applyAlignment="1">
      <alignment horizontal="right" vertical="top" wrapText="1"/>
    </xf>
    <xf numFmtId="0" fontId="178" fillId="100" borderId="0" xfId="0" applyFont="1" applyFill="1" applyBorder="1" applyAlignment="1">
      <alignment horizontal="right" wrapText="1"/>
    </xf>
    <xf numFmtId="0" fontId="178" fillId="100" borderId="0" xfId="0" applyFont="1" applyFill="1" applyBorder="1" applyAlignment="1">
      <alignment horizontal="center" wrapText="1"/>
    </xf>
    <xf numFmtId="183" fontId="178" fillId="100" borderId="0" xfId="0" applyNumberFormat="1" applyFont="1" applyFill="1" applyBorder="1" applyAlignment="1">
      <alignment horizontal="center" wrapText="1"/>
    </xf>
    <xf numFmtId="0" fontId="19" fillId="100" borderId="0" xfId="0" applyFont="1" applyFill="1" applyBorder="1" applyAlignment="1">
      <alignment horizontal="center" wrapText="1"/>
    </xf>
    <xf numFmtId="0" fontId="19" fillId="100" borderId="0" xfId="0" applyFont="1" applyFill="1" applyBorder="1" applyAlignment="1">
      <alignment horizontal="left"/>
    </xf>
    <xf numFmtId="0" fontId="19" fillId="100" borderId="0" xfId="0" applyFont="1" applyFill="1" applyBorder="1" applyAlignment="1">
      <alignment horizontal="left" wrapText="1"/>
    </xf>
    <xf numFmtId="15" fontId="19" fillId="100" borderId="0" xfId="0" applyNumberFormat="1" applyFont="1" applyFill="1" applyBorder="1" applyAlignment="1">
      <alignment horizontal="center"/>
    </xf>
    <xf numFmtId="9" fontId="176" fillId="100" borderId="0" xfId="0" applyNumberFormat="1" applyFont="1" applyFill="1" applyBorder="1" applyAlignment="1">
      <alignment horizontal="right" vertical="top" wrapText="1"/>
    </xf>
    <xf numFmtId="0" fontId="177" fillId="100" borderId="0" xfId="0" applyFont="1" applyFill="1" applyBorder="1" applyAlignment="1">
      <alignment horizontal="right" vertical="top" wrapText="1"/>
    </xf>
    <xf numFmtId="2" fontId="176" fillId="100" borderId="0" xfId="4" applyNumberFormat="1" applyFont="1" applyFill="1" applyBorder="1" applyAlignment="1">
      <alignment horizontal="right" vertical="top" wrapText="1"/>
    </xf>
    <xf numFmtId="10" fontId="176" fillId="100" borderId="0" xfId="4" applyNumberFormat="1" applyFont="1" applyFill="1" applyBorder="1" applyAlignment="1">
      <alignment horizontal="right" vertical="top" wrapText="1"/>
    </xf>
    <xf numFmtId="165" fontId="19" fillId="100" borderId="0" xfId="4" applyFont="1" applyFill="1" applyBorder="1" applyAlignment="1">
      <alignment horizontal="right" vertical="top" wrapText="1"/>
    </xf>
    <xf numFmtId="175" fontId="176" fillId="100" borderId="0" xfId="0" applyNumberFormat="1" applyFont="1" applyFill="1" applyBorder="1" applyAlignment="1">
      <alignment vertical="top" wrapText="1"/>
    </xf>
    <xf numFmtId="9" fontId="20" fillId="0" borderId="1" xfId="4" applyNumberFormat="1" applyFont="1" applyFill="1" applyBorder="1" applyAlignment="1" applyProtection="1">
      <alignment wrapText="1"/>
      <protection locked="0"/>
    </xf>
    <xf numFmtId="49" fontId="20" fillId="0" borderId="1" xfId="0" applyNumberFormat="1" applyFont="1" applyFill="1" applyBorder="1" applyAlignment="1" applyProtection="1">
      <alignment wrapText="1"/>
      <protection locked="0"/>
    </xf>
    <xf numFmtId="175" fontId="20" fillId="0" borderId="1" xfId="4" quotePrefix="1" applyNumberFormat="1" applyFont="1" applyFill="1" applyBorder="1" applyAlignment="1" applyProtection="1">
      <alignment horizontal="right" wrapText="1"/>
      <protection locked="0"/>
    </xf>
    <xf numFmtId="175" fontId="20" fillId="0" borderId="1" xfId="4" applyNumberFormat="1" applyFont="1" applyFill="1" applyBorder="1" applyAlignment="1" applyProtection="1">
      <alignment horizontal="right" wrapText="1"/>
      <protection locked="0"/>
    </xf>
    <xf numFmtId="49" fontId="20" fillId="0" borderId="1"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right" wrapText="1"/>
      <protection locked="0"/>
    </xf>
    <xf numFmtId="176" fontId="20" fillId="0" borderId="1" xfId="0" applyNumberFormat="1" applyFont="1" applyFill="1" applyBorder="1" applyAlignment="1" applyProtection="1">
      <alignment horizontal="right" wrapText="1"/>
      <protection locked="0"/>
    </xf>
    <xf numFmtId="176" fontId="20" fillId="0" borderId="1" xfId="0" applyNumberFormat="1" applyFont="1" applyFill="1" applyBorder="1" applyAlignment="1">
      <alignment horizontal="right" wrapText="1"/>
    </xf>
    <xf numFmtId="292" fontId="20" fillId="0" borderId="1" xfId="1" applyNumberFormat="1" applyFont="1" applyFill="1" applyBorder="1" applyAlignment="1" applyProtection="1">
      <alignment horizontal="right" wrapText="1"/>
      <protection locked="0"/>
    </xf>
    <xf numFmtId="165" fontId="20" fillId="0" borderId="1" xfId="4" applyFont="1" applyFill="1" applyBorder="1" applyAlignment="1" applyProtection="1">
      <alignment horizontal="right" wrapText="1"/>
      <protection locked="0"/>
    </xf>
    <xf numFmtId="174" fontId="20" fillId="0" borderId="1" xfId="0" applyNumberFormat="1" applyFont="1" applyFill="1" applyBorder="1" applyAlignment="1" applyProtection="1">
      <alignment horizontal="right" wrapText="1"/>
      <protection locked="0"/>
    </xf>
    <xf numFmtId="0" fontId="20" fillId="0" borderId="1" xfId="4" applyNumberFormat="1" applyFont="1" applyFill="1" applyBorder="1" applyAlignment="1" applyProtection="1">
      <alignment horizontal="right" wrapText="1"/>
      <protection locked="0"/>
    </xf>
    <xf numFmtId="178" fontId="20" fillId="0" borderId="1" xfId="4" applyNumberFormat="1" applyFont="1" applyFill="1" applyBorder="1" applyAlignment="1" applyProtection="1">
      <alignment horizontal="right" wrapText="1"/>
      <protection locked="0"/>
    </xf>
    <xf numFmtId="164" fontId="20" fillId="0" borderId="1" xfId="4" applyNumberFormat="1" applyFont="1" applyFill="1" applyBorder="1" applyAlignment="1" applyProtection="1">
      <alignment horizontal="right" wrapText="1"/>
      <protection locked="0"/>
    </xf>
    <xf numFmtId="10" fontId="20" fillId="0" borderId="1" xfId="3" applyNumberFormat="1" applyFont="1" applyFill="1" applyBorder="1" applyAlignment="1" applyProtection="1">
      <alignment horizontal="right" wrapText="1"/>
      <protection locked="0"/>
    </xf>
    <xf numFmtId="10" fontId="20" fillId="0" borderId="1" xfId="4" applyNumberFormat="1" applyFont="1" applyFill="1" applyBorder="1" applyAlignment="1" applyProtection="1">
      <alignment horizontal="right" wrapText="1"/>
      <protection locked="0"/>
    </xf>
    <xf numFmtId="164" fontId="20" fillId="0" borderId="1" xfId="2" applyNumberFormat="1" applyFont="1" applyFill="1" applyBorder="1" applyAlignment="1" applyProtection="1">
      <alignment horizontal="right" wrapText="1"/>
      <protection locked="0"/>
    </xf>
    <xf numFmtId="172" fontId="20" fillId="0" borderId="1" xfId="3" applyNumberFormat="1" applyFont="1" applyFill="1" applyBorder="1" applyAlignment="1" applyProtection="1">
      <alignment horizontal="right" wrapText="1"/>
      <protection locked="0"/>
    </xf>
    <xf numFmtId="0" fontId="20" fillId="0" borderId="1" xfId="0" applyNumberFormat="1" applyFont="1" applyFill="1" applyBorder="1" applyAlignment="1" applyProtection="1">
      <alignment horizontal="right" wrapText="1"/>
      <protection locked="0"/>
    </xf>
    <xf numFmtId="9" fontId="20" fillId="0" borderId="1" xfId="3" applyFont="1" applyFill="1" applyBorder="1" applyAlignment="1" applyProtection="1">
      <alignment horizontal="right" wrapText="1"/>
      <protection locked="0"/>
    </xf>
    <xf numFmtId="184" fontId="20" fillId="0" borderId="1" xfId="3" applyNumberFormat="1" applyFont="1" applyFill="1" applyBorder="1" applyAlignment="1" applyProtection="1">
      <alignment horizontal="right" wrapText="1"/>
      <protection locked="0"/>
    </xf>
    <xf numFmtId="17" fontId="20" fillId="0" borderId="1" xfId="3" applyNumberFormat="1" applyFont="1" applyFill="1" applyBorder="1" applyAlignment="1" applyProtection="1">
      <alignment horizontal="right" wrapText="1"/>
      <protection locked="0"/>
    </xf>
    <xf numFmtId="179" fontId="20" fillId="0" borderId="1" xfId="3" applyNumberFormat="1" applyFont="1" applyFill="1" applyBorder="1" applyAlignment="1" applyProtection="1">
      <alignment horizontal="right" wrapText="1"/>
      <protection locked="0"/>
    </xf>
    <xf numFmtId="9" fontId="20" fillId="0" borderId="1" xfId="3" applyNumberFormat="1" applyFont="1" applyFill="1" applyBorder="1" applyAlignment="1" applyProtection="1">
      <alignment horizontal="right" wrapText="1"/>
      <protection locked="0"/>
    </xf>
    <xf numFmtId="49" fontId="20" fillId="0" borderId="1" xfId="4" applyNumberFormat="1" applyFont="1" applyFill="1" applyBorder="1" applyAlignment="1">
      <alignment horizontal="right" wrapText="1"/>
    </xf>
    <xf numFmtId="10" fontId="24" fillId="0" borderId="1" xfId="3" applyNumberFormat="1" applyFont="1" applyFill="1" applyBorder="1" applyAlignment="1" applyProtection="1">
      <alignment horizontal="right" wrapText="1"/>
      <protection locked="0"/>
    </xf>
    <xf numFmtId="0" fontId="20" fillId="0" borderId="0" xfId="0" applyFont="1" applyFill="1"/>
    <xf numFmtId="0" fontId="20" fillId="0" borderId="1" xfId="0" applyFont="1" applyFill="1" applyBorder="1" applyAlignment="1" applyProtection="1">
      <alignment horizontal="left" wrapText="1"/>
      <protection locked="0"/>
    </xf>
    <xf numFmtId="184" fontId="20" fillId="0" borderId="1" xfId="4" applyNumberFormat="1" applyFont="1" applyFill="1" applyBorder="1" applyAlignment="1" applyProtection="1">
      <alignment horizontal="left" wrapText="1"/>
      <protection locked="0"/>
    </xf>
    <xf numFmtId="184" fontId="20" fillId="0" borderId="1" xfId="4" applyNumberFormat="1" applyFont="1" applyFill="1" applyBorder="1" applyAlignment="1" applyProtection="1">
      <alignment horizontal="left"/>
      <protection locked="0"/>
    </xf>
    <xf numFmtId="0" fontId="20" fillId="0" borderId="1" xfId="0" applyFont="1" applyFill="1" applyBorder="1" applyAlignment="1" applyProtection="1">
      <protection locked="0"/>
    </xf>
    <xf numFmtId="185" fontId="20" fillId="0" borderId="1" xfId="4" applyNumberFormat="1" applyFont="1" applyFill="1" applyBorder="1" applyAlignment="1" applyProtection="1">
      <alignment horizontal="center" wrapText="1"/>
      <protection locked="0"/>
    </xf>
    <xf numFmtId="172" fontId="20" fillId="0" borderId="1" xfId="3" applyNumberFormat="1" applyFont="1" applyFill="1" applyBorder="1" applyAlignment="1" applyProtection="1">
      <alignment horizontal="center" wrapText="1"/>
      <protection locked="0"/>
    </xf>
    <xf numFmtId="9" fontId="20" fillId="0" borderId="1" xfId="3" applyFont="1" applyFill="1" applyBorder="1" applyAlignment="1" applyProtection="1">
      <alignment horizontal="center" wrapText="1"/>
      <protection locked="0"/>
    </xf>
    <xf numFmtId="184" fontId="20" fillId="0" borderId="1" xfId="4" applyNumberFormat="1" applyFont="1" applyFill="1" applyBorder="1" applyAlignment="1" applyProtection="1">
      <alignment horizontal="center" wrapText="1"/>
      <protection locked="0"/>
    </xf>
    <xf numFmtId="10" fontId="20" fillId="0" borderId="1" xfId="0" applyNumberFormat="1" applyFont="1" applyFill="1" applyBorder="1" applyAlignment="1" applyProtection="1">
      <protection locked="0"/>
    </xf>
    <xf numFmtId="180" fontId="20" fillId="0" borderId="1" xfId="0" applyNumberFormat="1" applyFont="1" applyFill="1" applyBorder="1" applyAlignment="1"/>
    <xf numFmtId="164" fontId="20" fillId="0" borderId="1" xfId="0" applyNumberFormat="1" applyFont="1" applyFill="1" applyBorder="1" applyAlignment="1"/>
    <xf numFmtId="10" fontId="20" fillId="0" borderId="1" xfId="0" applyNumberFormat="1" applyFont="1" applyFill="1" applyBorder="1" applyAlignment="1"/>
    <xf numFmtId="172" fontId="20" fillId="0" borderId="1" xfId="0" applyNumberFormat="1" applyFont="1" applyFill="1" applyBorder="1" applyAlignment="1"/>
    <xf numFmtId="179" fontId="20" fillId="0" borderId="1" xfId="4" applyNumberFormat="1" applyFont="1" applyFill="1" applyBorder="1" applyAlignment="1" applyProtection="1">
      <alignment horizontal="right" wrapText="1"/>
      <protection locked="0"/>
    </xf>
    <xf numFmtId="170" fontId="20" fillId="0" borderId="1" xfId="4"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left"/>
      <protection locked="0"/>
    </xf>
    <xf numFmtId="49" fontId="20" fillId="0" borderId="1" xfId="0" applyNumberFormat="1" applyFont="1" applyFill="1" applyBorder="1" applyAlignment="1" applyProtection="1">
      <alignment horizontal="center" wrapText="1"/>
      <protection locked="0"/>
    </xf>
    <xf numFmtId="184" fontId="20" fillId="0" borderId="1" xfId="1" applyNumberFormat="1" applyFont="1" applyFill="1" applyBorder="1" applyAlignment="1" applyProtection="1">
      <alignment horizontal="right" wrapText="1"/>
      <protection locked="0"/>
    </xf>
    <xf numFmtId="0" fontId="24" fillId="0" borderId="1" xfId="0" applyFont="1" applyFill="1" applyBorder="1" applyAlignment="1" applyProtection="1">
      <alignment horizontal="right" wrapText="1"/>
      <protection locked="0"/>
    </xf>
    <xf numFmtId="165" fontId="24" fillId="0" borderId="1" xfId="4" applyFont="1" applyFill="1" applyBorder="1" applyAlignment="1" applyProtection="1">
      <alignment horizontal="right" wrapText="1"/>
      <protection locked="0"/>
    </xf>
    <xf numFmtId="0" fontId="24" fillId="0" borderId="0" xfId="0" applyFont="1" applyFill="1" applyBorder="1"/>
    <xf numFmtId="0" fontId="24" fillId="0" borderId="0" xfId="0" applyFont="1" applyFill="1"/>
    <xf numFmtId="4" fontId="20" fillId="0" borderId="1" xfId="4" applyNumberFormat="1" applyFont="1" applyFill="1" applyBorder="1" applyAlignment="1" applyProtection="1">
      <alignment horizontal="right" wrapText="1"/>
      <protection locked="0"/>
    </xf>
    <xf numFmtId="172" fontId="20" fillId="0" borderId="1" xfId="4" applyNumberFormat="1" applyFont="1" applyFill="1" applyBorder="1" applyAlignment="1" applyProtection="1">
      <alignment wrapText="1"/>
      <protection locked="0"/>
    </xf>
    <xf numFmtId="4" fontId="20" fillId="0" borderId="1" xfId="4" quotePrefix="1" applyNumberFormat="1" applyFont="1" applyFill="1" applyBorder="1" applyAlignment="1" applyProtection="1">
      <alignment horizontal="right" wrapText="1"/>
      <protection locked="0"/>
    </xf>
    <xf numFmtId="171" fontId="20" fillId="0" borderId="1" xfId="5" applyNumberFormat="1" applyFont="1" applyFill="1" applyBorder="1" applyAlignment="1" applyProtection="1">
      <alignment horizontal="left" wrapText="1"/>
      <protection locked="0"/>
    </xf>
    <xf numFmtId="49" fontId="25" fillId="0" borderId="1" xfId="0" applyNumberFormat="1" applyFont="1" applyFill="1" applyBorder="1" applyAlignment="1" applyProtection="1">
      <alignment wrapText="1"/>
      <protection locked="0"/>
    </xf>
    <xf numFmtId="0" fontId="20" fillId="0" borderId="0" xfId="0" applyFont="1" applyFill="1" applyBorder="1"/>
    <xf numFmtId="4" fontId="20" fillId="0" borderId="1" xfId="0" applyNumberFormat="1" applyFont="1" applyFill="1" applyBorder="1" applyAlignment="1" applyProtection="1">
      <alignment horizontal="right" wrapText="1"/>
      <protection locked="0"/>
    </xf>
    <xf numFmtId="175" fontId="20" fillId="0" borderId="1" xfId="0" applyNumberFormat="1" applyFont="1" applyFill="1" applyBorder="1" applyAlignment="1" applyProtection="1">
      <alignment horizontal="right" wrapText="1"/>
      <protection locked="0"/>
    </xf>
    <xf numFmtId="171" fontId="20" fillId="0" borderId="1" xfId="4" applyNumberFormat="1" applyFont="1" applyFill="1" applyBorder="1" applyAlignment="1" applyProtection="1">
      <alignment horizontal="right" wrapText="1"/>
      <protection locked="0"/>
    </xf>
    <xf numFmtId="0" fontId="20" fillId="0" borderId="1" xfId="0" applyFont="1" applyFill="1" applyBorder="1" applyAlignment="1">
      <alignment horizontal="left"/>
    </xf>
    <xf numFmtId="9" fontId="20" fillId="0" borderId="1" xfId="3" applyFont="1" applyFill="1" applyBorder="1" applyAlignment="1">
      <alignment wrapText="1"/>
    </xf>
    <xf numFmtId="49" fontId="20" fillId="0" borderId="1" xfId="0" applyNumberFormat="1" applyFont="1" applyFill="1" applyBorder="1" applyAlignment="1">
      <alignment wrapText="1"/>
    </xf>
    <xf numFmtId="49" fontId="20" fillId="0" borderId="1" xfId="0" applyNumberFormat="1" applyFont="1" applyFill="1" applyBorder="1" applyAlignment="1">
      <alignment horizontal="right" wrapText="1"/>
    </xf>
    <xf numFmtId="175" fontId="20" fillId="0" borderId="1" xfId="0" applyNumberFormat="1" applyFont="1" applyFill="1" applyBorder="1" applyAlignment="1">
      <alignment horizontal="right" wrapText="1"/>
    </xf>
    <xf numFmtId="0" fontId="20" fillId="0" borderId="1" xfId="0" applyFont="1" applyFill="1" applyBorder="1" applyAlignment="1">
      <alignment horizontal="right" wrapText="1"/>
    </xf>
    <xf numFmtId="292" fontId="20" fillId="0" borderId="1" xfId="1" applyNumberFormat="1" applyFont="1" applyFill="1" applyBorder="1" applyAlignment="1">
      <alignment horizontal="right" wrapText="1"/>
    </xf>
    <xf numFmtId="9" fontId="20" fillId="0" borderId="1" xfId="4" applyNumberFormat="1" applyFont="1" applyFill="1" applyBorder="1" applyAlignment="1">
      <alignment horizontal="right" wrapText="1"/>
    </xf>
    <xf numFmtId="174" fontId="20" fillId="0" borderId="1" xfId="0" applyNumberFormat="1" applyFont="1" applyFill="1" applyBorder="1" applyAlignment="1">
      <alignment horizontal="right" wrapText="1"/>
    </xf>
    <xf numFmtId="0" fontId="20" fillId="0" borderId="1" xfId="4" applyNumberFormat="1" applyFont="1" applyFill="1" applyBorder="1" applyAlignment="1">
      <alignment horizontal="right" wrapText="1"/>
    </xf>
    <xf numFmtId="17" fontId="20" fillId="0" borderId="1" xfId="0" applyNumberFormat="1" applyFont="1" applyFill="1" applyBorder="1" applyAlignment="1">
      <alignment horizontal="right" wrapText="1"/>
    </xf>
    <xf numFmtId="164" fontId="20" fillId="0" borderId="1" xfId="2" applyNumberFormat="1" applyFont="1" applyFill="1" applyBorder="1" applyAlignment="1">
      <alignment horizontal="right" wrapText="1"/>
    </xf>
    <xf numFmtId="164" fontId="20" fillId="0" borderId="1" xfId="4" applyNumberFormat="1" applyFont="1" applyFill="1" applyBorder="1" applyAlignment="1">
      <alignment horizontal="right" wrapText="1"/>
    </xf>
    <xf numFmtId="0" fontId="20" fillId="0" borderId="1" xfId="0" quotePrefix="1" applyFont="1" applyFill="1" applyBorder="1" applyAlignment="1">
      <alignment wrapText="1"/>
    </xf>
    <xf numFmtId="171" fontId="20" fillId="0" borderId="1" xfId="5" applyNumberFormat="1" applyFont="1" applyFill="1" applyBorder="1" applyAlignment="1">
      <alignment wrapText="1"/>
    </xf>
    <xf numFmtId="187" fontId="20" fillId="0" borderId="0" xfId="4" applyNumberFormat="1" applyFont="1" applyFill="1" applyBorder="1" applyAlignment="1">
      <alignment horizontal="right" wrapText="1"/>
    </xf>
    <xf numFmtId="171" fontId="20" fillId="0" borderId="1" xfId="5" applyNumberFormat="1" applyFont="1" applyFill="1" applyBorder="1" applyAlignment="1">
      <alignment horizontal="left" wrapText="1"/>
    </xf>
    <xf numFmtId="175" fontId="20" fillId="0" borderId="1" xfId="4" applyNumberFormat="1" applyFont="1" applyFill="1" applyBorder="1" applyAlignment="1">
      <alignment horizontal="right" wrapText="1"/>
    </xf>
    <xf numFmtId="172" fontId="20" fillId="0" borderId="1" xfId="3" applyNumberFormat="1" applyFont="1" applyFill="1" applyBorder="1" applyAlignment="1">
      <alignment horizontal="right" wrapText="1"/>
    </xf>
    <xf numFmtId="0" fontId="20" fillId="0" borderId="1" xfId="5" applyNumberFormat="1" applyFont="1" applyFill="1" applyBorder="1" applyAlignment="1">
      <alignment wrapText="1"/>
    </xf>
    <xf numFmtId="17" fontId="20" fillId="0" borderId="1" xfId="8" applyNumberFormat="1" applyFont="1" applyFill="1" applyBorder="1" applyAlignment="1">
      <alignment horizontal="right" wrapText="1"/>
    </xf>
    <xf numFmtId="9" fontId="20" fillId="0" borderId="1" xfId="3" applyFont="1" applyFill="1" applyBorder="1" applyAlignment="1">
      <alignment horizontal="right" wrapText="1"/>
    </xf>
    <xf numFmtId="49" fontId="24" fillId="0" borderId="1" xfId="0" applyNumberFormat="1" applyFont="1" applyFill="1" applyBorder="1" applyAlignment="1">
      <alignment horizontal="right" wrapText="1"/>
    </xf>
    <xf numFmtId="175" fontId="24" fillId="0" borderId="1" xfId="0" applyNumberFormat="1" applyFont="1" applyFill="1" applyBorder="1" applyAlignment="1">
      <alignment horizontal="right" wrapText="1"/>
    </xf>
    <xf numFmtId="165" fontId="24" fillId="0" borderId="1" xfId="4" applyFont="1" applyFill="1" applyBorder="1" applyAlignment="1">
      <alignment horizontal="right" wrapText="1"/>
    </xf>
    <xf numFmtId="0" fontId="24" fillId="0" borderId="1" xfId="0" applyFont="1" applyFill="1" applyBorder="1" applyAlignment="1">
      <alignment horizontal="left"/>
    </xf>
    <xf numFmtId="164" fontId="20" fillId="0" borderId="1" xfId="2" applyFont="1" applyFill="1" applyBorder="1" applyAlignment="1" applyProtection="1">
      <alignment horizontal="right" wrapText="1"/>
      <protection locked="0"/>
    </xf>
    <xf numFmtId="9" fontId="25" fillId="0" borderId="1" xfId="0" applyNumberFormat="1" applyFont="1" applyFill="1" applyBorder="1"/>
    <xf numFmtId="175" fontId="25" fillId="0" borderId="1" xfId="0" applyNumberFormat="1" applyFont="1" applyFill="1" applyBorder="1"/>
    <xf numFmtId="292" fontId="25" fillId="0" borderId="1" xfId="1" applyNumberFormat="1" applyFont="1" applyFill="1" applyBorder="1"/>
    <xf numFmtId="49" fontId="20" fillId="0" borderId="1" xfId="1" applyNumberFormat="1" applyFont="1" applyFill="1" applyBorder="1" applyAlignment="1">
      <alignment horizontal="right"/>
    </xf>
    <xf numFmtId="171" fontId="20" fillId="0" borderId="1" xfId="4" applyNumberFormat="1" applyFont="1" applyFill="1" applyBorder="1" applyAlignment="1">
      <alignment horizontal="right" wrapText="1"/>
    </xf>
    <xf numFmtId="0" fontId="25" fillId="0" borderId="1" xfId="0" applyFont="1" applyFill="1" applyBorder="1" applyAlignment="1">
      <alignment wrapText="1"/>
    </xf>
    <xf numFmtId="184" fontId="20" fillId="0" borderId="1" xfId="842" applyNumberFormat="1" applyFont="1" applyFill="1" applyBorder="1" applyAlignment="1" applyProtection="1">
      <alignment horizontal="right" wrapText="1"/>
      <protection locked="0"/>
    </xf>
    <xf numFmtId="0" fontId="25" fillId="0" borderId="1" xfId="0" applyFont="1" applyFill="1" applyBorder="1" applyAlignment="1">
      <alignment horizontal="left" wrapText="1"/>
    </xf>
    <xf numFmtId="184" fontId="20" fillId="0" borderId="1" xfId="885" applyNumberFormat="1" applyFont="1" applyFill="1" applyBorder="1" applyAlignment="1" applyProtection="1">
      <alignment horizontal="right" wrapText="1"/>
      <protection locked="0"/>
    </xf>
    <xf numFmtId="184" fontId="20" fillId="0" borderId="1" xfId="887" applyNumberFormat="1" applyFont="1" applyFill="1" applyBorder="1" applyAlignment="1" applyProtection="1">
      <alignment horizontal="right" wrapText="1"/>
      <protection locked="0"/>
    </xf>
    <xf numFmtId="184" fontId="20" fillId="0" borderId="1" xfId="889" applyNumberFormat="1" applyFont="1" applyFill="1" applyBorder="1" applyAlignment="1" applyProtection="1">
      <alignment horizontal="right" wrapText="1"/>
      <protection locked="0"/>
    </xf>
    <xf numFmtId="184" fontId="20" fillId="0" borderId="1" xfId="890" applyNumberFormat="1" applyFont="1" applyFill="1" applyBorder="1" applyAlignment="1" applyProtection="1">
      <alignment horizontal="right" wrapText="1"/>
      <protection locked="0"/>
    </xf>
    <xf numFmtId="171" fontId="24" fillId="0" borderId="1" xfId="4" applyNumberFormat="1" applyFont="1" applyFill="1" applyBorder="1" applyAlignment="1" applyProtection="1">
      <alignment horizontal="right" wrapText="1"/>
      <protection locked="0"/>
    </xf>
    <xf numFmtId="165" fontId="20" fillId="0" borderId="1" xfId="4" applyFont="1" applyFill="1" applyBorder="1" applyAlignment="1">
      <alignment horizontal="left"/>
    </xf>
    <xf numFmtId="0" fontId="182" fillId="0" borderId="1" xfId="0" applyFont="1" applyFill="1" applyBorder="1"/>
    <xf numFmtId="178" fontId="20" fillId="0" borderId="1" xfId="1" applyNumberFormat="1" applyFont="1" applyFill="1" applyBorder="1" applyAlignment="1">
      <alignment horizontal="right" wrapText="1"/>
    </xf>
    <xf numFmtId="165" fontId="20" fillId="0" borderId="1" xfId="3" applyNumberFormat="1" applyFont="1" applyFill="1" applyBorder="1" applyAlignment="1">
      <alignment horizontal="right" wrapText="1"/>
    </xf>
    <xf numFmtId="165" fontId="20" fillId="0" borderId="1" xfId="1" applyNumberFormat="1" applyFont="1" applyFill="1" applyBorder="1" applyAlignment="1">
      <alignment horizontal="right" wrapText="1"/>
    </xf>
    <xf numFmtId="165" fontId="24" fillId="0" borderId="1" xfId="1" applyNumberFormat="1" applyFont="1" applyFill="1" applyBorder="1" applyAlignment="1">
      <alignment horizontal="right" wrapText="1"/>
    </xf>
    <xf numFmtId="165" fontId="20" fillId="0" borderId="1" xfId="4" applyFont="1" applyFill="1" applyBorder="1" applyAlignment="1" applyProtection="1">
      <alignment horizontal="left" wrapText="1"/>
      <protection locked="0"/>
    </xf>
    <xf numFmtId="165" fontId="20" fillId="0" borderId="1" xfId="4" applyFont="1" applyFill="1" applyBorder="1" applyAlignment="1" applyProtection="1">
      <alignment horizontal="left"/>
      <protection locked="0"/>
    </xf>
    <xf numFmtId="10" fontId="20" fillId="0" borderId="1" xfId="4" applyNumberFormat="1" applyFont="1" applyFill="1" applyBorder="1" applyAlignment="1">
      <alignment horizontal="right" wrapText="1"/>
    </xf>
    <xf numFmtId="171" fontId="24" fillId="0" borderId="1" xfId="4" applyNumberFormat="1" applyFont="1" applyFill="1" applyBorder="1" applyAlignment="1">
      <alignment horizontal="right" wrapText="1"/>
    </xf>
    <xf numFmtId="49" fontId="20" fillId="0" borderId="1" xfId="8" applyNumberFormat="1" applyFont="1" applyFill="1" applyBorder="1" applyAlignment="1">
      <alignment horizontal="right" wrapText="1"/>
    </xf>
    <xf numFmtId="175" fontId="20" fillId="0" borderId="1" xfId="8" applyNumberFormat="1" applyFont="1" applyFill="1" applyBorder="1" applyAlignment="1">
      <alignment horizontal="right" wrapText="1"/>
    </xf>
    <xf numFmtId="181" fontId="20" fillId="0" borderId="1" xfId="8" applyNumberFormat="1" applyFont="1" applyFill="1" applyBorder="1" applyAlignment="1">
      <alignment horizontal="right" wrapText="1"/>
    </xf>
    <xf numFmtId="182" fontId="20" fillId="0" borderId="1" xfId="4" applyNumberFormat="1" applyFont="1" applyFill="1" applyBorder="1" applyAlignment="1">
      <alignment horizontal="right" wrapText="1"/>
    </xf>
    <xf numFmtId="0" fontId="20" fillId="0" borderId="1" xfId="8" applyFont="1" applyFill="1" applyBorder="1" applyAlignment="1">
      <alignment horizontal="left" wrapText="1"/>
    </xf>
    <xf numFmtId="49" fontId="20" fillId="0" borderId="1" xfId="1" applyNumberFormat="1" applyFont="1" applyFill="1" applyBorder="1" applyAlignment="1">
      <alignment wrapText="1"/>
    </xf>
    <xf numFmtId="181" fontId="20" fillId="0" borderId="1" xfId="3" applyNumberFormat="1" applyFont="1" applyFill="1" applyBorder="1" applyAlignment="1" applyProtection="1">
      <alignment horizontal="right" wrapText="1"/>
      <protection locked="0"/>
    </xf>
    <xf numFmtId="172" fontId="20" fillId="0" borderId="1" xfId="3" applyNumberFormat="1" applyFont="1" applyFill="1" applyBorder="1" applyAlignment="1" applyProtection="1">
      <alignment horizontal="right" wrapText="1"/>
    </xf>
    <xf numFmtId="172" fontId="20" fillId="0" borderId="1" xfId="4" applyNumberFormat="1" applyFont="1" applyFill="1" applyBorder="1" applyAlignment="1">
      <alignment horizontal="right" wrapText="1"/>
    </xf>
    <xf numFmtId="0" fontId="183" fillId="0" borderId="1" xfId="7" applyFont="1" applyFill="1" applyBorder="1" applyAlignment="1">
      <alignment wrapText="1"/>
    </xf>
    <xf numFmtId="0" fontId="183" fillId="0" borderId="1" xfId="7" applyFont="1" applyFill="1" applyBorder="1" applyAlignment="1" applyProtection="1">
      <alignment wrapText="1"/>
      <protection locked="0"/>
    </xf>
    <xf numFmtId="171" fontId="183" fillId="0" borderId="1" xfId="7" applyNumberFormat="1" applyFont="1" applyFill="1" applyBorder="1" applyAlignment="1" applyProtection="1">
      <alignment wrapText="1"/>
    </xf>
    <xf numFmtId="49" fontId="20" fillId="0" borderId="1" xfId="4" applyNumberFormat="1" applyFont="1" applyFill="1" applyBorder="1" applyAlignment="1" applyProtection="1">
      <alignment horizontal="right" wrapText="1"/>
      <protection locked="0"/>
    </xf>
    <xf numFmtId="0" fontId="20" fillId="0" borderId="1" xfId="0" quotePrefix="1" applyFont="1" applyFill="1" applyBorder="1" applyAlignment="1" applyProtection="1">
      <alignment wrapText="1"/>
      <protection locked="0"/>
    </xf>
    <xf numFmtId="0" fontId="20" fillId="0" borderId="1" xfId="7" applyFont="1" applyFill="1" applyBorder="1" applyAlignment="1">
      <alignment wrapText="1"/>
    </xf>
    <xf numFmtId="10" fontId="20" fillId="0" borderId="1" xfId="0" applyNumberFormat="1" applyFont="1" applyFill="1" applyBorder="1" applyAlignment="1" applyProtection="1">
      <alignment horizontal="right" wrapText="1"/>
      <protection locked="0"/>
    </xf>
    <xf numFmtId="170" fontId="25" fillId="0" borderId="0" xfId="0" applyNumberFormat="1" applyFont="1" applyFill="1" applyBorder="1"/>
    <xf numFmtId="292" fontId="25" fillId="0" borderId="0" xfId="1" applyNumberFormat="1" applyFont="1" applyFill="1" applyBorder="1"/>
    <xf numFmtId="170" fontId="25" fillId="0" borderId="0" xfId="2" applyNumberFormat="1" applyFont="1" applyFill="1" applyBorder="1"/>
    <xf numFmtId="10" fontId="25" fillId="0" borderId="0" xfId="0" applyNumberFormat="1" applyFont="1" applyFill="1" applyBorder="1"/>
    <xf numFmtId="184" fontId="25" fillId="0" borderId="0" xfId="1" applyNumberFormat="1" applyFont="1" applyFill="1" applyBorder="1"/>
    <xf numFmtId="0" fontId="20" fillId="0" borderId="0" xfId="8" applyFont="1" applyFill="1" applyBorder="1" applyAlignment="1">
      <alignment horizontal="right" wrapText="1"/>
    </xf>
    <xf numFmtId="0" fontId="25" fillId="0" borderId="0" xfId="0" applyFont="1" applyFill="1" applyBorder="1" applyAlignment="1">
      <alignment horizontal="left"/>
    </xf>
    <xf numFmtId="0" fontId="20" fillId="0" borderId="0" xfId="0" applyFont="1" applyFill="1" applyBorder="1" applyAlignment="1">
      <alignment horizontal="left" wrapText="1"/>
    </xf>
    <xf numFmtId="0" fontId="20" fillId="0" borderId="0" xfId="0" applyFont="1" applyFill="1" applyBorder="1" applyAlignment="1">
      <alignment horizontal="left"/>
    </xf>
    <xf numFmtId="185" fontId="20" fillId="0" borderId="0" xfId="4" applyNumberFormat="1" applyFont="1" applyFill="1" applyBorder="1" applyAlignment="1" applyProtection="1">
      <alignment horizontal="center" wrapText="1"/>
      <protection locked="0"/>
    </xf>
    <xf numFmtId="172" fontId="20" fillId="0" borderId="0" xfId="3" applyNumberFormat="1" applyFont="1" applyFill="1" applyBorder="1" applyAlignment="1" applyProtection="1">
      <alignment horizontal="center" wrapText="1"/>
      <protection locked="0"/>
    </xf>
    <xf numFmtId="9" fontId="20" fillId="0" borderId="0" xfId="3" applyFont="1" applyFill="1" applyBorder="1" applyAlignment="1" applyProtection="1">
      <alignment horizontal="center" wrapText="1"/>
      <protection locked="0"/>
    </xf>
    <xf numFmtId="184" fontId="20" fillId="0" borderId="0" xfId="4" applyNumberFormat="1" applyFont="1" applyFill="1" applyBorder="1" applyAlignment="1" applyProtection="1">
      <alignment horizontal="center" wrapText="1"/>
      <protection locked="0"/>
    </xf>
    <xf numFmtId="10" fontId="20" fillId="0" borderId="0" xfId="0" applyNumberFormat="1" applyFont="1" applyFill="1" applyBorder="1" applyAlignment="1"/>
    <xf numFmtId="0" fontId="20" fillId="0" borderId="0" xfId="0" applyFont="1" applyFill="1" applyBorder="1" applyAlignment="1"/>
    <xf numFmtId="180" fontId="20" fillId="0" borderId="0" xfId="0" applyNumberFormat="1" applyFont="1" applyFill="1" applyBorder="1" applyAlignment="1"/>
    <xf numFmtId="164" fontId="20" fillId="0" borderId="0" xfId="0" applyNumberFormat="1" applyFont="1" applyFill="1" applyBorder="1" applyAlignment="1"/>
    <xf numFmtId="172" fontId="20" fillId="0" borderId="0" xfId="0" applyNumberFormat="1" applyFont="1" applyFill="1" applyBorder="1" applyAlignment="1"/>
    <xf numFmtId="0" fontId="20" fillId="0" borderId="0" xfId="0" applyFont="1" applyBorder="1"/>
    <xf numFmtId="292" fontId="25" fillId="0" borderId="0" xfId="1" applyNumberFormat="1" applyFont="1" applyBorder="1"/>
    <xf numFmtId="0" fontId="19" fillId="0" borderId="0" xfId="0" applyFont="1" applyFill="1" applyBorder="1" applyAlignment="1" applyProtection="1">
      <protection locked="0"/>
    </xf>
    <xf numFmtId="0" fontId="20" fillId="0" borderId="0" xfId="0" applyFont="1" applyFill="1" applyBorder="1" applyAlignment="1" applyProtection="1">
      <protection locked="0"/>
    </xf>
    <xf numFmtId="292" fontId="25" fillId="0" borderId="0" xfId="1" applyNumberFormat="1" applyFont="1"/>
    <xf numFmtId="170" fontId="25" fillId="0" borderId="0" xfId="2" applyNumberFormat="1" applyFont="1"/>
    <xf numFmtId="184" fontId="25" fillId="0" borderId="0" xfId="1" applyNumberFormat="1" applyFont="1"/>
    <xf numFmtId="0" fontId="24" fillId="0" borderId="0" xfId="0" applyFont="1"/>
    <xf numFmtId="0" fontId="25" fillId="0" borderId="0" xfId="0" applyFont="1" applyAlignment="1">
      <alignment horizontal="left"/>
    </xf>
    <xf numFmtId="10" fontId="25" fillId="0" borderId="0" xfId="0" applyNumberFormat="1" applyFont="1"/>
    <xf numFmtId="0" fontId="184" fillId="0" borderId="0" xfId="7" applyFont="1" applyFill="1"/>
    <xf numFmtId="0" fontId="184" fillId="0" borderId="1" xfId="7" applyFont="1" applyFill="1" applyBorder="1" applyAlignment="1" applyProtection="1">
      <alignment wrapText="1"/>
      <protection locked="0"/>
    </xf>
    <xf numFmtId="0" fontId="184" fillId="0" borderId="1" xfId="7" applyFont="1" applyFill="1" applyBorder="1" applyAlignment="1" applyProtection="1">
      <alignment horizontal="right" wrapText="1"/>
      <protection locked="0"/>
    </xf>
    <xf numFmtId="0" fontId="184" fillId="0" borderId="1" xfId="7" applyFont="1" applyFill="1" applyBorder="1" applyAlignment="1" applyProtection="1">
      <alignment horizontal="left" wrapText="1"/>
      <protection locked="0"/>
    </xf>
    <xf numFmtId="165" fontId="185" fillId="0" borderId="0" xfId="1" applyFont="1" applyFill="1" applyBorder="1"/>
    <xf numFmtId="303" fontId="185" fillId="0" borderId="0" xfId="1" applyNumberFormat="1" applyFont="1" applyFill="1" applyBorder="1"/>
    <xf numFmtId="0" fontId="185" fillId="0" borderId="0" xfId="0" applyFont="1" applyFill="1" applyBorder="1"/>
    <xf numFmtId="188" fontId="185" fillId="0" borderId="0" xfId="0" applyNumberFormat="1" applyFont="1" applyFill="1" applyBorder="1"/>
    <xf numFmtId="177" fontId="25" fillId="0" borderId="0" xfId="0" applyNumberFormat="1" applyFont="1" applyFill="1" applyBorder="1"/>
    <xf numFmtId="304" fontId="25" fillId="0" borderId="0" xfId="0" applyNumberFormat="1" applyFont="1" applyBorder="1"/>
    <xf numFmtId="0" fontId="24" fillId="0" borderId="1" xfId="0" applyFont="1" applyFill="1" applyBorder="1" applyAlignment="1">
      <alignment wrapText="1"/>
    </xf>
    <xf numFmtId="0" fontId="20" fillId="0" borderId="0" xfId="8" applyFont="1" applyFill="1"/>
    <xf numFmtId="0" fontId="24" fillId="0" borderId="0" xfId="8" applyFont="1" applyFill="1"/>
    <xf numFmtId="0" fontId="25" fillId="0" borderId="0" xfId="0" applyFont="1" applyBorder="1"/>
    <xf numFmtId="0" fontId="25" fillId="0" borderId="0" xfId="0" applyFont="1" applyFill="1" applyBorder="1"/>
    <xf numFmtId="0" fontId="176" fillId="100" borderId="0" xfId="0" applyFont="1" applyFill="1" applyBorder="1" applyAlignment="1" applyProtection="1">
      <alignment horizontal="left" vertical="top" wrapText="1"/>
      <protection locked="0"/>
    </xf>
    <xf numFmtId="173" fontId="177" fillId="100" borderId="0" xfId="4" applyNumberFormat="1" applyFont="1" applyFill="1" applyBorder="1" applyAlignment="1" applyProtection="1">
      <alignment horizontal="right" vertical="top" wrapText="1"/>
      <protection locked="0"/>
    </xf>
    <xf numFmtId="0" fontId="25" fillId="101" borderId="0" xfId="0" applyFont="1" applyFill="1"/>
    <xf numFmtId="173" fontId="177" fillId="100" borderId="0" xfId="4" applyNumberFormat="1" applyFont="1" applyFill="1" applyBorder="1" applyAlignment="1">
      <alignment horizontal="right" vertical="top" wrapText="1"/>
    </xf>
    <xf numFmtId="1" fontId="20" fillId="0" borderId="1" xfId="0" applyNumberFormat="1" applyFont="1" applyFill="1" applyBorder="1" applyAlignment="1" applyProtection="1">
      <alignment horizontal="left" wrapText="1"/>
      <protection locked="0"/>
    </xf>
    <xf numFmtId="17" fontId="20" fillId="0" borderId="1" xfId="4" applyNumberFormat="1" applyFont="1" applyFill="1" applyBorder="1" applyAlignment="1" applyProtection="1">
      <alignment horizontal="right" wrapText="1"/>
      <protection locked="0"/>
    </xf>
    <xf numFmtId="170" fontId="20" fillId="0" borderId="1" xfId="2" applyNumberFormat="1" applyFont="1" applyFill="1" applyBorder="1" applyAlignment="1" applyProtection="1">
      <alignment horizontal="right" wrapText="1"/>
      <protection locked="0"/>
    </xf>
    <xf numFmtId="10" fontId="20" fillId="0" borderId="1" xfId="3" applyNumberFormat="1" applyFont="1" applyFill="1" applyBorder="1" applyAlignment="1">
      <alignment horizontal="right" wrapText="1"/>
    </xf>
    <xf numFmtId="1" fontId="24" fillId="0" borderId="1" xfId="0" applyNumberFormat="1" applyFont="1" applyFill="1" applyBorder="1" applyAlignment="1" applyProtection="1">
      <alignment horizontal="left" wrapText="1"/>
      <protection locked="0"/>
    </xf>
    <xf numFmtId="1" fontId="20" fillId="0" borderId="1" xfId="0" applyNumberFormat="1" applyFont="1" applyFill="1" applyBorder="1" applyAlignment="1">
      <alignment horizontal="left" wrapText="1"/>
    </xf>
    <xf numFmtId="178" fontId="20" fillId="0" borderId="1" xfId="4" applyNumberFormat="1" applyFont="1" applyFill="1" applyBorder="1" applyAlignment="1">
      <alignment horizontal="right" wrapText="1"/>
    </xf>
    <xf numFmtId="165" fontId="20" fillId="0" borderId="1" xfId="4" applyFont="1" applyFill="1" applyBorder="1" applyAlignment="1">
      <alignment horizontal="right" wrapText="1"/>
    </xf>
    <xf numFmtId="1" fontId="24" fillId="0" borderId="1" xfId="0" applyNumberFormat="1" applyFont="1" applyFill="1" applyBorder="1" applyAlignment="1">
      <alignment horizontal="left" wrapText="1"/>
    </xf>
    <xf numFmtId="1" fontId="25" fillId="0" borderId="1" xfId="0" applyNumberFormat="1" applyFont="1" applyFill="1" applyBorder="1" applyAlignment="1">
      <alignment horizontal="left" wrapText="1"/>
    </xf>
    <xf numFmtId="0" fontId="20" fillId="0" borderId="1" xfId="8" applyFont="1" applyFill="1" applyBorder="1" applyAlignment="1">
      <alignment horizontal="right" wrapText="1"/>
    </xf>
    <xf numFmtId="0" fontId="187" fillId="0" borderId="0" xfId="897" applyFont="1" applyProtection="1"/>
    <xf numFmtId="0" fontId="20" fillId="102" borderId="1" xfId="0" applyFont="1" applyFill="1" applyBorder="1" applyAlignment="1" applyProtection="1">
      <alignment wrapText="1"/>
      <protection locked="0"/>
    </xf>
    <xf numFmtId="0" fontId="20" fillId="102" borderId="0" xfId="8" applyFont="1" applyFill="1"/>
    <xf numFmtId="9" fontId="20" fillId="102" borderId="1" xfId="3" applyFont="1" applyFill="1" applyBorder="1" applyAlignment="1" applyProtection="1">
      <alignment wrapText="1"/>
      <protection locked="0"/>
    </xf>
    <xf numFmtId="49" fontId="20" fillId="102" borderId="1" xfId="0" applyNumberFormat="1" applyFont="1" applyFill="1" applyBorder="1" applyAlignment="1" applyProtection="1">
      <alignment wrapText="1"/>
      <protection locked="0"/>
    </xf>
    <xf numFmtId="49" fontId="20" fillId="102" borderId="1" xfId="0" applyNumberFormat="1" applyFont="1" applyFill="1" applyBorder="1" applyAlignment="1">
      <alignment horizontal="right" wrapText="1"/>
    </xf>
    <xf numFmtId="175" fontId="20" fillId="102" borderId="1" xfId="0" applyNumberFormat="1" applyFont="1" applyFill="1" applyBorder="1" applyAlignment="1">
      <alignment horizontal="right" wrapText="1"/>
    </xf>
    <xf numFmtId="49" fontId="20" fillId="102" borderId="1" xfId="0" applyNumberFormat="1" applyFont="1" applyFill="1" applyBorder="1" applyAlignment="1" applyProtection="1">
      <alignment horizontal="right" wrapText="1"/>
      <protection locked="0"/>
    </xf>
    <xf numFmtId="0" fontId="20" fillId="102" borderId="1" xfId="0" applyFont="1" applyFill="1" applyBorder="1" applyAlignment="1" applyProtection="1">
      <alignment horizontal="right" wrapText="1"/>
      <protection locked="0"/>
    </xf>
    <xf numFmtId="169" fontId="20" fillId="102" borderId="1" xfId="0" applyNumberFormat="1" applyFont="1" applyFill="1" applyBorder="1" applyAlignment="1" applyProtection="1">
      <alignment horizontal="right" wrapText="1"/>
      <protection locked="0"/>
    </xf>
    <xf numFmtId="177" fontId="20" fillId="102" borderId="1" xfId="0" applyNumberFormat="1" applyFont="1" applyFill="1" applyBorder="1" applyAlignment="1">
      <alignment horizontal="right" wrapText="1"/>
    </xf>
    <xf numFmtId="292" fontId="20" fillId="102" borderId="1" xfId="1" applyNumberFormat="1" applyFont="1" applyFill="1" applyBorder="1" applyAlignment="1" applyProtection="1">
      <alignment horizontal="right" wrapText="1"/>
      <protection locked="0"/>
    </xf>
    <xf numFmtId="9" fontId="20" fillId="102" borderId="1" xfId="4" applyNumberFormat="1" applyFont="1" applyFill="1" applyBorder="1" applyAlignment="1" applyProtection="1">
      <alignment horizontal="right" wrapText="1"/>
      <protection locked="0"/>
    </xf>
    <xf numFmtId="174" fontId="20" fillId="102" borderId="1" xfId="0" applyNumberFormat="1" applyFont="1" applyFill="1" applyBorder="1" applyAlignment="1" applyProtection="1">
      <alignment horizontal="right" wrapText="1"/>
      <protection locked="0"/>
    </xf>
    <xf numFmtId="176" fontId="20" fillId="102" borderId="1" xfId="0" applyNumberFormat="1" applyFont="1" applyFill="1" applyBorder="1" applyAlignment="1" applyProtection="1">
      <alignment horizontal="right" wrapText="1"/>
      <protection locked="0"/>
    </xf>
    <xf numFmtId="165" fontId="20" fillId="102" borderId="1" xfId="4" applyFont="1" applyFill="1" applyBorder="1" applyAlignment="1" applyProtection="1">
      <alignment horizontal="right" wrapText="1"/>
      <protection locked="0"/>
    </xf>
    <xf numFmtId="0" fontId="20" fillId="102" borderId="1" xfId="4" applyNumberFormat="1" applyFont="1" applyFill="1" applyBorder="1" applyAlignment="1" applyProtection="1">
      <alignment horizontal="right" wrapText="1"/>
      <protection locked="0"/>
    </xf>
    <xf numFmtId="17" fontId="20" fillId="102" borderId="1" xfId="0" applyNumberFormat="1" applyFont="1" applyFill="1" applyBorder="1" applyAlignment="1" applyProtection="1">
      <alignment horizontal="right" wrapText="1"/>
      <protection locked="0"/>
    </xf>
    <xf numFmtId="175" fontId="20" fillId="102" borderId="1" xfId="4" applyNumberFormat="1" applyFont="1" applyFill="1" applyBorder="1" applyAlignment="1" applyProtection="1">
      <alignment horizontal="right" wrapText="1"/>
      <protection locked="0"/>
    </xf>
    <xf numFmtId="0" fontId="20" fillId="102" borderId="1" xfId="0" applyFont="1" applyFill="1" applyBorder="1" applyAlignment="1">
      <alignment horizontal="left" wrapText="1"/>
    </xf>
    <xf numFmtId="0" fontId="20" fillId="102" borderId="1" xfId="0" applyFont="1" applyFill="1" applyBorder="1" applyAlignment="1">
      <alignment wrapText="1"/>
    </xf>
    <xf numFmtId="9" fontId="20" fillId="102" borderId="1" xfId="3" applyFont="1" applyFill="1" applyBorder="1" applyAlignment="1">
      <alignment wrapText="1"/>
    </xf>
    <xf numFmtId="49" fontId="20" fillId="102" borderId="1" xfId="0" applyNumberFormat="1" applyFont="1" applyFill="1" applyBorder="1" applyAlignment="1">
      <alignment wrapText="1"/>
    </xf>
    <xf numFmtId="0" fontId="20" fillId="102" borderId="1" xfId="0" applyFont="1" applyFill="1" applyBorder="1" applyAlignment="1">
      <alignment horizontal="right" wrapText="1"/>
    </xf>
    <xf numFmtId="176" fontId="20" fillId="102" borderId="1" xfId="0" applyNumberFormat="1" applyFont="1" applyFill="1" applyBorder="1" applyAlignment="1">
      <alignment horizontal="right" wrapText="1"/>
    </xf>
    <xf numFmtId="292" fontId="20" fillId="102" borderId="1" xfId="1" applyNumberFormat="1" applyFont="1" applyFill="1" applyBorder="1" applyAlignment="1">
      <alignment horizontal="right" wrapText="1"/>
    </xf>
    <xf numFmtId="9" fontId="20" fillId="102" borderId="1" xfId="4" applyNumberFormat="1" applyFont="1" applyFill="1" applyBorder="1" applyAlignment="1">
      <alignment horizontal="right" wrapText="1"/>
    </xf>
    <xf numFmtId="174" fontId="20" fillId="102" borderId="1" xfId="0" applyNumberFormat="1" applyFont="1" applyFill="1" applyBorder="1" applyAlignment="1">
      <alignment horizontal="right" wrapText="1"/>
    </xf>
    <xf numFmtId="9" fontId="20" fillId="102" borderId="1" xfId="3" applyFont="1" applyFill="1" applyBorder="1" applyAlignment="1">
      <alignment horizontal="right" wrapText="1"/>
    </xf>
    <xf numFmtId="0" fontId="20" fillId="102" borderId="1" xfId="1" applyNumberFormat="1" applyFont="1" applyFill="1" applyBorder="1" applyAlignment="1">
      <alignment horizontal="right" wrapText="1"/>
    </xf>
    <xf numFmtId="17" fontId="20" fillId="102" borderId="1" xfId="0" applyNumberFormat="1" applyFont="1" applyFill="1" applyBorder="1" applyAlignment="1">
      <alignment horizontal="right" wrapText="1"/>
    </xf>
    <xf numFmtId="0" fontId="20" fillId="102" borderId="1" xfId="4" applyNumberFormat="1" applyFont="1" applyFill="1" applyBorder="1" applyAlignment="1">
      <alignment horizontal="right" wrapText="1"/>
    </xf>
    <xf numFmtId="0" fontId="20" fillId="102" borderId="1" xfId="8" applyFont="1" applyFill="1" applyBorder="1" applyAlignment="1">
      <alignment wrapText="1"/>
    </xf>
    <xf numFmtId="49" fontId="20" fillId="102" borderId="1" xfId="8" applyNumberFormat="1" applyFont="1" applyFill="1" applyBorder="1" applyAlignment="1">
      <alignment wrapText="1"/>
    </xf>
    <xf numFmtId="49" fontId="20" fillId="102" borderId="1" xfId="8" applyNumberFormat="1" applyFont="1" applyFill="1" applyBorder="1" applyAlignment="1">
      <alignment horizontal="right" wrapText="1"/>
    </xf>
    <xf numFmtId="0" fontId="20" fillId="102" borderId="1" xfId="8" applyFont="1" applyFill="1" applyBorder="1" applyAlignment="1">
      <alignment horizontal="right" wrapText="1"/>
    </xf>
    <xf numFmtId="176" fontId="20" fillId="102" borderId="1" xfId="8" applyNumberFormat="1" applyFont="1" applyFill="1" applyBorder="1" applyAlignment="1">
      <alignment horizontal="right" wrapText="1"/>
    </xf>
    <xf numFmtId="174" fontId="20" fillId="102" borderId="1" xfId="8" applyNumberFormat="1" applyFont="1" applyFill="1" applyBorder="1" applyAlignment="1">
      <alignment horizontal="right" wrapText="1"/>
    </xf>
    <xf numFmtId="165" fontId="20" fillId="102" borderId="1" xfId="4" applyFont="1" applyFill="1" applyBorder="1" applyAlignment="1">
      <alignment horizontal="right" wrapText="1"/>
    </xf>
    <xf numFmtId="17" fontId="20" fillId="102" borderId="1" xfId="8" applyNumberFormat="1" applyFont="1" applyFill="1" applyBorder="1" applyAlignment="1">
      <alignment horizontal="right" wrapText="1"/>
    </xf>
    <xf numFmtId="175" fontId="20" fillId="102" borderId="1" xfId="8" applyNumberFormat="1" applyFont="1" applyFill="1" applyBorder="1" applyAlignment="1">
      <alignment horizontal="right" wrapText="1"/>
    </xf>
    <xf numFmtId="49" fontId="20" fillId="102" borderId="1" xfId="0" applyNumberFormat="1" applyFont="1" applyFill="1" applyBorder="1" applyAlignment="1" applyProtection="1">
      <alignment horizontal="center" wrapText="1"/>
      <protection locked="0"/>
    </xf>
    <xf numFmtId="175" fontId="20" fillId="102" borderId="1" xfId="0" applyNumberFormat="1" applyFont="1" applyFill="1" applyBorder="1" applyAlignment="1" applyProtection="1">
      <alignment horizontal="right" wrapText="1"/>
      <protection locked="0"/>
    </xf>
    <xf numFmtId="0" fontId="20" fillId="102" borderId="1" xfId="16" applyFont="1" applyFill="1" applyBorder="1" applyAlignment="1">
      <alignment wrapText="1"/>
    </xf>
    <xf numFmtId="49" fontId="20" fillId="102" borderId="1" xfId="0" applyNumberFormat="1" applyFont="1" applyFill="1" applyBorder="1" applyAlignment="1" applyProtection="1">
      <alignment horizontal="center" vertical="center" wrapText="1"/>
      <protection locked="0"/>
    </xf>
    <xf numFmtId="0" fontId="20" fillId="102" borderId="1" xfId="0" applyNumberFormat="1" applyFont="1" applyFill="1" applyBorder="1" applyAlignment="1">
      <alignment wrapText="1"/>
    </xf>
    <xf numFmtId="0" fontId="20" fillId="102" borderId="1" xfId="0" applyNumberFormat="1" applyFont="1" applyFill="1" applyBorder="1" applyAlignment="1">
      <alignment horizontal="left" wrapText="1"/>
    </xf>
    <xf numFmtId="49" fontId="24" fillId="102" borderId="1" xfId="0" applyNumberFormat="1" applyFont="1" applyFill="1" applyBorder="1" applyAlignment="1">
      <alignment horizontal="right" wrapText="1"/>
    </xf>
    <xf numFmtId="175" fontId="24" fillId="102" borderId="1" xfId="0" applyNumberFormat="1" applyFont="1" applyFill="1" applyBorder="1" applyAlignment="1">
      <alignment horizontal="right" wrapText="1"/>
    </xf>
    <xf numFmtId="49" fontId="20" fillId="102" borderId="1" xfId="1" applyNumberFormat="1" applyFont="1" applyFill="1" applyBorder="1" applyAlignment="1">
      <alignment horizontal="right" wrapText="1"/>
    </xf>
    <xf numFmtId="49" fontId="20" fillId="102" borderId="1" xfId="16" applyNumberFormat="1" applyFont="1" applyFill="1" applyBorder="1" applyAlignment="1">
      <alignment horizontal="right" wrapText="1"/>
    </xf>
    <xf numFmtId="0" fontId="20" fillId="102" borderId="1" xfId="16" applyFont="1" applyFill="1" applyBorder="1" applyAlignment="1">
      <alignment horizontal="right" wrapText="1"/>
    </xf>
    <xf numFmtId="176" fontId="20" fillId="102" borderId="1" xfId="16" applyNumberFormat="1" applyFont="1" applyFill="1" applyBorder="1" applyAlignment="1">
      <alignment horizontal="right" wrapText="1"/>
    </xf>
    <xf numFmtId="175" fontId="20" fillId="102" borderId="1" xfId="16" applyNumberFormat="1" applyFont="1" applyFill="1" applyBorder="1" applyAlignment="1">
      <alignment horizontal="right" wrapText="1"/>
    </xf>
    <xf numFmtId="1" fontId="20" fillId="103" borderId="1" xfId="0" applyNumberFormat="1" applyFont="1" applyFill="1" applyBorder="1" applyAlignment="1" applyProtection="1">
      <alignment horizontal="left" wrapText="1"/>
      <protection locked="0"/>
    </xf>
    <xf numFmtId="1" fontId="24" fillId="103" borderId="1" xfId="0" applyNumberFormat="1" applyFont="1" applyFill="1" applyBorder="1" applyAlignment="1" applyProtection="1">
      <alignment horizontal="left" wrapText="1"/>
      <protection locked="0"/>
    </xf>
    <xf numFmtId="0" fontId="25" fillId="0" borderId="1" xfId="0" applyFont="1" applyFill="1" applyBorder="1" applyAlignment="1">
      <alignment vertical="center"/>
    </xf>
    <xf numFmtId="0" fontId="25" fillId="0" borderId="1" xfId="0" applyFont="1" applyFill="1" applyBorder="1" applyAlignment="1">
      <alignment vertical="top" wrapText="1"/>
    </xf>
    <xf numFmtId="0" fontId="20" fillId="0" borderId="0" xfId="0" applyFont="1" applyFill="1" applyBorder="1" applyAlignment="1" applyProtection="1">
      <alignment horizontal="right" wrapText="1"/>
      <protection locked="0"/>
    </xf>
    <xf numFmtId="0" fontId="20" fillId="0" borderId="1" xfId="0" applyFont="1" applyFill="1" applyBorder="1"/>
    <xf numFmtId="0" fontId="184" fillId="0" borderId="0" xfId="7" applyFont="1" applyFill="1" applyBorder="1" applyAlignment="1" applyProtection="1">
      <alignment wrapText="1"/>
      <protection locked="0"/>
    </xf>
    <xf numFmtId="0" fontId="184" fillId="0" borderId="1" xfId="7" applyFont="1" applyFill="1" applyBorder="1"/>
    <xf numFmtId="255" fontId="20" fillId="0" borderId="1" xfId="0" applyNumberFormat="1" applyFont="1" applyFill="1" applyBorder="1" applyAlignment="1" applyProtection="1">
      <alignment horizontal="right" wrapText="1"/>
      <protection locked="0"/>
    </xf>
    <xf numFmtId="0" fontId="6" fillId="0" borderId="0" xfId="1349" applyFont="1" applyProtection="1"/>
    <xf numFmtId="0" fontId="27" fillId="0" borderId="0" xfId="1349" applyFont="1" applyAlignment="1" applyProtection="1">
      <alignment horizontal="left"/>
    </xf>
    <xf numFmtId="0" fontId="27" fillId="0" borderId="0" xfId="1349" applyFont="1" applyFill="1" applyBorder="1" applyAlignment="1" applyProtection="1">
      <alignment horizontal="left" vertical="center"/>
    </xf>
    <xf numFmtId="0" fontId="5" fillId="0" borderId="0" xfId="1349" applyFont="1" applyFill="1" applyBorder="1" applyAlignment="1" applyProtection="1">
      <alignment horizontal="left" vertical="center"/>
    </xf>
    <xf numFmtId="0" fontId="6" fillId="0" borderId="0" xfId="1349" applyFont="1" applyFill="1" applyProtection="1"/>
    <xf numFmtId="0" fontId="28" fillId="2" borderId="0" xfId="1349" applyFont="1" applyFill="1" applyAlignment="1" applyProtection="1">
      <alignment horizontal="left"/>
    </xf>
    <xf numFmtId="0" fontId="5" fillId="9" borderId="112" xfId="1349" applyFont="1" applyFill="1" applyBorder="1" applyAlignment="1" applyProtection="1">
      <alignment horizontal="centerContinuous"/>
    </xf>
    <xf numFmtId="0" fontId="5" fillId="9" borderId="98" xfId="1349" applyFont="1" applyFill="1" applyBorder="1" applyAlignment="1" applyProtection="1">
      <alignment horizontal="centerContinuous"/>
    </xf>
    <xf numFmtId="0" fontId="5" fillId="9" borderId="113" xfId="1349" applyFont="1" applyFill="1" applyBorder="1" applyAlignment="1" applyProtection="1">
      <alignment horizontal="centerContinuous"/>
    </xf>
    <xf numFmtId="0" fontId="6" fillId="2" borderId="0" xfId="1349" applyFont="1" applyFill="1" applyProtection="1"/>
    <xf numFmtId="0" fontId="28" fillId="0" borderId="0" xfId="1349" applyFont="1" applyFill="1" applyAlignment="1" applyProtection="1">
      <alignment horizontal="left"/>
    </xf>
    <xf numFmtId="0" fontId="5" fillId="6" borderId="96" xfId="1349" applyFont="1" applyFill="1" applyBorder="1" applyAlignment="1" applyProtection="1">
      <alignment horizontal="center"/>
    </xf>
    <xf numFmtId="0" fontId="5" fillId="6" borderId="96" xfId="1349" applyFont="1" applyFill="1" applyBorder="1" applyAlignment="1" applyProtection="1">
      <alignment horizontal="center" wrapText="1"/>
    </xf>
    <xf numFmtId="0" fontId="5" fillId="6" borderId="96" xfId="1349" applyFont="1" applyFill="1" applyBorder="1" applyAlignment="1" applyProtection="1">
      <alignment horizontal="left"/>
    </xf>
    <xf numFmtId="0" fontId="6" fillId="2" borderId="6" xfId="1349" applyFont="1" applyFill="1" applyBorder="1" applyAlignment="1" applyProtection="1">
      <alignment horizontal="left" vertical="center"/>
    </xf>
    <xf numFmtId="197" fontId="6" fillId="2" borderId="6" xfId="1350" applyNumberFormat="1" applyFont="1" applyFill="1" applyBorder="1"/>
    <xf numFmtId="197" fontId="6" fillId="2" borderId="6" xfId="1350" applyNumberFormat="1" applyFont="1" applyFill="1" applyBorder="1" applyAlignment="1">
      <alignment vertical="center"/>
    </xf>
    <xf numFmtId="0" fontId="5" fillId="2" borderId="0" xfId="1349" applyFont="1" applyFill="1" applyBorder="1" applyAlignment="1" applyProtection="1">
      <alignment horizontal="left" vertical="center"/>
    </xf>
    <xf numFmtId="0" fontId="6" fillId="0" borderId="6" xfId="1349" applyFont="1" applyFill="1" applyBorder="1" applyAlignment="1" applyProtection="1">
      <alignment horizontal="left" vertical="center"/>
    </xf>
    <xf numFmtId="197" fontId="6" fillId="0" borderId="6" xfId="1350" applyNumberFormat="1" applyFont="1" applyFill="1" applyBorder="1"/>
    <xf numFmtId="197" fontId="6" fillId="0" borderId="6" xfId="1350" applyNumberFormat="1" applyFont="1" applyFill="1" applyBorder="1" applyAlignment="1">
      <alignment vertical="center"/>
    </xf>
    <xf numFmtId="0" fontId="15" fillId="0" borderId="0" xfId="1349" applyFont="1" applyProtection="1"/>
    <xf numFmtId="0" fontId="10" fillId="2" borderId="6" xfId="1349" applyFont="1" applyFill="1" applyBorder="1" applyAlignment="1" applyProtection="1">
      <alignment horizontal="left" vertical="center"/>
    </xf>
    <xf numFmtId="9" fontId="6" fillId="2" borderId="6" xfId="1350" applyNumberFormat="1" applyFont="1" applyFill="1" applyBorder="1"/>
    <xf numFmtId="0" fontId="10" fillId="0" borderId="6" xfId="1349" applyFont="1" applyFill="1" applyBorder="1" applyAlignment="1" applyProtection="1">
      <alignment horizontal="left" vertical="center"/>
    </xf>
    <xf numFmtId="198" fontId="6" fillId="2" borderId="6" xfId="1350" applyNumberFormat="1" applyFont="1" applyFill="1" applyBorder="1"/>
    <xf numFmtId="198" fontId="6" fillId="0" borderId="6" xfId="1350" applyNumberFormat="1" applyFont="1" applyFill="1" applyBorder="1"/>
    <xf numFmtId="198" fontId="6" fillId="0" borderId="0" xfId="1349" applyNumberFormat="1" applyFont="1" applyProtection="1"/>
    <xf numFmtId="0" fontId="6" fillId="0" borderId="0" xfId="1349" applyFont="1" applyFill="1" applyAlignment="1" applyProtection="1">
      <alignment vertical="center"/>
    </xf>
    <xf numFmtId="198" fontId="6" fillId="2" borderId="0" xfId="1350" applyNumberFormat="1" applyFont="1" applyFill="1" applyBorder="1"/>
    <xf numFmtId="0" fontId="6" fillId="2" borderId="96" xfId="1349" applyFont="1" applyFill="1" applyBorder="1" applyAlignment="1" applyProtection="1">
      <alignment horizontal="left"/>
    </xf>
    <xf numFmtId="198" fontId="6" fillId="2" borderId="96" xfId="1350" applyNumberFormat="1" applyFont="1" applyFill="1" applyBorder="1"/>
    <xf numFmtId="9" fontId="6" fillId="2" borderId="96" xfId="1350" applyNumberFormat="1" applyFont="1" applyFill="1" applyBorder="1"/>
    <xf numFmtId="9" fontId="6" fillId="2" borderId="96" xfId="1351" applyFont="1" applyFill="1" applyBorder="1"/>
    <xf numFmtId="0" fontId="6" fillId="0" borderId="96" xfId="1349" applyFont="1" applyFill="1" applyBorder="1" applyAlignment="1" applyProtection="1">
      <alignment horizontal="left"/>
    </xf>
    <xf numFmtId="198" fontId="6" fillId="0" borderId="96" xfId="1350" applyNumberFormat="1" applyFont="1" applyFill="1" applyBorder="1"/>
    <xf numFmtId="197" fontId="6" fillId="0" borderId="96" xfId="1350" applyNumberFormat="1" applyFont="1" applyFill="1" applyBorder="1"/>
    <xf numFmtId="0" fontId="6" fillId="2" borderId="6" xfId="1349" applyFont="1" applyFill="1" applyBorder="1" applyAlignment="1" applyProtection="1">
      <alignment horizontal="left"/>
    </xf>
    <xf numFmtId="0" fontId="6" fillId="0" borderId="6" xfId="1349" applyFont="1" applyFill="1" applyBorder="1" applyAlignment="1" applyProtection="1">
      <alignment horizontal="left"/>
    </xf>
    <xf numFmtId="198" fontId="6" fillId="2" borderId="6" xfId="1350" applyNumberFormat="1" applyFont="1" applyFill="1" applyBorder="1" applyAlignment="1">
      <alignment vertical="center"/>
    </xf>
    <xf numFmtId="197" fontId="6" fillId="2" borderId="0" xfId="1350" applyNumberFormat="1" applyFont="1" applyFill="1" applyBorder="1"/>
    <xf numFmtId="198" fontId="5" fillId="2" borderId="96" xfId="1350" applyNumberFormat="1" applyFont="1" applyFill="1" applyBorder="1"/>
    <xf numFmtId="0" fontId="5" fillId="2" borderId="96" xfId="1349" applyFont="1" applyFill="1" applyBorder="1" applyAlignment="1" applyProtection="1">
      <alignment horizontal="left"/>
    </xf>
    <xf numFmtId="9" fontId="5" fillId="2" borderId="96" xfId="1350" applyNumberFormat="1" applyFont="1" applyFill="1" applyBorder="1"/>
    <xf numFmtId="0" fontId="5" fillId="0" borderId="96" xfId="1349" applyFont="1" applyFill="1" applyBorder="1" applyAlignment="1" applyProtection="1">
      <alignment horizontal="left"/>
    </xf>
    <xf numFmtId="198" fontId="5" fillId="0" borderId="96" xfId="1350" applyNumberFormat="1" applyFont="1" applyFill="1" applyBorder="1"/>
    <xf numFmtId="0" fontId="5" fillId="0" borderId="0" xfId="1349" applyFont="1" applyProtection="1"/>
    <xf numFmtId="197" fontId="5" fillId="0" borderId="96" xfId="1350" applyNumberFormat="1" applyFont="1" applyFill="1" applyBorder="1"/>
    <xf numFmtId="0" fontId="6" fillId="0" borderId="0" xfId="1349" applyFont="1" applyAlignment="1" applyProtection="1">
      <alignment horizontal="left"/>
    </xf>
    <xf numFmtId="10" fontId="6" fillId="0" borderId="0" xfId="1351" applyNumberFormat="1" applyFont="1" applyFill="1" applyProtection="1"/>
    <xf numFmtId="197" fontId="6" fillId="0" borderId="0" xfId="1349" applyNumberFormat="1" applyFont="1" applyFill="1" applyProtection="1"/>
    <xf numFmtId="198" fontId="6" fillId="0" borderId="0" xfId="1349" applyNumberFormat="1" applyFont="1" applyFill="1" applyProtection="1"/>
    <xf numFmtId="9" fontId="6" fillId="0" borderId="0" xfId="1351" applyFont="1" applyFill="1" applyProtection="1"/>
    <xf numFmtId="9" fontId="6" fillId="0" borderId="0" xfId="1349" applyNumberFormat="1" applyFont="1" applyFill="1" applyProtection="1"/>
    <xf numFmtId="10" fontId="6" fillId="0" borderId="0" xfId="1349" applyNumberFormat="1" applyFont="1" applyFill="1" applyProtection="1"/>
    <xf numFmtId="197" fontId="6" fillId="0" borderId="0" xfId="1349" applyNumberFormat="1" applyFont="1" applyProtection="1"/>
    <xf numFmtId="0" fontId="6" fillId="0" borderId="0" xfId="1349" applyFont="1" applyFill="1" applyAlignment="1" applyProtection="1">
      <alignment horizontal="left"/>
    </xf>
    <xf numFmtId="0" fontId="15" fillId="0" borderId="0" xfId="1349" applyFont="1" applyFill="1" applyAlignment="1" applyProtection="1">
      <alignment horizontal="left"/>
    </xf>
    <xf numFmtId="9" fontId="15" fillId="0" borderId="0" xfId="1349" applyNumberFormat="1" applyFont="1" applyFill="1" applyProtection="1"/>
    <xf numFmtId="0" fontId="15" fillId="0" borderId="0" xfId="1349" applyFont="1" applyFill="1" applyProtection="1"/>
    <xf numFmtId="1" fontId="20" fillId="104" borderId="1" xfId="0" applyNumberFormat="1" applyFont="1" applyFill="1" applyBorder="1" applyAlignment="1" applyProtection="1">
      <alignment horizontal="left" wrapText="1"/>
      <protection locked="0"/>
    </xf>
    <xf numFmtId="1" fontId="24" fillId="104" borderId="1" xfId="0" applyNumberFormat="1" applyFont="1" applyFill="1" applyBorder="1" applyAlignment="1" applyProtection="1">
      <alignment horizontal="left" wrapText="1"/>
      <protection locked="0"/>
    </xf>
    <xf numFmtId="1" fontId="20" fillId="105" borderId="1" xfId="0" applyNumberFormat="1" applyFont="1" applyFill="1" applyBorder="1" applyAlignment="1" applyProtection="1">
      <alignment horizontal="left" wrapText="1"/>
      <protection locked="0"/>
    </xf>
    <xf numFmtId="1" fontId="20" fillId="105" borderId="1" xfId="0" applyNumberFormat="1" applyFont="1" applyFill="1" applyBorder="1" applyAlignment="1">
      <alignment horizontal="left" wrapText="1"/>
    </xf>
    <xf numFmtId="1" fontId="20" fillId="106" borderId="1" xfId="0" applyNumberFormat="1" applyFont="1" applyFill="1" applyBorder="1" applyAlignment="1" applyProtection="1">
      <alignment horizontal="left" wrapText="1"/>
      <protection locked="0"/>
    </xf>
    <xf numFmtId="1" fontId="20" fillId="106" borderId="1" xfId="0" applyNumberFormat="1" applyFont="1" applyFill="1" applyBorder="1" applyAlignment="1">
      <alignment horizontal="left" wrapText="1"/>
    </xf>
    <xf numFmtId="0" fontId="20" fillId="0" borderId="1" xfId="3" applyNumberFormat="1" applyFont="1" applyFill="1" applyBorder="1" applyAlignment="1" applyProtection="1">
      <alignment horizontal="right" wrapText="1"/>
      <protection locked="0"/>
    </xf>
    <xf numFmtId="305" fontId="20" fillId="0" borderId="1" xfId="3" applyNumberFormat="1" applyFont="1" applyFill="1" applyBorder="1" applyAlignment="1" applyProtection="1">
      <alignment horizontal="right" wrapText="1"/>
      <protection locked="0"/>
    </xf>
    <xf numFmtId="1" fontId="20" fillId="107" borderId="1" xfId="0" applyNumberFormat="1" applyFont="1" applyFill="1" applyBorder="1" applyAlignment="1" applyProtection="1">
      <alignment horizontal="left" wrapText="1"/>
      <protection locked="0"/>
    </xf>
    <xf numFmtId="1" fontId="20" fillId="107" borderId="1" xfId="0" applyNumberFormat="1" applyFont="1" applyFill="1" applyBorder="1" applyAlignment="1">
      <alignment horizontal="left" wrapText="1"/>
    </xf>
    <xf numFmtId="1" fontId="25" fillId="107" borderId="1" xfId="0" applyNumberFormat="1" applyFont="1" applyFill="1" applyBorder="1" applyAlignment="1">
      <alignment horizontal="left" wrapText="1"/>
    </xf>
    <xf numFmtId="1" fontId="24" fillId="107" borderId="1" xfId="0" applyNumberFormat="1" applyFont="1" applyFill="1" applyBorder="1" applyAlignment="1">
      <alignment horizontal="left" wrapText="1"/>
    </xf>
    <xf numFmtId="178" fontId="20" fillId="0" borderId="0" xfId="4" applyNumberFormat="1" applyFont="1" applyFill="1" applyBorder="1" applyAlignment="1" applyProtection="1">
      <alignment horizontal="right" wrapText="1"/>
      <protection locked="0"/>
    </xf>
    <xf numFmtId="255" fontId="20" fillId="0" borderId="1" xfId="4" applyNumberFormat="1" applyFont="1" applyFill="1" applyBorder="1" applyAlignment="1" applyProtection="1">
      <alignment horizontal="right" wrapText="1"/>
      <protection locked="0"/>
    </xf>
    <xf numFmtId="0" fontId="25" fillId="0" borderId="0" xfId="0" applyFont="1" applyFill="1"/>
    <xf numFmtId="0" fontId="24" fillId="0" borderId="1" xfId="0" applyFont="1" applyFill="1" applyBorder="1" applyAlignment="1" applyProtection="1">
      <alignment wrapText="1"/>
      <protection locked="0"/>
    </xf>
    <xf numFmtId="0" fontId="20" fillId="0" borderId="1" xfId="0" applyFont="1" applyFill="1" applyBorder="1" applyAlignment="1" applyProtection="1">
      <alignment wrapText="1"/>
      <protection locked="0"/>
    </xf>
    <xf numFmtId="0" fontId="20" fillId="0" borderId="1" xfId="0" applyFont="1" applyFill="1" applyBorder="1" applyAlignment="1">
      <alignment wrapText="1"/>
    </xf>
    <xf numFmtId="0" fontId="20" fillId="0" borderId="1" xfId="0" applyFont="1" applyFill="1" applyBorder="1" applyAlignment="1">
      <alignment horizontal="left" wrapText="1"/>
    </xf>
    <xf numFmtId="0" fontId="25" fillId="0" borderId="1" xfId="0" applyFont="1" applyFill="1" applyBorder="1"/>
    <xf numFmtId="0" fontId="25" fillId="0" borderId="0" xfId="0" applyFont="1"/>
    <xf numFmtId="0" fontId="25" fillId="0" borderId="0" xfId="0" applyFont="1" applyFill="1" applyBorder="1" applyAlignment="1">
      <alignment wrapText="1"/>
    </xf>
    <xf numFmtId="0" fontId="20" fillId="0" borderId="0" xfId="0" applyFont="1" applyFill="1" applyBorder="1" applyAlignment="1" applyProtection="1">
      <alignment wrapText="1"/>
      <protection locked="0"/>
    </xf>
    <xf numFmtId="10" fontId="20" fillId="0" borderId="1" xfId="4" applyNumberFormat="1" applyFont="1" applyFill="1" applyBorder="1" applyAlignment="1" applyProtection="1">
      <alignment wrapText="1"/>
      <protection locked="0"/>
    </xf>
    <xf numFmtId="10" fontId="177" fillId="100" borderId="0" xfId="4" applyNumberFormat="1" applyFont="1" applyFill="1" applyBorder="1" applyAlignment="1" applyProtection="1">
      <alignment horizontal="right" vertical="top" wrapText="1"/>
      <protection locked="0"/>
    </xf>
    <xf numFmtId="10" fontId="177" fillId="100" borderId="0" xfId="4" applyNumberFormat="1" applyFont="1" applyFill="1" applyBorder="1" applyAlignment="1">
      <alignment horizontal="right" vertical="top" wrapText="1"/>
    </xf>
    <xf numFmtId="0" fontId="20" fillId="0" borderId="0" xfId="0" applyFont="1" applyFill="1" applyBorder="1" applyAlignment="1">
      <alignment wrapText="1"/>
    </xf>
    <xf numFmtId="0" fontId="20" fillId="102" borderId="0" xfId="8" applyFont="1" applyFill="1" applyBorder="1" applyAlignment="1">
      <alignment wrapText="1"/>
    </xf>
    <xf numFmtId="0" fontId="20" fillId="0" borderId="0" xfId="0" applyFont="1" applyFill="1" applyBorder="1" applyAlignment="1">
      <alignment horizontal="right" wrapText="1"/>
    </xf>
    <xf numFmtId="0" fontId="184" fillId="0" borderId="0" xfId="7" applyFont="1" applyFill="1" applyBorder="1" applyAlignment="1" applyProtection="1">
      <alignment horizontal="right" wrapText="1"/>
      <protection locked="0"/>
    </xf>
    <xf numFmtId="171" fontId="20" fillId="0" borderId="0" xfId="5" applyNumberFormat="1" applyFont="1" applyFill="1" applyBorder="1" applyAlignment="1">
      <alignment wrapText="1"/>
    </xf>
    <xf numFmtId="184" fontId="20" fillId="0" borderId="0" xfId="4" applyNumberFormat="1" applyFont="1" applyFill="1" applyBorder="1" applyAlignment="1" applyProtection="1">
      <alignment horizontal="left"/>
      <protection locked="0"/>
    </xf>
    <xf numFmtId="0" fontId="20" fillId="0" borderId="0" xfId="0" applyFont="1" applyFill="1" applyBorder="1" applyAlignment="1" applyProtection="1">
      <alignment horizontal="left"/>
      <protection locked="0"/>
    </xf>
    <xf numFmtId="10" fontId="20" fillId="0" borderId="0" xfId="0" applyNumberFormat="1" applyFont="1" applyFill="1" applyBorder="1" applyAlignment="1" applyProtection="1">
      <protection locked="0"/>
    </xf>
    <xf numFmtId="1" fontId="20" fillId="106" borderId="0" xfId="0" applyNumberFormat="1" applyFont="1" applyFill="1" applyBorder="1" applyAlignment="1">
      <alignment horizontal="left" wrapText="1"/>
    </xf>
    <xf numFmtId="0" fontId="20" fillId="102" borderId="0" xfId="16" applyFont="1" applyFill="1" applyBorder="1" applyAlignment="1">
      <alignment wrapText="1"/>
    </xf>
    <xf numFmtId="9" fontId="20" fillId="102" borderId="0" xfId="3" applyFont="1" applyFill="1" applyBorder="1" applyAlignment="1">
      <alignment wrapText="1"/>
    </xf>
    <xf numFmtId="49" fontId="20" fillId="102" borderId="0" xfId="8" applyNumberFormat="1" applyFont="1" applyFill="1" applyBorder="1" applyAlignment="1">
      <alignment wrapText="1"/>
    </xf>
    <xf numFmtId="49" fontId="20" fillId="102" borderId="0" xfId="8" applyNumberFormat="1" applyFont="1" applyFill="1" applyBorder="1" applyAlignment="1">
      <alignment horizontal="right" wrapText="1"/>
    </xf>
    <xf numFmtId="0" fontId="20" fillId="102" borderId="0" xfId="8" applyFont="1" applyFill="1" applyBorder="1" applyAlignment="1">
      <alignment horizontal="right" wrapText="1"/>
    </xf>
    <xf numFmtId="176" fontId="20" fillId="102" borderId="0" xfId="8" applyNumberFormat="1" applyFont="1" applyFill="1" applyBorder="1" applyAlignment="1">
      <alignment horizontal="right" wrapText="1"/>
    </xf>
    <xf numFmtId="176" fontId="20" fillId="102" borderId="0" xfId="0" applyNumberFormat="1" applyFont="1" applyFill="1" applyBorder="1" applyAlignment="1">
      <alignment horizontal="right" wrapText="1"/>
    </xf>
    <xf numFmtId="292" fontId="20" fillId="102" borderId="0" xfId="1" applyNumberFormat="1" applyFont="1" applyFill="1" applyBorder="1" applyAlignment="1">
      <alignment horizontal="right" wrapText="1"/>
    </xf>
    <xf numFmtId="9" fontId="20" fillId="102" borderId="0" xfId="4" applyNumberFormat="1" applyFont="1" applyFill="1" applyBorder="1" applyAlignment="1">
      <alignment horizontal="right" wrapText="1"/>
    </xf>
    <xf numFmtId="174" fontId="20" fillId="102" borderId="0" xfId="8" applyNumberFormat="1" applyFont="1" applyFill="1" applyBorder="1" applyAlignment="1">
      <alignment horizontal="right" wrapText="1"/>
    </xf>
    <xf numFmtId="165" fontId="20" fillId="102" borderId="0" xfId="4" applyFont="1" applyFill="1" applyBorder="1" applyAlignment="1">
      <alignment horizontal="right" wrapText="1"/>
    </xf>
    <xf numFmtId="0" fontId="20" fillId="102" borderId="0" xfId="4" applyNumberFormat="1" applyFont="1" applyFill="1" applyBorder="1" applyAlignment="1">
      <alignment horizontal="right" wrapText="1"/>
    </xf>
    <xf numFmtId="17" fontId="20" fillId="102" borderId="0" xfId="8" applyNumberFormat="1" applyFont="1" applyFill="1" applyBorder="1" applyAlignment="1">
      <alignment horizontal="right" wrapText="1"/>
    </xf>
    <xf numFmtId="165" fontId="20" fillId="102" borderId="0" xfId="4" applyFont="1" applyFill="1" applyBorder="1" applyAlignment="1" applyProtection="1">
      <alignment horizontal="right" wrapText="1"/>
      <protection locked="0"/>
    </xf>
    <xf numFmtId="178" fontId="20" fillId="0" borderId="0" xfId="4" applyNumberFormat="1" applyFont="1" applyFill="1" applyBorder="1" applyAlignment="1">
      <alignment horizontal="right" wrapText="1"/>
    </xf>
    <xf numFmtId="17" fontId="20" fillId="0" borderId="0" xfId="4" applyNumberFormat="1" applyFont="1" applyFill="1" applyBorder="1" applyAlignment="1" applyProtection="1">
      <alignment horizontal="right" wrapText="1"/>
      <protection locked="0"/>
    </xf>
    <xf numFmtId="170" fontId="20" fillId="0" borderId="0" xfId="2" applyNumberFormat="1" applyFont="1" applyFill="1" applyBorder="1" applyAlignment="1" applyProtection="1">
      <alignment horizontal="right" wrapText="1"/>
      <protection locked="0"/>
    </xf>
    <xf numFmtId="164" fontId="20" fillId="0" borderId="0" xfId="4" applyNumberFormat="1" applyFont="1" applyFill="1" applyBorder="1" applyAlignment="1" applyProtection="1">
      <alignment horizontal="right" wrapText="1"/>
      <protection locked="0"/>
    </xf>
    <xf numFmtId="10" fontId="20" fillId="0" borderId="0" xfId="3" applyNumberFormat="1" applyFont="1" applyFill="1" applyBorder="1" applyAlignment="1" applyProtection="1">
      <alignment horizontal="right" wrapText="1"/>
      <protection locked="0"/>
    </xf>
    <xf numFmtId="10" fontId="20" fillId="0" borderId="0" xfId="0" applyNumberFormat="1" applyFont="1" applyFill="1" applyBorder="1" applyAlignment="1" applyProtection="1">
      <alignment horizontal="right" wrapText="1"/>
      <protection locked="0"/>
    </xf>
    <xf numFmtId="10" fontId="20" fillId="0" borderId="0" xfId="4" applyNumberFormat="1" applyFont="1" applyFill="1" applyBorder="1" applyAlignment="1" applyProtection="1">
      <alignment horizontal="right" wrapText="1"/>
      <protection locked="0"/>
    </xf>
    <xf numFmtId="164" fontId="20" fillId="0" borderId="0" xfId="2" applyNumberFormat="1" applyFont="1" applyFill="1" applyBorder="1" applyAlignment="1">
      <alignment horizontal="right" wrapText="1"/>
    </xf>
    <xf numFmtId="181" fontId="20" fillId="0" borderId="0" xfId="8" applyNumberFormat="1" applyFont="1" applyFill="1" applyBorder="1" applyAlignment="1">
      <alignment horizontal="right" wrapText="1"/>
    </xf>
    <xf numFmtId="49" fontId="20" fillId="0" borderId="0" xfId="4" applyNumberFormat="1" applyFont="1" applyFill="1" applyBorder="1" applyAlignment="1">
      <alignment horizontal="right" wrapText="1"/>
    </xf>
    <xf numFmtId="172" fontId="20" fillId="0" borderId="0" xfId="3" applyNumberFormat="1" applyFont="1" applyFill="1" applyBorder="1" applyAlignment="1">
      <alignment horizontal="right" wrapText="1"/>
    </xf>
    <xf numFmtId="9" fontId="20" fillId="0" borderId="0" xfId="3" applyNumberFormat="1" applyFont="1" applyFill="1" applyBorder="1" applyAlignment="1" applyProtection="1">
      <alignment horizontal="right" wrapText="1"/>
      <protection locked="0"/>
    </xf>
    <xf numFmtId="184" fontId="20" fillId="0" borderId="0" xfId="1" applyNumberFormat="1" applyFont="1" applyFill="1" applyBorder="1" applyAlignment="1" applyProtection="1">
      <alignment horizontal="right" wrapText="1"/>
      <protection locked="0"/>
    </xf>
    <xf numFmtId="17" fontId="20" fillId="0" borderId="0" xfId="3" applyNumberFormat="1" applyFont="1" applyFill="1" applyBorder="1" applyAlignment="1" applyProtection="1">
      <alignment horizontal="right" wrapText="1"/>
      <protection locked="0"/>
    </xf>
    <xf numFmtId="0" fontId="20" fillId="0" borderId="0" xfId="0" applyNumberFormat="1" applyFont="1" applyFill="1" applyBorder="1" applyAlignment="1" applyProtection="1">
      <alignment horizontal="right" wrapText="1"/>
      <protection locked="0"/>
    </xf>
    <xf numFmtId="172" fontId="20" fillId="0" borderId="0" xfId="4" applyNumberFormat="1" applyFont="1" applyFill="1" applyBorder="1" applyAlignment="1">
      <alignment horizontal="right" wrapText="1"/>
    </xf>
    <xf numFmtId="175" fontId="20" fillId="0" borderId="0" xfId="4" applyNumberFormat="1" applyFont="1" applyFill="1" applyBorder="1" applyAlignment="1">
      <alignment horizontal="right" wrapText="1"/>
    </xf>
    <xf numFmtId="9" fontId="20" fillId="0" borderId="0" xfId="4" applyNumberFormat="1" applyFont="1" applyFill="1" applyBorder="1" applyAlignment="1">
      <alignment horizontal="right" wrapText="1"/>
    </xf>
    <xf numFmtId="165" fontId="20" fillId="0" borderId="0" xfId="4" applyFont="1" applyFill="1" applyBorder="1" applyAlignment="1">
      <alignment horizontal="right" wrapText="1"/>
    </xf>
    <xf numFmtId="165" fontId="24" fillId="0" borderId="0" xfId="4" applyFont="1" applyFill="1" applyBorder="1" applyAlignment="1">
      <alignment horizontal="right" wrapText="1"/>
    </xf>
    <xf numFmtId="171" fontId="183" fillId="0" borderId="0" xfId="7" applyNumberFormat="1" applyFont="1" applyFill="1" applyBorder="1" applyAlignment="1" applyProtection="1">
      <alignment wrapText="1"/>
    </xf>
    <xf numFmtId="0" fontId="20" fillId="0" borderId="0" xfId="8" applyFont="1" applyFill="1" applyBorder="1" applyAlignment="1">
      <alignment horizontal="left" wrapText="1"/>
    </xf>
    <xf numFmtId="1" fontId="20" fillId="0" borderId="0" xfId="0" applyNumberFormat="1" applyFont="1" applyFill="1" applyBorder="1" applyAlignment="1">
      <alignment horizontal="left" wrapText="1"/>
    </xf>
    <xf numFmtId="0" fontId="179" fillId="100" borderId="0" xfId="0" applyFont="1" applyFill="1" applyBorder="1" applyAlignment="1" applyProtection="1">
      <alignment horizontal="center" wrapText="1"/>
      <protection locked="0"/>
    </xf>
    <xf numFmtId="14" fontId="20" fillId="0" borderId="1" xfId="0" applyNumberFormat="1" applyFont="1" applyFill="1" applyBorder="1" applyAlignment="1" applyProtection="1">
      <alignment horizontal="right" wrapText="1"/>
      <protection locked="0"/>
    </xf>
    <xf numFmtId="9" fontId="6" fillId="0" borderId="1" xfId="3" applyFont="1" applyFill="1" applyBorder="1" applyAlignment="1" applyProtection="1">
      <alignment horizontal="right" wrapText="1"/>
      <protection locked="0"/>
    </xf>
    <xf numFmtId="0" fontId="0" fillId="0" borderId="0" xfId="0" applyFill="1"/>
    <xf numFmtId="170" fontId="25" fillId="0" borderId="0" xfId="2" applyNumberFormat="1" applyFont="1" applyFill="1"/>
    <xf numFmtId="10" fontId="25" fillId="0" borderId="0" xfId="0" applyNumberFormat="1" applyFont="1" applyFill="1"/>
    <xf numFmtId="184" fontId="25" fillId="0" borderId="0" xfId="1" applyNumberFormat="1" applyFont="1" applyFill="1"/>
    <xf numFmtId="0" fontId="25" fillId="0" borderId="0" xfId="0" applyFont="1" applyFill="1" applyAlignment="1">
      <alignment horizontal="left"/>
    </xf>
    <xf numFmtId="9" fontId="25" fillId="0" borderId="0" xfId="0" applyNumberFormat="1" applyFont="1" applyFill="1"/>
    <xf numFmtId="170" fontId="20" fillId="109" borderId="1" xfId="2" applyNumberFormat="1" applyFont="1" applyFill="1" applyBorder="1" applyAlignment="1" applyProtection="1">
      <alignment horizontal="right" wrapText="1"/>
      <protection locked="0"/>
    </xf>
    <xf numFmtId="178" fontId="20" fillId="109" borderId="1" xfId="4" applyNumberFormat="1" applyFont="1" applyFill="1" applyBorder="1" applyAlignment="1" applyProtection="1">
      <alignment horizontal="right" wrapText="1"/>
      <protection locked="0"/>
    </xf>
    <xf numFmtId="170" fontId="20" fillId="109" borderId="1" xfId="2" applyNumberFormat="1" applyFont="1" applyFill="1" applyBorder="1" applyAlignment="1">
      <alignment horizontal="right" wrapText="1"/>
    </xf>
    <xf numFmtId="164" fontId="20" fillId="109" borderId="1" xfId="2" applyNumberFormat="1" applyFont="1" applyFill="1" applyBorder="1" applyAlignment="1" applyProtection="1">
      <alignment horizontal="right" wrapText="1"/>
      <protection locked="0"/>
    </xf>
    <xf numFmtId="170" fontId="19" fillId="108" borderId="0" xfId="2" applyNumberFormat="1" applyFont="1" applyFill="1" applyBorder="1" applyAlignment="1" applyProtection="1">
      <alignment horizontal="right" vertical="top" wrapText="1"/>
      <protection locked="0"/>
    </xf>
    <xf numFmtId="170" fontId="19" fillId="108" borderId="0" xfId="2" applyNumberFormat="1" applyFont="1" applyFill="1" applyBorder="1" applyAlignment="1">
      <alignment horizontal="right" vertical="top" wrapText="1"/>
    </xf>
    <xf numFmtId="178" fontId="20" fillId="109" borderId="0" xfId="4" applyNumberFormat="1" applyFont="1" applyFill="1" applyBorder="1" applyAlignment="1" applyProtection="1">
      <alignment horizontal="right" wrapText="1"/>
      <protection locked="0"/>
    </xf>
    <xf numFmtId="17" fontId="20" fillId="109" borderId="1" xfId="4" applyNumberFormat="1" applyFont="1" applyFill="1" applyBorder="1" applyAlignment="1" applyProtection="1">
      <alignment horizontal="right" wrapText="1"/>
      <protection locked="0"/>
    </xf>
    <xf numFmtId="164" fontId="20" fillId="109" borderId="1" xfId="4" applyNumberFormat="1" applyFont="1" applyFill="1" applyBorder="1" applyAlignment="1" applyProtection="1">
      <alignment horizontal="right" wrapText="1"/>
      <protection locked="0"/>
    </xf>
    <xf numFmtId="10" fontId="20" fillId="109" borderId="1" xfId="3" applyNumberFormat="1" applyFont="1" applyFill="1" applyBorder="1" applyAlignment="1" applyProtection="1">
      <alignment horizontal="right" wrapText="1"/>
      <protection locked="0"/>
    </xf>
    <xf numFmtId="172" fontId="20" fillId="109" borderId="1" xfId="3" applyNumberFormat="1" applyFont="1" applyFill="1" applyBorder="1" applyAlignment="1" applyProtection="1">
      <alignment horizontal="right" wrapText="1"/>
      <protection locked="0"/>
    </xf>
    <xf numFmtId="0" fontId="20" fillId="109" borderId="1" xfId="0" applyNumberFormat="1" applyFont="1" applyFill="1" applyBorder="1" applyAlignment="1" applyProtection="1">
      <alignment horizontal="right" wrapText="1"/>
      <protection locked="0"/>
    </xf>
    <xf numFmtId="9" fontId="20" fillId="109" borderId="1" xfId="3" applyNumberFormat="1" applyFont="1" applyFill="1" applyBorder="1" applyAlignment="1" applyProtection="1">
      <alignment horizontal="right" wrapText="1"/>
      <protection locked="0"/>
    </xf>
    <xf numFmtId="184" fontId="20" fillId="109" borderId="1" xfId="1" applyNumberFormat="1" applyFont="1" applyFill="1" applyBorder="1" applyAlignment="1" applyProtection="1">
      <alignment horizontal="right" wrapText="1"/>
      <protection locked="0"/>
    </xf>
    <xf numFmtId="17" fontId="20" fillId="109" borderId="1" xfId="3" applyNumberFormat="1" applyFont="1" applyFill="1" applyBorder="1" applyAlignment="1" applyProtection="1">
      <alignment horizontal="right" wrapText="1"/>
      <protection locked="0"/>
    </xf>
    <xf numFmtId="9" fontId="20" fillId="109" borderId="1" xfId="4" applyNumberFormat="1" applyFont="1" applyFill="1" applyBorder="1" applyAlignment="1">
      <alignment horizontal="right" wrapText="1"/>
    </xf>
    <xf numFmtId="179" fontId="20" fillId="109" borderId="1" xfId="3" applyNumberFormat="1" applyFont="1" applyFill="1" applyBorder="1" applyAlignment="1" applyProtection="1">
      <alignment horizontal="right" wrapText="1"/>
      <protection locked="0"/>
    </xf>
    <xf numFmtId="49" fontId="20" fillId="109" borderId="1" xfId="4" applyNumberFormat="1" applyFont="1" applyFill="1" applyBorder="1" applyAlignment="1">
      <alignment horizontal="right" wrapText="1"/>
    </xf>
    <xf numFmtId="171" fontId="20" fillId="109" borderId="1" xfId="4" applyNumberFormat="1" applyFont="1" applyFill="1" applyBorder="1" applyAlignment="1" applyProtection="1">
      <alignment horizontal="right" wrapText="1"/>
      <protection locked="0"/>
    </xf>
    <xf numFmtId="178" fontId="20" fillId="109" borderId="1" xfId="1" applyNumberFormat="1" applyFont="1" applyFill="1" applyBorder="1" applyAlignment="1">
      <alignment horizontal="right" wrapText="1"/>
    </xf>
    <xf numFmtId="49" fontId="20" fillId="109" borderId="1" xfId="0" applyNumberFormat="1" applyFont="1" applyFill="1" applyBorder="1" applyAlignment="1">
      <alignment horizontal="right" wrapText="1"/>
    </xf>
    <xf numFmtId="165" fontId="20" fillId="109" borderId="1" xfId="3" applyNumberFormat="1" applyFont="1" applyFill="1" applyBorder="1" applyAlignment="1">
      <alignment horizontal="right" wrapText="1"/>
    </xf>
    <xf numFmtId="184" fontId="20" fillId="109" borderId="1" xfId="891" applyNumberFormat="1" applyFont="1" applyFill="1" applyBorder="1" applyAlignment="1" applyProtection="1">
      <alignment horizontal="right" wrapText="1"/>
      <protection locked="0"/>
    </xf>
    <xf numFmtId="175" fontId="20" fillId="109" borderId="1" xfId="4" applyNumberFormat="1" applyFont="1" applyFill="1" applyBorder="1" applyAlignment="1">
      <alignment horizontal="right" wrapText="1"/>
    </xf>
    <xf numFmtId="165" fontId="20" fillId="109" borderId="1" xfId="1" applyNumberFormat="1" applyFont="1" applyFill="1" applyBorder="1" applyAlignment="1">
      <alignment horizontal="right" wrapText="1"/>
    </xf>
    <xf numFmtId="164" fontId="20" fillId="109" borderId="1" xfId="4" applyNumberFormat="1" applyFont="1" applyFill="1" applyBorder="1" applyAlignment="1">
      <alignment horizontal="right" wrapText="1"/>
    </xf>
    <xf numFmtId="10" fontId="20" fillId="109" borderId="1" xfId="4" applyNumberFormat="1" applyFont="1" applyFill="1" applyBorder="1" applyAlignment="1">
      <alignment horizontal="right" wrapText="1"/>
    </xf>
    <xf numFmtId="184" fontId="20" fillId="109" borderId="1" xfId="892" applyNumberFormat="1" applyFont="1" applyFill="1" applyBorder="1" applyAlignment="1" applyProtection="1">
      <alignment horizontal="right" wrapText="1"/>
      <protection locked="0"/>
    </xf>
    <xf numFmtId="0" fontId="176" fillId="100" borderId="0" xfId="0" applyFont="1" applyFill="1" applyBorder="1" applyAlignment="1" applyProtection="1">
      <alignment vertical="top"/>
      <protection locked="0"/>
    </xf>
    <xf numFmtId="0" fontId="176" fillId="100" borderId="0" xfId="0" applyFont="1" applyFill="1" applyBorder="1" applyAlignment="1">
      <alignment vertical="top"/>
    </xf>
    <xf numFmtId="0" fontId="24" fillId="0" borderId="1" xfId="0" applyFont="1" applyFill="1" applyBorder="1" applyAlignment="1" applyProtection="1">
      <protection locked="0"/>
    </xf>
    <xf numFmtId="0" fontId="20" fillId="0" borderId="1" xfId="0" applyFont="1" applyFill="1" applyBorder="1" applyAlignment="1"/>
    <xf numFmtId="0" fontId="20" fillId="0" borderId="1" xfId="0" applyNumberFormat="1" applyFont="1" applyFill="1" applyBorder="1" applyAlignment="1"/>
    <xf numFmtId="0" fontId="25" fillId="0" borderId="1" xfId="0" applyFont="1" applyFill="1" applyBorder="1" applyAlignment="1"/>
    <xf numFmtId="17" fontId="20" fillId="0" borderId="1" xfId="0" applyNumberFormat="1" applyFont="1" applyFill="1" applyBorder="1" applyAlignment="1"/>
    <xf numFmtId="17" fontId="24" fillId="0" borderId="1" xfId="0" applyNumberFormat="1" applyFont="1" applyFill="1" applyBorder="1" applyAlignment="1"/>
    <xf numFmtId="0" fontId="20" fillId="102" borderId="1" xfId="0" applyFont="1" applyFill="1" applyBorder="1" applyAlignment="1" applyProtection="1">
      <protection locked="0"/>
    </xf>
    <xf numFmtId="0" fontId="20" fillId="102" borderId="1" xfId="0" applyFont="1" applyFill="1" applyBorder="1" applyAlignment="1">
      <alignment horizontal="left"/>
    </xf>
    <xf numFmtId="0" fontId="20" fillId="102" borderId="1" xfId="16" applyFont="1" applyFill="1" applyBorder="1" applyAlignment="1"/>
    <xf numFmtId="0" fontId="20" fillId="102" borderId="1" xfId="0" applyNumberFormat="1" applyFont="1" applyFill="1" applyBorder="1" applyAlignment="1"/>
    <xf numFmtId="0" fontId="20" fillId="102" borderId="1" xfId="0" applyNumberFormat="1" applyFont="1" applyFill="1" applyBorder="1" applyAlignment="1">
      <alignment horizontal="left"/>
    </xf>
    <xf numFmtId="0" fontId="20" fillId="102" borderId="1" xfId="0" applyFont="1" applyFill="1" applyBorder="1" applyAlignment="1"/>
    <xf numFmtId="0" fontId="25" fillId="0" borderId="0" xfId="0" applyFont="1" applyFill="1" applyBorder="1" applyAlignment="1"/>
    <xf numFmtId="0" fontId="25" fillId="0" borderId="0" xfId="0" applyFont="1" applyBorder="1" applyAlignment="1"/>
    <xf numFmtId="0" fontId="25" fillId="0" borderId="0" xfId="0" applyFont="1" applyAlignment="1"/>
    <xf numFmtId="0" fontId="20" fillId="102" borderId="1" xfId="8" applyFont="1" applyFill="1" applyBorder="1" applyAlignment="1"/>
    <xf numFmtId="0" fontId="19" fillId="100" borderId="0" xfId="0" applyFont="1" applyFill="1" applyBorder="1" applyAlignment="1">
      <alignment vertical="top"/>
    </xf>
    <xf numFmtId="0" fontId="186" fillId="0" borderId="1" xfId="0" applyFont="1" applyFill="1" applyBorder="1" applyAlignment="1"/>
    <xf numFmtId="0" fontId="181" fillId="0" borderId="1" xfId="0" applyFont="1" applyFill="1" applyBorder="1" applyAlignment="1"/>
    <xf numFmtId="0" fontId="24" fillId="0" borderId="1" xfId="0" applyFont="1" applyFill="1" applyBorder="1" applyAlignment="1"/>
    <xf numFmtId="0" fontId="20" fillId="0" borderId="1" xfId="8" applyFont="1" applyFill="1" applyBorder="1" applyAlignment="1"/>
    <xf numFmtId="0" fontId="185" fillId="0" borderId="0" xfId="0" applyFont="1" applyFill="1" applyBorder="1" applyAlignment="1"/>
    <xf numFmtId="0" fontId="20" fillId="0" borderId="0" xfId="0" applyFont="1" applyFill="1" applyAlignment="1"/>
    <xf numFmtId="0" fontId="24" fillId="0" borderId="0" xfId="0" applyFont="1" applyFill="1" applyAlignment="1"/>
    <xf numFmtId="0" fontId="186" fillId="0" borderId="1" xfId="8" applyFont="1" applyFill="1" applyBorder="1" applyAlignment="1"/>
    <xf numFmtId="0" fontId="20" fillId="0" borderId="0" xfId="8" applyFont="1" applyFill="1" applyBorder="1" applyAlignment="1"/>
    <xf numFmtId="170" fontId="20" fillId="109" borderId="1" xfId="4" applyNumberFormat="1" applyFont="1" applyFill="1" applyBorder="1" applyAlignment="1" applyProtection="1">
      <alignment horizontal="right" wrapText="1"/>
      <protection locked="0"/>
    </xf>
    <xf numFmtId="170" fontId="6" fillId="109" borderId="1" xfId="3" applyNumberFormat="1" applyFont="1" applyFill="1" applyBorder="1" applyAlignment="1" applyProtection="1">
      <alignment horizontal="right" wrapText="1"/>
      <protection locked="0"/>
    </xf>
    <xf numFmtId="170" fontId="6" fillId="0" borderId="1" xfId="3" applyNumberFormat="1" applyFont="1" applyFill="1" applyBorder="1" applyAlignment="1" applyProtection="1">
      <alignment horizontal="right" wrapText="1"/>
      <protection locked="0"/>
    </xf>
    <xf numFmtId="170" fontId="25" fillId="0" borderId="0" xfId="0" applyNumberFormat="1" applyFont="1" applyFill="1"/>
    <xf numFmtId="170" fontId="25" fillId="109" borderId="0" xfId="0" applyNumberFormat="1" applyFont="1" applyFill="1"/>
    <xf numFmtId="195" fontId="6" fillId="0" borderId="0" xfId="0" applyNumberFormat="1" applyFont="1" applyAlignment="1">
      <alignment horizontal="right"/>
    </xf>
    <xf numFmtId="10" fontId="20" fillId="0" borderId="0" xfId="3" applyNumberFormat="1" applyFont="1" applyFill="1" applyAlignment="1">
      <alignment horizontal="right"/>
    </xf>
    <xf numFmtId="10" fontId="20" fillId="0" borderId="0" xfId="3" applyNumberFormat="1" applyFont="1" applyAlignment="1">
      <alignment horizontal="right"/>
    </xf>
    <xf numFmtId="0" fontId="191" fillId="0" borderId="0" xfId="0" applyFont="1"/>
    <xf numFmtId="0" fontId="176" fillId="100" borderId="0" xfId="0" applyFont="1" applyFill="1" applyBorder="1" applyAlignment="1" applyProtection="1">
      <alignment horizontal="left" vertical="top" wrapText="1"/>
      <protection locked="0"/>
    </xf>
    <xf numFmtId="0" fontId="176" fillId="100" borderId="0" xfId="0" applyFont="1" applyFill="1" applyBorder="1" applyAlignment="1" applyProtection="1">
      <alignment vertical="top" wrapText="1"/>
      <protection locked="0"/>
    </xf>
    <xf numFmtId="0" fontId="176" fillId="100" borderId="0" xfId="0" applyFont="1" applyFill="1" applyBorder="1" applyAlignment="1" applyProtection="1">
      <alignment horizontal="right" vertical="top" wrapText="1"/>
      <protection locked="0"/>
    </xf>
    <xf numFmtId="186" fontId="176" fillId="100" borderId="0" xfId="1" applyNumberFormat="1" applyFont="1" applyFill="1" applyBorder="1" applyAlignment="1" applyProtection="1">
      <alignment horizontal="right" vertical="top" wrapText="1"/>
      <protection locked="0"/>
    </xf>
    <xf numFmtId="180" fontId="176" fillId="100" borderId="0" xfId="0" applyNumberFormat="1" applyFont="1" applyFill="1" applyBorder="1" applyAlignment="1" applyProtection="1">
      <alignment horizontal="right" vertical="top" wrapText="1"/>
      <protection locked="0"/>
    </xf>
    <xf numFmtId="292" fontId="176" fillId="100" borderId="0" xfId="1" applyNumberFormat="1" applyFont="1" applyFill="1" applyBorder="1" applyAlignment="1" applyProtection="1">
      <alignment horizontal="right" vertical="top" wrapText="1"/>
      <protection locked="0"/>
    </xf>
    <xf numFmtId="165" fontId="176" fillId="100" borderId="0" xfId="4" applyFont="1" applyFill="1" applyBorder="1" applyAlignment="1" applyProtection="1">
      <alignment horizontal="right" vertical="top" wrapText="1"/>
      <protection locked="0"/>
    </xf>
    <xf numFmtId="0" fontId="176" fillId="100" borderId="0" xfId="4" applyNumberFormat="1" applyFont="1" applyFill="1" applyBorder="1" applyAlignment="1" applyProtection="1">
      <alignment horizontal="right" vertical="top" wrapText="1"/>
      <protection locked="0"/>
    </xf>
    <xf numFmtId="17" fontId="176" fillId="100" borderId="0" xfId="0" applyNumberFormat="1" applyFont="1" applyFill="1" applyBorder="1" applyAlignment="1" applyProtection="1">
      <alignment horizontal="right" vertical="top" wrapText="1"/>
      <protection locked="0"/>
    </xf>
    <xf numFmtId="0" fontId="176" fillId="100" borderId="0" xfId="0" applyFont="1" applyFill="1" applyBorder="1" applyAlignment="1">
      <alignment vertical="top" wrapText="1"/>
    </xf>
    <xf numFmtId="0" fontId="176" fillId="100" borderId="0" xfId="0" applyFont="1" applyFill="1" applyBorder="1" applyAlignment="1">
      <alignment horizontal="right" vertical="top" wrapText="1"/>
    </xf>
    <xf numFmtId="186" fontId="176" fillId="100" borderId="0" xfId="1" quotePrefix="1" applyNumberFormat="1" applyFont="1" applyFill="1" applyBorder="1" applyAlignment="1">
      <alignment horizontal="right" vertical="top" wrapText="1"/>
    </xf>
    <xf numFmtId="180" fontId="176" fillId="100" borderId="0" xfId="0" quotePrefix="1" applyNumberFormat="1" applyFont="1" applyFill="1" applyBorder="1" applyAlignment="1">
      <alignment horizontal="right" vertical="top" wrapText="1"/>
    </xf>
    <xf numFmtId="292" fontId="176" fillId="100" borderId="0" xfId="1" applyNumberFormat="1" applyFont="1" applyFill="1" applyBorder="1" applyAlignment="1">
      <alignment horizontal="right" vertical="top" wrapText="1"/>
    </xf>
    <xf numFmtId="165" fontId="176" fillId="100" borderId="0" xfId="4" applyFont="1" applyFill="1" applyBorder="1" applyAlignment="1">
      <alignment horizontal="right" vertical="top" wrapText="1"/>
    </xf>
    <xf numFmtId="0" fontId="176" fillId="100" borderId="0" xfId="0" quotePrefix="1" applyFont="1" applyFill="1" applyBorder="1" applyAlignment="1">
      <alignment horizontal="right" vertical="top" wrapText="1"/>
    </xf>
    <xf numFmtId="17" fontId="176" fillId="100" borderId="0" xfId="0" applyNumberFormat="1" applyFont="1" applyFill="1" applyBorder="1" applyAlignment="1">
      <alignment horizontal="right" vertical="top" wrapText="1"/>
    </xf>
    <xf numFmtId="10" fontId="176" fillId="100" borderId="0" xfId="3" applyNumberFormat="1" applyFont="1" applyFill="1" applyBorder="1" applyAlignment="1">
      <alignment horizontal="right" vertical="top" wrapText="1"/>
    </xf>
    <xf numFmtId="0" fontId="25" fillId="0" borderId="0" xfId="0" applyFont="1" applyAlignment="1">
      <alignment horizontal="left"/>
    </xf>
    <xf numFmtId="0" fontId="25" fillId="0" borderId="0" xfId="0" applyFont="1" applyAlignment="1"/>
    <xf numFmtId="10" fontId="177" fillId="100" borderId="0" xfId="3" applyNumberFormat="1" applyFont="1" applyFill="1" applyBorder="1" applyAlignment="1" applyProtection="1">
      <alignment horizontal="right" vertical="top" wrapText="1"/>
      <protection locked="0"/>
    </xf>
    <xf numFmtId="10" fontId="177" fillId="100" borderId="0" xfId="3" applyNumberFormat="1" applyFont="1" applyFill="1" applyBorder="1" applyAlignment="1">
      <alignment horizontal="right" vertical="top" wrapText="1"/>
    </xf>
    <xf numFmtId="0" fontId="176" fillId="100" borderId="0" xfId="0" applyFont="1" applyFill="1" applyBorder="1" applyAlignment="1" applyProtection="1">
      <alignment horizontal="center" vertical="top" wrapText="1"/>
      <protection locked="0"/>
    </xf>
    <xf numFmtId="0" fontId="176" fillId="100" borderId="0" xfId="0" applyFont="1" applyFill="1" applyBorder="1" applyAlignment="1">
      <alignment horizontal="center" vertical="top" wrapText="1"/>
    </xf>
    <xf numFmtId="0" fontId="25" fillId="0" borderId="1" xfId="0" applyFont="1" applyFill="1" applyBorder="1" applyAlignment="1">
      <alignment horizontal="center"/>
    </xf>
    <xf numFmtId="0" fontId="25" fillId="0" borderId="0" xfId="0" applyFont="1" applyFill="1" applyBorder="1" applyAlignment="1">
      <alignment horizontal="center"/>
    </xf>
    <xf numFmtId="9" fontId="176" fillId="100" borderId="0" xfId="3" applyFont="1" applyFill="1" applyBorder="1" applyAlignment="1" applyProtection="1">
      <alignment horizontal="left" vertical="top" wrapText="1"/>
      <protection locked="0"/>
    </xf>
    <xf numFmtId="9" fontId="176" fillId="100" borderId="0" xfId="3" applyFont="1" applyFill="1" applyBorder="1" applyAlignment="1">
      <alignment horizontal="left" vertical="top" wrapText="1"/>
    </xf>
    <xf numFmtId="9" fontId="20" fillId="0" borderId="1" xfId="4" applyNumberFormat="1" applyFont="1" applyFill="1" applyBorder="1" applyAlignment="1" applyProtection="1">
      <alignment horizontal="left" wrapText="1"/>
      <protection locked="0"/>
    </xf>
    <xf numFmtId="172" fontId="20" fillId="0" borderId="1" xfId="4" applyNumberFormat="1" applyFont="1" applyFill="1" applyBorder="1" applyAlignment="1" applyProtection="1">
      <alignment horizontal="left" wrapText="1"/>
      <protection locked="0"/>
    </xf>
    <xf numFmtId="9" fontId="25" fillId="0" borderId="1" xfId="0" applyNumberFormat="1" applyFont="1" applyFill="1" applyBorder="1" applyAlignment="1">
      <alignment horizontal="left"/>
    </xf>
    <xf numFmtId="0" fontId="25" fillId="0" borderId="0" xfId="0" applyFont="1" applyFill="1" applyAlignment="1">
      <alignment horizontal="left"/>
    </xf>
    <xf numFmtId="0" fontId="25" fillId="0" borderId="0" xfId="0" applyFont="1" applyFill="1" applyAlignment="1">
      <alignment horizontal="center"/>
    </xf>
    <xf numFmtId="0" fontId="25" fillId="0" borderId="0" xfId="0" applyFont="1" applyFill="1" applyAlignment="1"/>
    <xf numFmtId="0" fontId="0" fillId="0" borderId="0" xfId="0"/>
    <xf numFmtId="0" fontId="1" fillId="0" borderId="0" xfId="0" applyFont="1"/>
    <xf numFmtId="0" fontId="23" fillId="0" borderId="0" xfId="0" applyFont="1"/>
    <xf numFmtId="14" fontId="23" fillId="0" borderId="0" xfId="0" quotePrefix="1" applyNumberFormat="1" applyFont="1"/>
    <xf numFmtId="0" fontId="26" fillId="0" borderId="0" xfId="0" applyFont="1"/>
    <xf numFmtId="196" fontId="1" fillId="0" borderId="0" xfId="0" applyNumberFormat="1" applyFont="1"/>
    <xf numFmtId="3" fontId="1" fillId="0" borderId="0" xfId="0" applyNumberFormat="1" applyFont="1"/>
    <xf numFmtId="292" fontId="20" fillId="0" borderId="1" xfId="1" applyNumberFormat="1" applyFont="1" applyFill="1" applyBorder="1" applyAlignment="1" applyProtection="1">
      <alignment horizontal="right" wrapText="1"/>
      <protection locked="0"/>
    </xf>
    <xf numFmtId="292" fontId="20" fillId="0" borderId="1" xfId="1" applyNumberFormat="1" applyFont="1" applyFill="1" applyBorder="1" applyAlignment="1">
      <alignment horizontal="right" wrapText="1"/>
    </xf>
    <xf numFmtId="49" fontId="20" fillId="0" borderId="1" xfId="1" applyNumberFormat="1" applyFont="1" applyFill="1" applyBorder="1" applyAlignment="1">
      <alignment horizontal="right"/>
    </xf>
    <xf numFmtId="0" fontId="25" fillId="0" borderId="0" xfId="0" applyFont="1" applyFill="1" applyBorder="1" applyAlignment="1">
      <alignment horizontal="left"/>
    </xf>
    <xf numFmtId="0" fontId="15" fillId="0" borderId="0" xfId="0" applyFont="1"/>
    <xf numFmtId="0" fontId="0" fillId="0" borderId="0" xfId="0" applyFill="1"/>
    <xf numFmtId="186" fontId="20" fillId="0" borderId="1" xfId="1" applyNumberFormat="1" applyFont="1" applyFill="1" applyBorder="1" applyAlignment="1">
      <alignment horizontal="right" wrapText="1"/>
    </xf>
    <xf numFmtId="292" fontId="20" fillId="0" borderId="0" xfId="1" applyNumberFormat="1" applyFont="1" applyFill="1" applyBorder="1" applyAlignment="1">
      <alignment horizontal="right" wrapText="1"/>
    </xf>
    <xf numFmtId="0" fontId="189" fillId="0" borderId="0" xfId="0" applyFont="1"/>
    <xf numFmtId="195" fontId="6" fillId="0" borderId="0" xfId="0" applyNumberFormat="1" applyFont="1" applyFill="1" applyAlignment="1">
      <alignment horizontal="right" indent="2"/>
    </xf>
    <xf numFmtId="190" fontId="6" fillId="0" borderId="0" xfId="10" applyNumberFormat="1" applyFont="1" applyFill="1" applyBorder="1" applyAlignment="1">
      <alignment horizontal="right"/>
    </xf>
    <xf numFmtId="190" fontId="6" fillId="0" borderId="11" xfId="10" applyNumberFormat="1" applyFont="1" applyFill="1" applyBorder="1" applyAlignment="1">
      <alignment horizontal="right"/>
    </xf>
    <xf numFmtId="306" fontId="0" fillId="0" borderId="0" xfId="0" applyNumberFormat="1"/>
    <xf numFmtId="165" fontId="1" fillId="0" borderId="0" xfId="1" applyFont="1"/>
    <xf numFmtId="0" fontId="190" fillId="2" borderId="0" xfId="1403" applyNumberFormat="1" applyFont="1" applyFill="1" applyBorder="1" applyProtection="1"/>
    <xf numFmtId="0" fontId="26" fillId="2" borderId="0" xfId="0" applyFont="1" applyFill="1"/>
    <xf numFmtId="0" fontId="191" fillId="2" borderId="0" xfId="0" applyFont="1" applyFill="1"/>
    <xf numFmtId="190" fontId="15" fillId="0" borderId="0" xfId="10" applyNumberFormat="1" applyFont="1" applyFill="1" applyBorder="1" applyAlignment="1">
      <alignment horizontal="right"/>
    </xf>
    <xf numFmtId="0" fontId="1" fillId="0" borderId="0" xfId="0" applyFont="1" applyFill="1"/>
    <xf numFmtId="292" fontId="20" fillId="0" borderId="1" xfId="5745" applyNumberFormat="1" applyFont="1" applyFill="1" applyBorder="1" applyAlignment="1">
      <alignment horizontal="right" wrapText="1"/>
    </xf>
    <xf numFmtId="292" fontId="20" fillId="0" borderId="1" xfId="5747" applyNumberFormat="1" applyFont="1" applyFill="1" applyBorder="1" applyAlignment="1">
      <alignment horizontal="right" wrapText="1"/>
    </xf>
    <xf numFmtId="17" fontId="20" fillId="0" borderId="1" xfId="4" applyNumberFormat="1" applyFont="1" applyFill="1" applyBorder="1" applyAlignment="1" applyProtection="1">
      <alignment horizontal="right" wrapText="1"/>
      <protection locked="0"/>
    </xf>
    <xf numFmtId="10" fontId="20" fillId="0" borderId="1" xfId="3" applyNumberFormat="1" applyFont="1" applyFill="1" applyBorder="1" applyAlignment="1" applyProtection="1">
      <alignment horizontal="right" wrapText="1"/>
      <protection locked="0"/>
    </xf>
    <xf numFmtId="9" fontId="20" fillId="0" borderId="1" xfId="3" applyNumberFormat="1" applyFont="1" applyFill="1" applyBorder="1" applyAlignment="1" applyProtection="1">
      <alignment horizontal="right" wrapText="1"/>
      <protection locked="0"/>
    </xf>
    <xf numFmtId="49" fontId="181" fillId="0" borderId="1" xfId="1" applyNumberFormat="1" applyFont="1" applyFill="1" applyBorder="1" applyAlignment="1">
      <alignment horizontal="right"/>
    </xf>
    <xf numFmtId="0" fontId="20" fillId="0" borderId="779" xfId="0" applyFont="1" applyFill="1" applyBorder="1" applyAlignment="1">
      <alignment wrapText="1"/>
    </xf>
    <xf numFmtId="9" fontId="20" fillId="0" borderId="779" xfId="3" applyFont="1" applyFill="1" applyBorder="1" applyAlignment="1">
      <alignment horizontal="left" wrapText="1"/>
    </xf>
    <xf numFmtId="49" fontId="20" fillId="0" borderId="779" xfId="0" applyNumberFormat="1" applyFont="1" applyFill="1" applyBorder="1" applyAlignment="1">
      <alignment horizontal="center" wrapText="1"/>
    </xf>
    <xf numFmtId="49" fontId="20" fillId="0" borderId="779" xfId="0" applyNumberFormat="1" applyFont="1" applyFill="1" applyBorder="1" applyAlignment="1">
      <alignment horizontal="right" wrapText="1"/>
    </xf>
    <xf numFmtId="0" fontId="20" fillId="0" borderId="779" xfId="0" applyFont="1" applyFill="1" applyBorder="1" applyAlignment="1">
      <alignment horizontal="right" wrapText="1"/>
    </xf>
    <xf numFmtId="176" fontId="20" fillId="0" borderId="779" xfId="0" applyNumberFormat="1" applyFont="1" applyFill="1" applyBorder="1" applyAlignment="1">
      <alignment horizontal="right" wrapText="1"/>
    </xf>
    <xf numFmtId="186" fontId="20" fillId="0" borderId="779" xfId="1" applyNumberFormat="1" applyFont="1" applyFill="1" applyBorder="1" applyAlignment="1">
      <alignment horizontal="right" wrapText="1"/>
    </xf>
    <xf numFmtId="292" fontId="20" fillId="0" borderId="779" xfId="1" applyNumberFormat="1" applyFont="1" applyFill="1" applyBorder="1" applyAlignment="1">
      <alignment horizontal="right" wrapText="1"/>
    </xf>
    <xf numFmtId="9" fontId="20" fillId="0" borderId="779" xfId="3" applyFont="1" applyFill="1" applyBorder="1" applyAlignment="1" applyProtection="1">
      <alignment horizontal="right" wrapText="1"/>
      <protection locked="0"/>
    </xf>
    <xf numFmtId="174" fontId="20" fillId="0" borderId="779" xfId="0" applyNumberFormat="1" applyFont="1" applyFill="1" applyBorder="1" applyAlignment="1">
      <alignment horizontal="right" wrapText="1"/>
    </xf>
    <xf numFmtId="9" fontId="20" fillId="0" borderId="779" xfId="4" applyNumberFormat="1" applyFont="1" applyFill="1" applyBorder="1" applyAlignment="1">
      <alignment horizontal="right" wrapText="1"/>
    </xf>
    <xf numFmtId="0" fontId="20" fillId="0" borderId="779" xfId="4" applyNumberFormat="1" applyFont="1" applyFill="1" applyBorder="1" applyAlignment="1">
      <alignment horizontal="right" wrapText="1"/>
    </xf>
    <xf numFmtId="17" fontId="20" fillId="0" borderId="779" xfId="0" applyNumberFormat="1" applyFont="1" applyFill="1" applyBorder="1" applyAlignment="1">
      <alignment horizontal="right" wrapText="1"/>
    </xf>
    <xf numFmtId="180" fontId="0" fillId="0" borderId="0" xfId="0" applyNumberFormat="1"/>
    <xf numFmtId="195" fontId="1" fillId="0" borderId="0" xfId="0" applyNumberFormat="1" applyFont="1"/>
    <xf numFmtId="49" fontId="20" fillId="0" borderId="1" xfId="0" applyNumberFormat="1" applyFont="1" applyFill="1" applyBorder="1" applyAlignment="1" applyProtection="1">
      <alignment horizontal="center" wrapText="1"/>
      <protection locked="0"/>
    </xf>
    <xf numFmtId="0" fontId="20" fillId="0" borderId="1" xfId="0" applyFont="1" applyFill="1" applyBorder="1" applyAlignment="1" applyProtection="1">
      <alignment horizontal="right" wrapText="1"/>
      <protection locked="0"/>
    </xf>
    <xf numFmtId="176" fontId="20" fillId="0" borderId="1" xfId="0" applyNumberFormat="1" applyFont="1" applyFill="1" applyBorder="1" applyAlignment="1" applyProtection="1">
      <alignment horizontal="right" wrapText="1"/>
      <protection locked="0"/>
    </xf>
    <xf numFmtId="165" fontId="20" fillId="0" borderId="1" xfId="4" applyFont="1" applyFill="1" applyBorder="1" applyAlignment="1" applyProtection="1">
      <alignment horizontal="right" wrapText="1"/>
      <protection locked="0"/>
    </xf>
    <xf numFmtId="174" fontId="20" fillId="0" borderId="1" xfId="0" applyNumberFormat="1" applyFont="1" applyFill="1" applyBorder="1" applyAlignment="1" applyProtection="1">
      <alignment horizontal="right" wrapText="1"/>
      <protection locked="0"/>
    </xf>
    <xf numFmtId="0" fontId="20" fillId="0" borderId="1" xfId="4" applyNumberFormat="1" applyFont="1" applyFill="1" applyBorder="1" applyAlignment="1" applyProtection="1">
      <alignment horizontal="right" wrapText="1"/>
      <protection locked="0"/>
    </xf>
    <xf numFmtId="49" fontId="20" fillId="0" borderId="1" xfId="0" applyNumberFormat="1" applyFont="1" applyFill="1" applyBorder="1" applyAlignment="1" applyProtection="1">
      <alignment horizontal="right" wrapText="1"/>
      <protection locked="0"/>
    </xf>
    <xf numFmtId="9" fontId="20" fillId="0" borderId="1" xfId="3" applyFont="1" applyFill="1" applyBorder="1" applyAlignment="1" applyProtection="1">
      <alignment horizontal="right" wrapText="1"/>
      <protection locked="0"/>
    </xf>
    <xf numFmtId="49" fontId="20" fillId="0" borderId="1" xfId="0" applyNumberFormat="1" applyFont="1" applyFill="1" applyBorder="1" applyAlignment="1">
      <alignment horizontal="right" wrapText="1"/>
    </xf>
    <xf numFmtId="0" fontId="20" fillId="0" borderId="1" xfId="0" applyFont="1" applyFill="1" applyBorder="1" applyAlignment="1">
      <alignment horizontal="right" wrapText="1"/>
    </xf>
    <xf numFmtId="176" fontId="20" fillId="0" borderId="1" xfId="0" applyNumberFormat="1" applyFont="1" applyFill="1" applyBorder="1" applyAlignment="1">
      <alignment horizontal="right" wrapText="1"/>
    </xf>
    <xf numFmtId="174" fontId="20" fillId="0" borderId="1" xfId="0" applyNumberFormat="1" applyFont="1" applyFill="1" applyBorder="1" applyAlignment="1">
      <alignment horizontal="right" wrapText="1"/>
    </xf>
    <xf numFmtId="9" fontId="20" fillId="0" borderId="1" xfId="4" applyNumberFormat="1" applyFont="1" applyFill="1" applyBorder="1" applyAlignment="1">
      <alignment horizontal="right" wrapText="1"/>
    </xf>
    <xf numFmtId="0" fontId="20" fillId="0" borderId="1" xfId="4" applyNumberFormat="1" applyFont="1" applyFill="1" applyBorder="1" applyAlignment="1">
      <alignment horizontal="right" wrapText="1"/>
    </xf>
    <xf numFmtId="17" fontId="20" fillId="0" borderId="1" xfId="0" applyNumberFormat="1" applyFont="1" applyFill="1" applyBorder="1" applyAlignment="1">
      <alignment horizontal="right" wrapText="1"/>
    </xf>
    <xf numFmtId="0" fontId="20" fillId="0" borderId="1" xfId="8" applyFont="1" applyFill="1" applyBorder="1" applyAlignment="1">
      <alignment wrapText="1"/>
    </xf>
    <xf numFmtId="49" fontId="24" fillId="0" borderId="1" xfId="0" applyNumberFormat="1" applyFont="1" applyFill="1" applyBorder="1" applyAlignment="1">
      <alignment horizontal="right" wrapText="1"/>
    </xf>
    <xf numFmtId="0" fontId="20" fillId="0" borderId="0" xfId="8" applyFont="1" applyFill="1" applyBorder="1" applyAlignment="1">
      <alignment wrapText="1"/>
    </xf>
    <xf numFmtId="0" fontId="20" fillId="0" borderId="0" xfId="8" applyFont="1" applyFill="1" applyBorder="1" applyAlignment="1">
      <alignment horizontal="right" wrapText="1"/>
    </xf>
    <xf numFmtId="176" fontId="20" fillId="0" borderId="0" xfId="8" applyNumberFormat="1" applyFont="1" applyFill="1" applyBorder="1" applyAlignment="1">
      <alignment horizontal="right" wrapText="1"/>
    </xf>
    <xf numFmtId="9" fontId="20" fillId="0" borderId="0" xfId="4" applyNumberFormat="1" applyFont="1" applyFill="1" applyBorder="1" applyAlignment="1">
      <alignment horizontal="right" wrapText="1"/>
    </xf>
    <xf numFmtId="174" fontId="20" fillId="0" borderId="0" xfId="8" applyNumberFormat="1" applyFont="1" applyFill="1" applyBorder="1" applyAlignment="1">
      <alignment horizontal="right" wrapText="1"/>
    </xf>
    <xf numFmtId="165" fontId="20" fillId="0" borderId="0" xfId="4" applyFont="1" applyFill="1" applyBorder="1" applyAlignment="1">
      <alignment horizontal="right" wrapText="1"/>
    </xf>
    <xf numFmtId="0" fontId="20" fillId="0" borderId="0" xfId="4" applyNumberFormat="1" applyFont="1" applyFill="1" applyBorder="1" applyAlignment="1">
      <alignment horizontal="right" wrapText="1"/>
    </xf>
    <xf numFmtId="165" fontId="0" fillId="0" borderId="0" xfId="5749" applyFont="1"/>
    <xf numFmtId="309" fontId="7" fillId="0" borderId="0" xfId="10" applyNumberFormat="1" applyFont="1" applyFill="1" applyBorder="1" applyAlignment="1"/>
    <xf numFmtId="309" fontId="7" fillId="0" borderId="11" xfId="10" applyNumberFormat="1" applyFont="1" applyFill="1" applyBorder="1" applyAlignment="1"/>
    <xf numFmtId="309" fontId="13" fillId="0" borderId="0" xfId="10" applyNumberFormat="1" applyFont="1" applyFill="1" applyBorder="1" applyAlignment="1"/>
    <xf numFmtId="309" fontId="13" fillId="0" borderId="768" xfId="10" applyNumberFormat="1" applyFont="1" applyFill="1" applyBorder="1" applyAlignment="1"/>
    <xf numFmtId="309" fontId="192" fillId="0" borderId="0" xfId="0" applyNumberFormat="1" applyFont="1" applyAlignment="1"/>
    <xf numFmtId="309" fontId="193" fillId="0" borderId="0" xfId="0" applyNumberFormat="1" applyFont="1" applyAlignment="1"/>
    <xf numFmtId="309" fontId="193" fillId="0" borderId="768" xfId="0" applyNumberFormat="1" applyFont="1" applyBorder="1" applyAlignment="1"/>
    <xf numFmtId="195" fontId="193" fillId="0" borderId="0" xfId="0" applyNumberFormat="1" applyFont="1" applyAlignment="1">
      <alignment horizontal="right"/>
    </xf>
    <xf numFmtId="195" fontId="193" fillId="0" borderId="350" xfId="0" applyNumberFormat="1" applyFont="1" applyBorder="1" applyAlignment="1">
      <alignment horizontal="right"/>
    </xf>
    <xf numFmtId="307" fontId="193" fillId="2" borderId="0" xfId="1403" applyNumberFormat="1" applyFont="1" applyFill="1" applyBorder="1" applyProtection="1"/>
    <xf numFmtId="307" fontId="193" fillId="3" borderId="0" xfId="1403" applyNumberFormat="1" applyFont="1" applyFill="1" applyBorder="1" applyProtection="1"/>
    <xf numFmtId="308" fontId="193" fillId="2" borderId="13" xfId="0" applyNumberFormat="1" applyFont="1" applyFill="1" applyBorder="1"/>
    <xf numFmtId="0" fontId="193" fillId="2" borderId="0" xfId="0" applyFont="1" applyFill="1"/>
    <xf numFmtId="0" fontId="20" fillId="0" borderId="1" xfId="0" applyFont="1" applyFill="1" applyBorder="1" applyAlignment="1">
      <alignment wrapText="1"/>
    </xf>
    <xf numFmtId="9" fontId="20" fillId="0" borderId="1" xfId="3" applyFont="1" applyFill="1" applyBorder="1" applyAlignment="1">
      <alignment horizontal="left" wrapText="1"/>
    </xf>
    <xf numFmtId="49" fontId="20" fillId="0" borderId="1" xfId="0" applyNumberFormat="1" applyFont="1" applyFill="1" applyBorder="1" applyAlignment="1">
      <alignment horizontal="center" wrapText="1"/>
    </xf>
    <xf numFmtId="17" fontId="20" fillId="0" borderId="1" xfId="8" applyNumberFormat="1" applyFont="1" applyFill="1" applyBorder="1" applyAlignment="1">
      <alignment horizontal="right" wrapText="1"/>
    </xf>
    <xf numFmtId="0" fontId="20" fillId="0" borderId="1" xfId="0" applyFont="1" applyFill="1" applyBorder="1" applyAlignment="1" applyProtection="1">
      <alignment wrapText="1"/>
      <protection locked="0"/>
    </xf>
    <xf numFmtId="0" fontId="9" fillId="0" borderId="0" xfId="7" applyFill="1" applyBorder="1" applyAlignment="1" applyProtection="1">
      <alignment horizontal="left" vertical="center"/>
    </xf>
    <xf numFmtId="0" fontId="0" fillId="0" borderId="0" xfId="0"/>
    <xf numFmtId="178" fontId="176" fillId="100" borderId="0" xfId="2" applyNumberFormat="1" applyFont="1" applyFill="1" applyBorder="1" applyAlignment="1" applyProtection="1">
      <alignment horizontal="right" vertical="top" wrapText="1"/>
      <protection locked="0"/>
    </xf>
    <xf numFmtId="0" fontId="176" fillId="100" borderId="0" xfId="0" applyFont="1" applyFill="1" applyBorder="1" applyAlignment="1">
      <alignment wrapText="1"/>
    </xf>
    <xf numFmtId="0" fontId="176" fillId="100" borderId="0" xfId="0" applyFont="1" applyFill="1" applyBorder="1" applyAlignment="1">
      <alignment horizontal="right" wrapText="1"/>
    </xf>
    <xf numFmtId="178" fontId="176" fillId="100" borderId="0" xfId="2" applyNumberFormat="1" applyFont="1" applyFill="1" applyBorder="1" applyAlignment="1">
      <alignment horizontal="right" vertical="top" wrapText="1"/>
    </xf>
    <xf numFmtId="17" fontId="20" fillId="0" borderId="1" xfId="817" applyNumberFormat="1" applyFont="1" applyFill="1" applyBorder="1" applyAlignment="1" applyProtection="1">
      <alignment horizontal="right" wrapText="1"/>
      <protection locked="0"/>
    </xf>
    <xf numFmtId="2" fontId="20" fillId="0" borderId="1" xfId="817" applyNumberFormat="1" applyFont="1" applyFill="1" applyBorder="1" applyAlignment="1" applyProtection="1">
      <alignment horizontal="right" wrapText="1"/>
      <protection locked="0"/>
    </xf>
    <xf numFmtId="9" fontId="24" fillId="0" borderId="1" xfId="4" applyNumberFormat="1" applyFont="1" applyFill="1" applyBorder="1" applyAlignment="1" applyProtection="1">
      <alignment horizontal="left" wrapText="1"/>
      <protection locked="0"/>
    </xf>
    <xf numFmtId="49" fontId="24" fillId="0" borderId="1" xfId="0" applyNumberFormat="1" applyFont="1" applyFill="1" applyBorder="1" applyAlignment="1" applyProtection="1">
      <alignment horizontal="center" wrapText="1"/>
      <protection locked="0"/>
    </xf>
    <xf numFmtId="176" fontId="24" fillId="0" borderId="1" xfId="0" applyNumberFormat="1" applyFont="1" applyFill="1" applyBorder="1" applyAlignment="1" applyProtection="1">
      <alignment horizontal="right" wrapText="1"/>
      <protection locked="0"/>
    </xf>
    <xf numFmtId="292" fontId="24" fillId="0" borderId="1" xfId="1" applyNumberFormat="1" applyFont="1" applyFill="1" applyBorder="1" applyAlignment="1" applyProtection="1">
      <alignment horizontal="right" wrapText="1"/>
      <protection locked="0"/>
    </xf>
    <xf numFmtId="174" fontId="24" fillId="0" borderId="1" xfId="0" applyNumberFormat="1" applyFont="1" applyFill="1" applyBorder="1" applyAlignment="1" applyProtection="1">
      <alignment horizontal="right" wrapText="1"/>
      <protection locked="0"/>
    </xf>
    <xf numFmtId="0" fontId="24" fillId="0" borderId="1" xfId="4" applyNumberFormat="1" applyFont="1" applyFill="1" applyBorder="1" applyAlignment="1" applyProtection="1">
      <alignment horizontal="right" wrapText="1"/>
      <protection locked="0"/>
    </xf>
    <xf numFmtId="17" fontId="24" fillId="0" borderId="1" xfId="4" applyNumberFormat="1" applyFont="1" applyFill="1" applyBorder="1" applyAlignment="1" applyProtection="1">
      <alignment horizontal="right" wrapText="1"/>
      <protection locked="0"/>
    </xf>
    <xf numFmtId="49" fontId="24" fillId="0" borderId="1" xfId="0" applyNumberFormat="1" applyFont="1" applyFill="1" applyBorder="1" applyAlignment="1" applyProtection="1">
      <alignment horizontal="right" wrapText="1"/>
      <protection locked="0"/>
    </xf>
    <xf numFmtId="0" fontId="0" fillId="0" borderId="0" xfId="0" applyAlignment="1">
      <alignment vertical="top"/>
    </xf>
    <xf numFmtId="9" fontId="24" fillId="0" borderId="1" xfId="3" applyFont="1" applyFill="1" applyBorder="1" applyAlignment="1">
      <alignment horizontal="left" wrapText="1"/>
    </xf>
    <xf numFmtId="49" fontId="24" fillId="0" borderId="1" xfId="0" applyNumberFormat="1" applyFont="1" applyFill="1" applyBorder="1" applyAlignment="1">
      <alignment horizontal="center" wrapText="1"/>
    </xf>
    <xf numFmtId="0" fontId="24" fillId="0" borderId="1" xfId="0" applyFont="1" applyFill="1" applyBorder="1" applyAlignment="1">
      <alignment horizontal="right" wrapText="1"/>
    </xf>
    <xf numFmtId="176" fontId="24" fillId="0" borderId="1" xfId="0" applyNumberFormat="1" applyFont="1" applyFill="1" applyBorder="1" applyAlignment="1">
      <alignment horizontal="right" wrapText="1"/>
    </xf>
    <xf numFmtId="292" fontId="24" fillId="0" borderId="1" xfId="1" applyNumberFormat="1" applyFont="1" applyFill="1" applyBorder="1" applyAlignment="1">
      <alignment horizontal="right" wrapText="1"/>
    </xf>
    <xf numFmtId="9" fontId="24" fillId="0" borderId="1" xfId="3" applyFont="1" applyFill="1" applyBorder="1" applyAlignment="1" applyProtection="1">
      <alignment horizontal="right" wrapText="1"/>
      <protection locked="0"/>
    </xf>
    <xf numFmtId="174" fontId="24" fillId="0" borderId="1" xfId="0" applyNumberFormat="1" applyFont="1" applyFill="1" applyBorder="1" applyAlignment="1">
      <alignment horizontal="right" wrapText="1"/>
    </xf>
    <xf numFmtId="9" fontId="24" fillId="0" borderId="1" xfId="4" applyNumberFormat="1" applyFont="1" applyFill="1" applyBorder="1" applyAlignment="1">
      <alignment horizontal="right" wrapText="1"/>
    </xf>
    <xf numFmtId="0" fontId="24" fillId="0" borderId="1" xfId="4" applyNumberFormat="1" applyFont="1" applyFill="1" applyBorder="1" applyAlignment="1">
      <alignment horizontal="right" wrapText="1"/>
    </xf>
    <xf numFmtId="17" fontId="24" fillId="0" borderId="1" xfId="0" applyNumberFormat="1" applyFont="1" applyFill="1" applyBorder="1" applyAlignment="1">
      <alignment horizontal="right" wrapText="1"/>
    </xf>
    <xf numFmtId="17" fontId="20" fillId="0" borderId="779" xfId="817" applyNumberFormat="1" applyFont="1" applyFill="1" applyBorder="1" applyAlignment="1" applyProtection="1">
      <alignment horizontal="right" wrapText="1"/>
      <protection locked="0"/>
    </xf>
    <xf numFmtId="2" fontId="20" fillId="0" borderId="779" xfId="817" applyNumberFormat="1" applyFont="1" applyFill="1" applyBorder="1" applyAlignment="1" applyProtection="1">
      <alignment horizontal="right" wrapText="1"/>
      <protection locked="0"/>
    </xf>
    <xf numFmtId="10" fontId="20" fillId="0" borderId="779" xfId="3" applyNumberFormat="1" applyFont="1" applyFill="1" applyBorder="1" applyAlignment="1" applyProtection="1">
      <alignment horizontal="right" wrapText="1"/>
      <protection locked="0"/>
    </xf>
    <xf numFmtId="186" fontId="24" fillId="0" borderId="1" xfId="1" applyNumberFormat="1" applyFont="1" applyFill="1" applyBorder="1" applyAlignment="1">
      <alignment horizontal="right" wrapText="1"/>
    </xf>
    <xf numFmtId="186" fontId="176" fillId="100" borderId="0" xfId="2" applyNumberFormat="1" applyFont="1" applyFill="1" applyBorder="1" applyAlignment="1" applyProtection="1">
      <alignment horizontal="right" vertical="top" wrapText="1"/>
      <protection locked="0"/>
    </xf>
    <xf numFmtId="186" fontId="176" fillId="100" borderId="0" xfId="2" applyNumberFormat="1" applyFont="1" applyFill="1" applyBorder="1" applyAlignment="1">
      <alignment horizontal="right" vertical="top" wrapText="1"/>
    </xf>
    <xf numFmtId="186" fontId="20" fillId="0" borderId="1" xfId="817" applyNumberFormat="1" applyFont="1" applyFill="1" applyBorder="1" applyAlignment="1" applyProtection="1">
      <alignment horizontal="right" wrapText="1"/>
      <protection locked="0"/>
    </xf>
    <xf numFmtId="186" fontId="20" fillId="0" borderId="779" xfId="817" applyNumberFormat="1" applyFont="1" applyFill="1" applyBorder="1" applyAlignment="1" applyProtection="1">
      <alignment horizontal="right" wrapText="1"/>
      <protection locked="0"/>
    </xf>
    <xf numFmtId="186" fontId="0" fillId="0" borderId="0" xfId="0" applyNumberFormat="1"/>
    <xf numFmtId="165" fontId="176" fillId="100" borderId="0" xfId="4" applyNumberFormat="1" applyFont="1" applyFill="1" applyBorder="1" applyAlignment="1">
      <alignment horizontal="left" wrapText="1"/>
    </xf>
    <xf numFmtId="0" fontId="176" fillId="100" borderId="0" xfId="0" applyFont="1" applyFill="1" applyBorder="1" applyAlignment="1">
      <alignment horizontal="left" wrapText="1"/>
    </xf>
    <xf numFmtId="164" fontId="20" fillId="0" borderId="1" xfId="2" applyNumberFormat="1" applyFont="1" applyFill="1" applyBorder="1" applyAlignment="1" applyProtection="1">
      <alignment horizontal="left" wrapText="1"/>
    </xf>
    <xf numFmtId="292" fontId="20" fillId="0" borderId="1" xfId="1" applyNumberFormat="1" applyFont="1" applyFill="1" applyBorder="1" applyAlignment="1" applyProtection="1">
      <alignment horizontal="left" wrapText="1"/>
    </xf>
    <xf numFmtId="164" fontId="20" fillId="0" borderId="779" xfId="2" applyNumberFormat="1" applyFont="1" applyFill="1" applyBorder="1" applyAlignment="1" applyProtection="1">
      <alignment horizontal="left" wrapText="1"/>
    </xf>
    <xf numFmtId="0" fontId="0" fillId="0" borderId="0" xfId="0" applyAlignment="1"/>
    <xf numFmtId="165" fontId="176" fillId="100" borderId="0" xfId="4" applyFont="1" applyFill="1" applyBorder="1" applyAlignment="1">
      <alignment horizontal="right" wrapText="1"/>
    </xf>
    <xf numFmtId="9" fontId="20" fillId="0" borderId="1" xfId="1" applyNumberFormat="1" applyFont="1" applyFill="1" applyBorder="1" applyAlignment="1" applyProtection="1">
      <alignment horizontal="right" wrapText="1"/>
    </xf>
    <xf numFmtId="292" fontId="20" fillId="0" borderId="779" xfId="1" applyNumberFormat="1" applyFont="1" applyFill="1" applyBorder="1" applyAlignment="1" applyProtection="1">
      <alignment horizontal="left" wrapText="1"/>
    </xf>
    <xf numFmtId="9" fontId="20" fillId="0" borderId="779" xfId="1" applyNumberFormat="1" applyFont="1" applyFill="1" applyBorder="1" applyAlignment="1" applyProtection="1">
      <alignment horizontal="right" wrapText="1"/>
    </xf>
    <xf numFmtId="186" fontId="176" fillId="100" borderId="0" xfId="4" applyNumberFormat="1" applyFont="1" applyFill="1" applyBorder="1" applyAlignment="1">
      <alignment horizontal="right" wrapText="1"/>
    </xf>
    <xf numFmtId="186" fontId="20" fillId="0" borderId="1" xfId="1" applyNumberFormat="1" applyFont="1" applyFill="1" applyBorder="1" applyAlignment="1" applyProtection="1">
      <alignment horizontal="right" wrapText="1"/>
    </xf>
    <xf numFmtId="186" fontId="20" fillId="0" borderId="779" xfId="1" applyNumberFormat="1" applyFont="1" applyFill="1" applyBorder="1" applyAlignment="1" applyProtection="1">
      <alignment horizontal="right" wrapText="1"/>
    </xf>
    <xf numFmtId="186" fontId="25" fillId="0" borderId="0" xfId="0" applyNumberFormat="1" applyFont="1" applyFill="1" applyBorder="1" applyAlignment="1"/>
    <xf numFmtId="186" fontId="25" fillId="0" borderId="0" xfId="0" applyNumberFormat="1" applyFont="1" applyFill="1" applyAlignment="1"/>
    <xf numFmtId="186" fontId="25" fillId="0" borderId="0" xfId="0" applyNumberFormat="1" applyFont="1" applyAlignment="1"/>
    <xf numFmtId="186" fontId="0" fillId="0" borderId="0" xfId="0" applyNumberFormat="1" applyAlignment="1"/>
    <xf numFmtId="186" fontId="19" fillId="0" borderId="1" xfId="1" applyNumberFormat="1" applyFont="1" applyFill="1" applyBorder="1" applyAlignment="1">
      <alignment horizontal="right" wrapText="1"/>
    </xf>
    <xf numFmtId="165" fontId="176" fillId="100" borderId="0" xfId="4" applyNumberFormat="1" applyFont="1" applyFill="1" applyBorder="1" applyAlignment="1" applyProtection="1">
      <alignment horizontal="left" vertical="top" wrapText="1"/>
      <protection locked="0"/>
    </xf>
    <xf numFmtId="186" fontId="176" fillId="100" borderId="0" xfId="4" applyNumberFormat="1" applyFont="1" applyFill="1" applyBorder="1" applyAlignment="1" applyProtection="1">
      <alignment horizontal="right" vertical="top" wrapText="1"/>
      <protection locked="0"/>
    </xf>
    <xf numFmtId="310" fontId="6" fillId="0" borderId="0" xfId="8" applyNumberFormat="1" applyFont="1"/>
    <xf numFmtId="311" fontId="6" fillId="0" borderId="0" xfId="8" applyNumberFormat="1" applyFont="1"/>
    <xf numFmtId="0" fontId="6" fillId="3" borderId="0" xfId="8" applyFont="1" applyFill="1"/>
    <xf numFmtId="0" fontId="5" fillId="0" borderId="797" xfId="8" applyFont="1" applyFill="1" applyBorder="1"/>
    <xf numFmtId="0" fontId="5" fillId="0" borderId="798" xfId="8" applyFont="1" applyFill="1" applyBorder="1" applyAlignment="1">
      <alignment horizontal="centerContinuous"/>
    </xf>
    <xf numFmtId="0" fontId="5" fillId="0" borderId="767" xfId="8" applyFont="1" applyFill="1" applyBorder="1" applyAlignment="1">
      <alignment horizontal="centerContinuous"/>
    </xf>
    <xf numFmtId="0" fontId="5" fillId="0" borderId="805" xfId="8" applyFont="1" applyFill="1" applyBorder="1" applyAlignment="1">
      <alignment horizontal="centerContinuous"/>
    </xf>
    <xf numFmtId="0" fontId="5" fillId="3" borderId="798" xfId="8" applyFont="1" applyFill="1" applyBorder="1" applyAlignment="1">
      <alignment horizontal="centerContinuous"/>
    </xf>
    <xf numFmtId="0" fontId="5" fillId="3" borderId="767" xfId="8" applyFont="1" applyFill="1" applyBorder="1" applyAlignment="1">
      <alignment horizontal="centerContinuous"/>
    </xf>
    <xf numFmtId="0" fontId="5" fillId="3" borderId="805" xfId="8" applyFont="1" applyFill="1" applyBorder="1" applyAlignment="1">
      <alignment horizontal="centerContinuous"/>
    </xf>
    <xf numFmtId="0" fontId="5" fillId="0" borderId="0" xfId="8" applyFont="1" applyFill="1"/>
    <xf numFmtId="0" fontId="195" fillId="4" borderId="6" xfId="8" applyFont="1" applyFill="1" applyBorder="1"/>
    <xf numFmtId="0" fontId="195" fillId="4" borderId="7" xfId="8" applyFont="1" applyFill="1" applyBorder="1"/>
    <xf numFmtId="0" fontId="195" fillId="4" borderId="0" xfId="8" applyFont="1" applyFill="1" applyBorder="1"/>
    <xf numFmtId="0" fontId="195" fillId="4" borderId="50" xfId="8" applyFont="1" applyFill="1" applyBorder="1"/>
    <xf numFmtId="0" fontId="195" fillId="3" borderId="7" xfId="8" applyFont="1" applyFill="1" applyBorder="1"/>
    <xf numFmtId="0" fontId="195" fillId="3" borderId="0" xfId="8" applyFont="1" applyFill="1" applyBorder="1"/>
    <xf numFmtId="0" fontId="195" fillId="3" borderId="50" xfId="8" applyFont="1" applyFill="1" applyBorder="1"/>
    <xf numFmtId="0" fontId="6" fillId="110" borderId="6" xfId="8" applyFont="1" applyFill="1" applyBorder="1"/>
    <xf numFmtId="312" fontId="6" fillId="110" borderId="7" xfId="8" applyNumberFormat="1" applyFont="1" applyFill="1" applyBorder="1"/>
    <xf numFmtId="0" fontId="6" fillId="110" borderId="0" xfId="8" applyFont="1" applyFill="1" applyBorder="1"/>
    <xf numFmtId="0" fontId="6" fillId="110" borderId="50" xfId="8" applyFont="1" applyFill="1" applyBorder="1"/>
    <xf numFmtId="312" fontId="6" fillId="3" borderId="7" xfId="8" applyNumberFormat="1" applyFont="1" applyFill="1" applyBorder="1"/>
    <xf numFmtId="0" fontId="6" fillId="3" borderId="0" xfId="8" applyFont="1" applyFill="1" applyBorder="1"/>
    <xf numFmtId="0" fontId="6" fillId="3" borderId="50" xfId="8" applyFont="1" applyFill="1" applyBorder="1"/>
    <xf numFmtId="0" fontId="6" fillId="0" borderId="6" xfId="8" applyFont="1" applyFill="1" applyBorder="1"/>
    <xf numFmtId="312" fontId="6" fillId="0" borderId="7" xfId="8" applyNumberFormat="1" applyFont="1" applyFill="1" applyBorder="1"/>
    <xf numFmtId="0" fontId="6" fillId="0" borderId="0" xfId="8" applyFont="1" applyFill="1" applyBorder="1"/>
    <xf numFmtId="175" fontId="6" fillId="0" borderId="0" xfId="8" applyNumberFormat="1" applyFont="1" applyFill="1" applyBorder="1"/>
    <xf numFmtId="0" fontId="6" fillId="0" borderId="50" xfId="8" applyFont="1" applyFill="1" applyBorder="1"/>
    <xf numFmtId="175" fontId="6" fillId="3" borderId="0" xfId="8" applyNumberFormat="1" applyFont="1" applyFill="1" applyBorder="1"/>
    <xf numFmtId="310" fontId="6" fillId="0" borderId="7" xfId="8" applyNumberFormat="1" applyFont="1" applyFill="1" applyBorder="1"/>
    <xf numFmtId="310" fontId="6" fillId="3" borderId="7" xfId="8" applyNumberFormat="1" applyFont="1" applyFill="1" applyBorder="1"/>
    <xf numFmtId="313" fontId="6" fillId="0" borderId="7" xfId="8" applyNumberFormat="1" applyFont="1" applyFill="1" applyBorder="1"/>
    <xf numFmtId="0" fontId="6" fillId="0" borderId="7" xfId="8" applyFont="1" applyFill="1" applyBorder="1"/>
    <xf numFmtId="9" fontId="6" fillId="0" borderId="0" xfId="9" applyFont="1" applyFill="1" applyBorder="1"/>
    <xf numFmtId="0" fontId="6" fillId="3" borderId="7" xfId="8" applyFont="1" applyFill="1" applyBorder="1"/>
    <xf numFmtId="9" fontId="6" fillId="3" borderId="0" xfId="9" applyFont="1" applyFill="1" applyBorder="1"/>
    <xf numFmtId="292" fontId="6" fillId="0" borderId="7" xfId="1" applyNumberFormat="1" applyFont="1" applyFill="1" applyBorder="1"/>
    <xf numFmtId="0" fontId="6" fillId="0" borderId="11" xfId="8" applyFont="1" applyBorder="1"/>
    <xf numFmtId="0" fontId="6" fillId="0" borderId="12" xfId="8" applyFont="1" applyBorder="1"/>
    <xf numFmtId="310" fontId="6" fillId="0" borderId="10" xfId="8" applyNumberFormat="1" applyFont="1" applyFill="1" applyBorder="1"/>
    <xf numFmtId="0" fontId="6" fillId="3" borderId="10" xfId="8" applyFont="1" applyFill="1" applyBorder="1"/>
    <xf numFmtId="0" fontId="6" fillId="3" borderId="11" xfId="8" applyFont="1" applyFill="1" applyBorder="1"/>
    <xf numFmtId="0" fontId="6" fillId="3" borderId="12" xfId="8" applyFont="1" applyFill="1" applyBorder="1"/>
    <xf numFmtId="0" fontId="6" fillId="0" borderId="0" xfId="8" applyFont="1" applyBorder="1"/>
    <xf numFmtId="0" fontId="6" fillId="0" borderId="0" xfId="8" applyFont="1" applyAlignment="1">
      <alignment horizontal="right"/>
    </xf>
    <xf numFmtId="0" fontId="4" fillId="0" borderId="0" xfId="8"/>
    <xf numFmtId="0" fontId="4" fillId="0" borderId="0" xfId="8" applyFont="1"/>
    <xf numFmtId="0" fontId="199" fillId="0" borderId="0" xfId="8" applyFont="1"/>
    <xf numFmtId="0" fontId="20" fillId="0" borderId="0" xfId="16" applyFont="1" applyAlignment="1">
      <alignment vertical="center"/>
    </xf>
    <xf numFmtId="0" fontId="5" fillId="0" borderId="0" xfId="8" applyFont="1" applyAlignment="1">
      <alignment horizontal="right" wrapText="1"/>
    </xf>
    <xf numFmtId="0" fontId="1" fillId="2" borderId="0" xfId="8" applyFont="1" applyFill="1"/>
    <xf numFmtId="314" fontId="1" fillId="2" borderId="0" xfId="10" applyNumberFormat="1" applyFont="1" applyFill="1" applyBorder="1"/>
    <xf numFmtId="315" fontId="6" fillId="0" borderId="0" xfId="8" applyNumberFormat="1" applyFont="1" applyBorder="1"/>
    <xf numFmtId="315" fontId="5" fillId="0" borderId="0" xfId="8" applyNumberFormat="1" applyFont="1" applyBorder="1"/>
    <xf numFmtId="314" fontId="1" fillId="2" borderId="11" xfId="10" applyNumberFormat="1" applyFont="1" applyFill="1" applyBorder="1"/>
    <xf numFmtId="314" fontId="23" fillId="2" borderId="0" xfId="10" applyNumberFormat="1" applyFont="1" applyFill="1" applyBorder="1"/>
    <xf numFmtId="314" fontId="1" fillId="2" borderId="0" xfId="8" applyNumberFormat="1" applyFont="1" applyFill="1" applyBorder="1"/>
    <xf numFmtId="314" fontId="1" fillId="2" borderId="0" xfId="8" applyNumberFormat="1" applyFont="1" applyFill="1"/>
    <xf numFmtId="315" fontId="6" fillId="0" borderId="0" xfId="8" applyNumberFormat="1" applyFont="1"/>
    <xf numFmtId="314" fontId="1" fillId="2" borderId="0" xfId="4" applyNumberFormat="1" applyFont="1" applyFill="1"/>
    <xf numFmtId="0" fontId="200" fillId="0" borderId="0" xfId="8" applyFont="1"/>
    <xf numFmtId="0" fontId="15" fillId="101" borderId="0" xfId="8" applyFont="1" applyFill="1"/>
    <xf numFmtId="0" fontId="14" fillId="101" borderId="0" xfId="8" applyFont="1" applyFill="1" applyAlignment="1">
      <alignment horizontal="right" wrapText="1"/>
    </xf>
    <xf numFmtId="15" fontId="14" fillId="101" borderId="0" xfId="8" applyNumberFormat="1" applyFont="1" applyFill="1" applyBorder="1"/>
    <xf numFmtId="0" fontId="15" fillId="101" borderId="0" xfId="8" applyFont="1" applyFill="1" applyBorder="1" applyAlignment="1">
      <alignment horizontal="right"/>
    </xf>
    <xf numFmtId="0" fontId="1" fillId="2" borderId="0" xfId="8" applyFont="1" applyFill="1" applyAlignment="1">
      <alignment horizontal="right"/>
    </xf>
    <xf numFmtId="315" fontId="1" fillId="2" borderId="0" xfId="10" applyNumberFormat="1" applyFont="1" applyFill="1" applyBorder="1" applyAlignment="1">
      <alignment horizontal="right"/>
    </xf>
    <xf numFmtId="314" fontId="1" fillId="2" borderId="0" xfId="10" applyNumberFormat="1" applyFont="1" applyFill="1" applyBorder="1" applyAlignment="1">
      <alignment horizontal="right"/>
    </xf>
    <xf numFmtId="315" fontId="23" fillId="2" borderId="0" xfId="10" applyNumberFormat="1" applyFont="1" applyFill="1" applyBorder="1" applyAlignment="1">
      <alignment horizontal="right"/>
    </xf>
    <xf numFmtId="314" fontId="23" fillId="2" borderId="0" xfId="10" applyNumberFormat="1" applyFont="1" applyFill="1" applyBorder="1" applyAlignment="1">
      <alignment horizontal="right"/>
    </xf>
    <xf numFmtId="180" fontId="1" fillId="2" borderId="0" xfId="8" applyNumberFormat="1" applyFont="1" applyFill="1" applyBorder="1" applyAlignment="1">
      <alignment horizontal="right"/>
    </xf>
    <xf numFmtId="314" fontId="1" fillId="2" borderId="0" xfId="8" applyNumberFormat="1" applyFont="1" applyFill="1" applyBorder="1" applyAlignment="1">
      <alignment horizontal="right"/>
    </xf>
    <xf numFmtId="315" fontId="1" fillId="2" borderId="0" xfId="8" applyNumberFormat="1" applyFont="1" applyFill="1" applyBorder="1" applyAlignment="1">
      <alignment horizontal="right"/>
    </xf>
    <xf numFmtId="315" fontId="1" fillId="2" borderId="0" xfId="8" applyNumberFormat="1" applyFont="1" applyFill="1" applyAlignment="1">
      <alignment horizontal="right"/>
    </xf>
    <xf numFmtId="314" fontId="1" fillId="2" borderId="0" xfId="8" applyNumberFormat="1" applyFont="1" applyFill="1" applyAlignment="1">
      <alignment horizontal="right"/>
    </xf>
    <xf numFmtId="315" fontId="1" fillId="2" borderId="11" xfId="10" applyNumberFormat="1" applyFont="1" applyFill="1" applyBorder="1" applyAlignment="1">
      <alignment horizontal="right"/>
    </xf>
    <xf numFmtId="314" fontId="1" fillId="2" borderId="11" xfId="10" applyNumberFormat="1" applyFont="1" applyFill="1" applyBorder="1" applyAlignment="1">
      <alignment horizontal="right"/>
    </xf>
    <xf numFmtId="0" fontId="6" fillId="0" borderId="0" xfId="8" applyFont="1" applyFill="1" applyAlignment="1">
      <alignment horizontal="right"/>
    </xf>
    <xf numFmtId="0" fontId="4" fillId="0" borderId="0" xfId="8" applyFont="1" applyFill="1" applyAlignment="1">
      <alignment horizontal="right"/>
    </xf>
    <xf numFmtId="0" fontId="15" fillId="101" borderId="0" xfId="8" applyFont="1" applyFill="1" applyAlignment="1">
      <alignment horizontal="right"/>
    </xf>
    <xf numFmtId="0" fontId="6" fillId="2" borderId="0" xfId="8" applyFont="1" applyFill="1"/>
    <xf numFmtId="0" fontId="15" fillId="2" borderId="0" xfId="8" applyFont="1" applyFill="1"/>
    <xf numFmtId="0" fontId="200" fillId="2" borderId="0" xfId="8" applyFont="1" applyFill="1"/>
    <xf numFmtId="314" fontId="200" fillId="2" borderId="731" xfId="10" applyNumberFormat="1" applyFont="1" applyFill="1" applyBorder="1"/>
    <xf numFmtId="315" fontId="200" fillId="2" borderId="731" xfId="10" applyNumberFormat="1" applyFont="1" applyFill="1" applyBorder="1" applyAlignment="1">
      <alignment horizontal="right"/>
    </xf>
    <xf numFmtId="314" fontId="200" fillId="2" borderId="731" xfId="10" applyNumberFormat="1" applyFont="1" applyFill="1" applyBorder="1" applyAlignment="1">
      <alignment horizontal="right"/>
    </xf>
    <xf numFmtId="0" fontId="200" fillId="0" borderId="0" xfId="8" applyFont="1" applyAlignment="1">
      <alignment horizontal="right"/>
    </xf>
    <xf numFmtId="0" fontId="201" fillId="0" borderId="0" xfId="8" applyFont="1"/>
    <xf numFmtId="0" fontId="201" fillId="0" borderId="0" xfId="8" applyFont="1" applyAlignment="1">
      <alignment horizontal="right"/>
    </xf>
    <xf numFmtId="315" fontId="200" fillId="0" borderId="0" xfId="8" applyNumberFormat="1" applyFont="1"/>
    <xf numFmtId="314" fontId="200" fillId="2" borderId="13" xfId="10" applyNumberFormat="1" applyFont="1" applyFill="1" applyBorder="1"/>
    <xf numFmtId="315" fontId="200" fillId="2" borderId="13" xfId="10" applyNumberFormat="1" applyFont="1" applyFill="1" applyBorder="1" applyAlignment="1">
      <alignment horizontal="right"/>
    </xf>
    <xf numFmtId="314" fontId="200" fillId="2" borderId="13" xfId="10" applyNumberFormat="1" applyFont="1" applyFill="1" applyBorder="1" applyAlignment="1">
      <alignment horizontal="right"/>
    </xf>
    <xf numFmtId="17" fontId="24" fillId="0" borderId="1" xfId="817" applyNumberFormat="1" applyFont="1" applyFill="1" applyBorder="1" applyAlignment="1" applyProtection="1">
      <alignment horizontal="right" wrapText="1"/>
      <protection locked="0"/>
    </xf>
    <xf numFmtId="186" fontId="24" fillId="0" borderId="1" xfId="817" applyNumberFormat="1" applyFont="1" applyFill="1" applyBorder="1" applyAlignment="1" applyProtection="1">
      <alignment horizontal="right" wrapText="1"/>
      <protection locked="0"/>
    </xf>
    <xf numFmtId="2" fontId="24" fillId="0" borderId="1" xfId="817" applyNumberFormat="1" applyFont="1" applyFill="1" applyBorder="1" applyAlignment="1" applyProtection="1">
      <alignment horizontal="right" wrapText="1"/>
      <protection locked="0"/>
    </xf>
    <xf numFmtId="164" fontId="24" fillId="0" borderId="1" xfId="2" applyNumberFormat="1" applyFont="1" applyFill="1" applyBorder="1" applyAlignment="1" applyProtection="1">
      <alignment horizontal="left" wrapText="1"/>
    </xf>
    <xf numFmtId="292" fontId="24" fillId="0" borderId="1" xfId="1" applyNumberFormat="1" applyFont="1" applyFill="1" applyBorder="1" applyAlignment="1" applyProtection="1">
      <alignment horizontal="left" wrapText="1"/>
    </xf>
    <xf numFmtId="9" fontId="24" fillId="0" borderId="1" xfId="1" applyNumberFormat="1" applyFont="1" applyFill="1" applyBorder="1" applyAlignment="1" applyProtection="1">
      <alignment horizontal="right" wrapText="1"/>
    </xf>
    <xf numFmtId="186" fontId="24" fillId="0" borderId="1" xfId="1" applyNumberFormat="1" applyFont="1" applyFill="1" applyBorder="1" applyAlignment="1" applyProtection="1">
      <alignment horizontal="right" wrapText="1"/>
    </xf>
    <xf numFmtId="0" fontId="202" fillId="0" borderId="0" xfId="0" applyFont="1" applyFill="1"/>
    <xf numFmtId="195" fontId="15" fillId="0" borderId="0" xfId="0" applyNumberFormat="1" applyFont="1" applyFill="1" applyAlignment="1">
      <alignment horizontal="right" indent="2"/>
    </xf>
    <xf numFmtId="0" fontId="4" fillId="0" borderId="0" xfId="8" applyFont="1" applyFill="1"/>
    <xf numFmtId="195" fontId="6" fillId="0" borderId="0" xfId="0" applyNumberFormat="1" applyFont="1" applyFill="1" applyAlignment="1"/>
    <xf numFmtId="0" fontId="15" fillId="101" borderId="0" xfId="8" applyFont="1" applyFill="1" applyBorder="1" applyAlignment="1">
      <alignment horizontal="left"/>
    </xf>
    <xf numFmtId="195" fontId="5" fillId="0" borderId="0" xfId="0" applyNumberFormat="1" applyFont="1" applyFill="1" applyAlignment="1"/>
    <xf numFmtId="0" fontId="179" fillId="100" borderId="0" xfId="0" applyFont="1" applyFill="1" applyBorder="1" applyAlignment="1" applyProtection="1">
      <alignment horizontal="center" wrapText="1"/>
      <protection locked="0"/>
    </xf>
    <xf numFmtId="0" fontId="5" fillId="0" borderId="17" xfId="8" applyFont="1" applyBorder="1" applyAlignment="1">
      <alignment horizontal="center"/>
    </xf>
    <xf numFmtId="0" fontId="20" fillId="0" borderId="0" xfId="8" applyFont="1" applyFill="1" applyAlignment="1"/>
    <xf numFmtId="0" fontId="24" fillId="0" borderId="0" xfId="8" applyFont="1" applyFill="1" applyAlignment="1"/>
    <xf numFmtId="49" fontId="24" fillId="0" borderId="1" xfId="0" applyNumberFormat="1" applyFont="1" applyFill="1" applyBorder="1" applyAlignment="1" applyProtection="1">
      <alignment wrapText="1"/>
      <protection locked="0"/>
    </xf>
    <xf numFmtId="175" fontId="24" fillId="0" borderId="1" xfId="4" quotePrefix="1" applyNumberFormat="1" applyFont="1" applyFill="1" applyBorder="1" applyAlignment="1" applyProtection="1">
      <alignment horizontal="right" wrapText="1"/>
      <protection locked="0"/>
    </xf>
    <xf numFmtId="0" fontId="24" fillId="0" borderId="0" xfId="0" applyFont="1" applyFill="1" applyBorder="1" applyAlignment="1" applyProtection="1">
      <alignment wrapText="1"/>
      <protection locked="0"/>
    </xf>
    <xf numFmtId="180" fontId="0" fillId="0" borderId="0" xfId="0" applyNumberFormat="1" applyFill="1" applyAlignment="1"/>
    <xf numFmtId="0" fontId="0" fillId="0" borderId="0" xfId="0" applyFill="1" applyAlignment="1"/>
    <xf numFmtId="49" fontId="24" fillId="0" borderId="1" xfId="0" applyNumberFormat="1" applyFont="1" applyFill="1" applyBorder="1" applyAlignment="1">
      <alignment wrapText="1"/>
    </xf>
    <xf numFmtId="0" fontId="192" fillId="0" borderId="0" xfId="0" applyFont="1" applyAlignment="1"/>
    <xf numFmtId="49" fontId="20" fillId="0" borderId="0" xfId="8" applyNumberFormat="1" applyFont="1" applyFill="1" applyBorder="1" applyAlignment="1">
      <alignment wrapText="1"/>
    </xf>
    <xf numFmtId="0" fontId="20" fillId="0" borderId="0" xfId="16" applyFont="1" applyFill="1" applyBorder="1" applyAlignment="1">
      <alignment wrapText="1"/>
    </xf>
    <xf numFmtId="49" fontId="20" fillId="0" borderId="0" xfId="8" applyNumberFormat="1" applyFont="1" applyFill="1" applyBorder="1" applyAlignment="1">
      <alignment horizontal="right" wrapText="1"/>
    </xf>
    <xf numFmtId="292" fontId="25" fillId="0" borderId="1" xfId="1" applyNumberFormat="1" applyFont="1" applyFill="1" applyBorder="1" applyAlignment="1"/>
    <xf numFmtId="9" fontId="25" fillId="0" borderId="1" xfId="3" applyFont="1" applyFill="1" applyBorder="1" applyAlignment="1"/>
    <xf numFmtId="175" fontId="25" fillId="0" borderId="1" xfId="0" applyNumberFormat="1" applyFont="1" applyFill="1" applyBorder="1" applyAlignment="1"/>
    <xf numFmtId="17" fontId="20" fillId="0" borderId="1" xfId="0" applyNumberFormat="1" applyFont="1" applyFill="1" applyBorder="1" applyAlignment="1">
      <alignment wrapText="1"/>
    </xf>
    <xf numFmtId="0" fontId="20" fillId="0" borderId="11" xfId="8" applyFont="1" applyFill="1" applyBorder="1" applyAlignment="1"/>
    <xf numFmtId="49" fontId="20" fillId="0" borderId="779" xfId="0" applyNumberFormat="1" applyFont="1" applyFill="1" applyBorder="1" applyAlignment="1">
      <alignment wrapText="1"/>
    </xf>
    <xf numFmtId="175" fontId="20" fillId="0" borderId="779" xfId="0" applyNumberFormat="1" applyFont="1" applyFill="1" applyBorder="1" applyAlignment="1">
      <alignment horizontal="right" wrapText="1"/>
    </xf>
    <xf numFmtId="186" fontId="25" fillId="0" borderId="0" xfId="1" applyNumberFormat="1" applyFont="1" applyFill="1" applyBorder="1" applyAlignment="1"/>
    <xf numFmtId="180" fontId="25" fillId="0" borderId="0" xfId="0" applyNumberFormat="1" applyFont="1" applyFill="1" applyBorder="1" applyAlignment="1"/>
    <xf numFmtId="292" fontId="25" fillId="0" borderId="0" xfId="1" applyNumberFormat="1" applyFont="1" applyFill="1" applyBorder="1" applyAlignment="1"/>
    <xf numFmtId="178" fontId="25" fillId="0" borderId="0" xfId="0" applyNumberFormat="1" applyFont="1" applyFill="1" applyAlignment="1"/>
    <xf numFmtId="186" fontId="25" fillId="0" borderId="0" xfId="2" applyNumberFormat="1" applyFont="1" applyFill="1" applyAlignment="1"/>
    <xf numFmtId="10" fontId="25" fillId="0" borderId="0" xfId="0" applyNumberFormat="1" applyFont="1" applyFill="1" applyBorder="1" applyAlignment="1"/>
    <xf numFmtId="10" fontId="20" fillId="0" borderId="0" xfId="3" applyNumberFormat="1" applyFont="1" applyFill="1" applyBorder="1" applyAlignment="1"/>
    <xf numFmtId="170" fontId="25" fillId="0" borderId="0" xfId="1" applyNumberFormat="1" applyFont="1" applyFill="1" applyAlignment="1"/>
    <xf numFmtId="178" fontId="25" fillId="0" borderId="0" xfId="1" applyNumberFormat="1" applyFont="1" applyFill="1" applyAlignment="1"/>
    <xf numFmtId="186" fontId="25" fillId="0" borderId="0" xfId="1" applyNumberFormat="1" applyFont="1" applyFill="1" applyAlignment="1"/>
    <xf numFmtId="180" fontId="25" fillId="0" borderId="0" xfId="0" applyNumberFormat="1" applyFont="1" applyFill="1" applyAlignment="1"/>
    <xf numFmtId="292" fontId="25" fillId="0" borderId="0" xfId="1" applyNumberFormat="1" applyFont="1" applyFill="1" applyAlignment="1"/>
    <xf numFmtId="10" fontId="20" fillId="0" borderId="0" xfId="3" applyNumberFormat="1" applyFont="1" applyFill="1" applyAlignment="1"/>
    <xf numFmtId="10" fontId="25" fillId="0" borderId="0" xfId="0" applyNumberFormat="1" applyFont="1" applyFill="1" applyAlignment="1"/>
    <xf numFmtId="0" fontId="20" fillId="0" borderId="0" xfId="0" applyFont="1" applyAlignment="1"/>
    <xf numFmtId="186" fontId="25" fillId="0" borderId="0" xfId="1" applyNumberFormat="1" applyFont="1" applyAlignment="1"/>
    <xf numFmtId="180" fontId="25" fillId="0" borderId="0" xfId="0" applyNumberFormat="1" applyFont="1" applyAlignment="1"/>
    <xf numFmtId="292" fontId="25" fillId="0" borderId="0" xfId="1" applyNumberFormat="1" applyFont="1" applyAlignment="1"/>
    <xf numFmtId="178" fontId="25" fillId="0" borderId="0" xfId="0" applyNumberFormat="1" applyFont="1" applyAlignment="1"/>
    <xf numFmtId="186" fontId="25" fillId="0" borderId="0" xfId="2" applyNumberFormat="1" applyFont="1" applyAlignment="1"/>
    <xf numFmtId="10" fontId="25" fillId="0" borderId="0" xfId="0" applyNumberFormat="1" applyFont="1" applyAlignment="1"/>
    <xf numFmtId="178" fontId="25" fillId="0" borderId="0" xfId="0" applyNumberFormat="1" applyFont="1" applyFill="1" applyBorder="1" applyAlignment="1"/>
    <xf numFmtId="186" fontId="25" fillId="0" borderId="0" xfId="2" applyNumberFormat="1" applyFont="1" applyFill="1" applyBorder="1" applyAlignment="1"/>
  </cellXfs>
  <cellStyles count="32225">
    <cellStyle name="_xffff__x0005__xffff_" xfId="18"/>
    <cellStyle name="&quot;X&quot; MEN" xfId="19"/>
    <cellStyle name="# Assets" xfId="20"/>
    <cellStyle name="%" xfId="21"/>
    <cellStyle name="% 2" xfId="22"/>
    <cellStyle name="\" xfId="23"/>
    <cellStyle name="_1表紙～ｺﾝｾﾌﾟﾄ" xfId="24"/>
    <cellStyle name="_1表紙～ｺﾝｾﾌﾟﾄ.xls グラフ 16" xfId="25"/>
    <cellStyle name="_1表紙～ｺﾝｾﾌﾟﾄ.xls グラフ 16_1" xfId="26"/>
    <cellStyle name="_1表紙～ｺﾝｾﾌﾟﾄ.xls グラフ 16_2" xfId="27"/>
    <cellStyle name="_1表紙～ｺﾝｾﾌﾟﾄ.xls グラフ 16_3" xfId="28"/>
    <cellStyle name="_1表紙～ｺﾝｾﾌﾟﾄ_1" xfId="29"/>
    <cellStyle name="_1表紙～ｺﾝｾﾌﾟﾄ_2" xfId="30"/>
    <cellStyle name="_1表紙～ｺﾝｾﾌﾟﾄ_3" xfId="31"/>
    <cellStyle name="_2490898_2" xfId="32"/>
    <cellStyle name="_2885154_1" xfId="33"/>
    <cellStyle name="_２管理提案（目次）" xfId="34"/>
    <cellStyle name="_２管理提案（目次）_1" xfId="35"/>
    <cellStyle name="_２管理提案（目次）_2" xfId="36"/>
    <cellStyle name="_２管理提案（目次）_3" xfId="37"/>
    <cellStyle name="_3010408_1" xfId="38"/>
    <cellStyle name="_3010408_2" xfId="39"/>
    <cellStyle name="_3092771_16" xfId="40"/>
    <cellStyle name="_3092771_20" xfId="41"/>
    <cellStyle name="_3092771_21" xfId="42"/>
    <cellStyle name="_31 Oct" xfId="43"/>
    <cellStyle name="_3172958_23" xfId="44"/>
    <cellStyle name="_3172958_29" xfId="45"/>
    <cellStyle name="_3213188_1" xfId="46"/>
    <cellStyle name="_3288474_16" xfId="47"/>
    <cellStyle name="_3355845_4" xfId="48"/>
    <cellStyle name="_3377379_1" xfId="49"/>
    <cellStyle name="_3420459_1" xfId="50"/>
    <cellStyle name="_3443986_1" xfId="51"/>
    <cellStyle name="_3548046_1" xfId="52"/>
    <cellStyle name="_3612580_1" xfId="53"/>
    <cellStyle name="_3612601_1" xfId="54"/>
    <cellStyle name="_3612602_1" xfId="55"/>
    <cellStyle name="_４管理提案（ｺﾝｾﾌﾟﾄ）" xfId="56"/>
    <cellStyle name="_４管理提案（ｺﾝｾﾌﾟﾄ）_1" xfId="57"/>
    <cellStyle name="_４管理提案（ｺﾝｾﾌﾟﾄ）_2" xfId="58"/>
    <cellStyle name="_４管理提案（ｺﾝｾﾌﾟﾄ）_3" xfId="59"/>
    <cellStyle name="_５管理提案（教育体制）" xfId="60"/>
    <cellStyle name="_５管理提案（教育体制）_1" xfId="61"/>
    <cellStyle name="_５管理提案（教育体制）_2" xfId="62"/>
    <cellStyle name="_５管理提案（教育体制）_3" xfId="63"/>
    <cellStyle name="_6022741_1" xfId="64"/>
    <cellStyle name="_６管理提案（年間計画）" xfId="65"/>
    <cellStyle name="_６管理提案（年間計画）_1" xfId="66"/>
    <cellStyle name="_６管理提案（年間計画）_2" xfId="67"/>
    <cellStyle name="_６管理提案（年間計画）_3" xfId="68"/>
    <cellStyle name="_７管理提案（ﾊﾞｯｸｱｯﾌﾟ）" xfId="69"/>
    <cellStyle name="_７管理提案（ﾊﾞｯｸｱｯﾌﾟ）_1" xfId="70"/>
    <cellStyle name="_７管理提案（ﾊﾞｯｸｱｯﾌﾟ）_2" xfId="71"/>
    <cellStyle name="_７管理提案（ﾊﾞｯｸｱｯﾌﾟ）_3" xfId="72"/>
    <cellStyle name="_８管理提案（長期１）" xfId="73"/>
    <cellStyle name="_８管理提案（長期１）_1" xfId="74"/>
    <cellStyle name="_８管理提案（長期１）_2" xfId="75"/>
    <cellStyle name="_８管理提案（長期１）_3" xfId="76"/>
    <cellStyle name="_８管理提案(長期２)" xfId="77"/>
    <cellStyle name="_９管理提案（管理方式）" xfId="78"/>
    <cellStyle name="_９管理提案（管理方式）_1" xfId="79"/>
    <cellStyle name="_９管理提案（管理方式）_2" xfId="80"/>
    <cellStyle name="_９管理提案（管理方式）_3" xfId="81"/>
    <cellStyle name="_Highlight" xfId="82"/>
    <cellStyle name="_kanri" xfId="83"/>
    <cellStyle name="_kanri_1" xfId="84"/>
    <cellStyle name="_kanri_2" xfId="85"/>
    <cellStyle name="_kanri_3" xfId="86"/>
    <cellStyle name="_Monthly_Master Forecast" xfId="87"/>
    <cellStyle name="_XV - Investor model draft (11 Oct 2010)_6023524_4 (CSF_Sydney) (2) (3)" xfId="88"/>
    <cellStyle name="_リニューアル工事.xls グラフ 175" xfId="89"/>
    <cellStyle name="_リニューアル工事.xls グラフ 175_1" xfId="90"/>
    <cellStyle name="_リニューアル工事.xls グラフ 175_2" xfId="91"/>
    <cellStyle name="_リニューアル工事.xls グラフ 175_3" xfId="92"/>
    <cellStyle name="_リニューアル工事.xls グラフ 176" xfId="93"/>
    <cellStyle name="_リニューアル工事.xls グラフ 176_1" xfId="94"/>
    <cellStyle name="_リニューアル工事.xls グラフ 176_2" xfId="95"/>
    <cellStyle name="_リニューアル工事.xls グラフ 176_3" xfId="96"/>
    <cellStyle name="_リニューアル工事.xls グラフ 3" xfId="97"/>
    <cellStyle name="_リニューアル工事.xls グラフ 3_1" xfId="98"/>
    <cellStyle name="_リニューアル工事.xls グラフ 3_2" xfId="99"/>
    <cellStyle name="_リニューアル工事.xls グラフ 3_3" xfId="100"/>
    <cellStyle name="_リニューアル工事.xls グラフ 4" xfId="101"/>
    <cellStyle name="_リニューアル工事.xls グラフ 4_1" xfId="102"/>
    <cellStyle name="_リニューアル工事.xls グラフ 4_2" xfId="103"/>
    <cellStyle name="_リニューアル工事.xls グラフ 4_3" xfId="104"/>
    <cellStyle name="_室町ＮＳビル総合管理提案２" xfId="105"/>
    <cellStyle name="_室町ＮＳビル総合管理提案２.xls グラフ 3" xfId="106"/>
    <cellStyle name="_室町ＮＳビル総合管理提案２.xls グラフ 3_1" xfId="107"/>
    <cellStyle name="_室町ＮＳビル総合管理提案２.xls グラフ 3_2" xfId="108"/>
    <cellStyle name="_室町ＮＳビル総合管理提案２.xls グラフ 3_3" xfId="109"/>
    <cellStyle name="_室町ＮＳビル総合管理提案２.xls グラフ 4" xfId="110"/>
    <cellStyle name="_室町ＮＳビル総合管理提案２.xls グラフ 4_1" xfId="111"/>
    <cellStyle name="_室町ＮＳビル総合管理提案２.xls グラフ 4_2" xfId="112"/>
    <cellStyle name="_室町ＮＳビル総合管理提案２.xls グラフ 4_3" xfId="113"/>
    <cellStyle name="_室町ＮＳビル総合管理提案２.xls グラフ 8" xfId="114"/>
    <cellStyle name="_室町ＮＳビル総合管理提案２.xls グラフ 8_1" xfId="115"/>
    <cellStyle name="_室町ＮＳビル総合管理提案２.xls グラフ 8_2" xfId="116"/>
    <cellStyle name="_室町ＮＳビル総合管理提案２.xls グラフ 8_3" xfId="117"/>
    <cellStyle name="_室町ＮＳビル総合管理提案２_1" xfId="118"/>
    <cellStyle name="_室町ＮＳビル総合管理提案２_2" xfId="119"/>
    <cellStyle name="_室町ＮＳビル総合管理提案２_3" xfId="120"/>
    <cellStyle name="_提案書2-2" xfId="121"/>
    <cellStyle name="_提案書2-2_1" xfId="122"/>
    <cellStyle name="_提案書2-2_2" xfId="123"/>
    <cellStyle name="_提案書2-2_3" xfId="124"/>
    <cellStyle name="_管理提案（本   文）" xfId="125"/>
    <cellStyle name="_管理提案（本   文）_1" xfId="126"/>
    <cellStyle name="_管理提案（本   文）_2" xfId="127"/>
    <cellStyle name="_管理提案（本   文）_3" xfId="128"/>
    <cellStyle name="_管理提案（本   文）－２" xfId="129"/>
    <cellStyle name="_管理提案（本   文）－２_1" xfId="130"/>
    <cellStyle name="_管理提案（本   文）－２_2" xfId="131"/>
    <cellStyle name="_管理提案（本   文）－２_3" xfId="132"/>
    <cellStyle name="_管理提案（目　次）２" xfId="133"/>
    <cellStyle name="_管理提案（目　次）２_1" xfId="134"/>
    <cellStyle name="_管理提案（目　次）２_2" xfId="135"/>
    <cellStyle name="_管理提案（目　次）２_3" xfId="136"/>
    <cellStyle name="_管理提案書A3.xls グラフ 4" xfId="137"/>
    <cellStyle name="_管理提案書A3.xls グラフ 4_1" xfId="138"/>
    <cellStyle name="_管理提案書A3.xls グラフ 4_2" xfId="139"/>
    <cellStyle name="_管理提案書A3.xls グラフ 4_3" xfId="140"/>
    <cellStyle name="_管理提案書A3.xls グラフ 5" xfId="141"/>
    <cellStyle name="_管理提案書A3.xls グラフ 5_1" xfId="142"/>
    <cellStyle name="_管理提案書A3.xls グラフ 5_2" xfId="143"/>
    <cellStyle name="_管理提案書A3.xls グラフ 5_3" xfId="144"/>
    <cellStyle name="_管理提案書A3.xls グラフ 9" xfId="145"/>
    <cellStyle name="_管理提案書A3.xls グラフ 9_1" xfId="146"/>
    <cellStyle name="_管理提案書A3.xls グラフ 9_2" xfId="147"/>
    <cellStyle name="_管理提案書A3.xls グラフ 9_3" xfId="148"/>
    <cellStyle name="£ BP" xfId="149"/>
    <cellStyle name="¥ JY" xfId="150"/>
    <cellStyle name="=C:\WINNT35\SYSTEM32\COMMAND.COM" xfId="151"/>
    <cellStyle name="000's" xfId="152"/>
    <cellStyle name="000's 2" xfId="1031"/>
    <cellStyle name="000's 2 10" xfId="25597"/>
    <cellStyle name="000's 2 2" xfId="1122"/>
    <cellStyle name="000's 2 2 10" xfId="20376"/>
    <cellStyle name="000's 2 2 11" xfId="25596"/>
    <cellStyle name="000's 2 2 2" xfId="1226"/>
    <cellStyle name="000's 2 2 2 10" xfId="20375"/>
    <cellStyle name="000's 2 2 2 11" xfId="21981"/>
    <cellStyle name="000's 2 2 2 12" xfId="25595"/>
    <cellStyle name="000's 2 2 2 2" xfId="1777"/>
    <cellStyle name="000's 2 2 2 2 2" xfId="4326"/>
    <cellStyle name="000's 2 2 2 2 2 2" xfId="5908"/>
    <cellStyle name="000's 2 2 2 2 2 3" xfId="10664"/>
    <cellStyle name="000's 2 2 2 2 2 4" xfId="15192"/>
    <cellStyle name="000's 2 2 2 2 2 5" xfId="20373"/>
    <cellStyle name="000's 2 2 2 2 2 6" xfId="21979"/>
    <cellStyle name="000's 2 2 2 2 2 7" xfId="25593"/>
    <cellStyle name="000's 2 2 2 2 3" xfId="5907"/>
    <cellStyle name="000's 2 2 2 2 4" xfId="10665"/>
    <cellStyle name="000's 2 2 2 2 5" xfId="15193"/>
    <cellStyle name="000's 2 2 2 2 6" xfId="20374"/>
    <cellStyle name="000's 2 2 2 2 7" xfId="21980"/>
    <cellStyle name="000's 2 2 2 2 8" xfId="25594"/>
    <cellStyle name="000's 2 2 2 3" xfId="2196"/>
    <cellStyle name="000's 2 2 2 3 2" xfId="4743"/>
    <cellStyle name="000's 2 2 2 3 2 2" xfId="5910"/>
    <cellStyle name="000's 2 2 2 3 2 3" xfId="10662"/>
    <cellStyle name="000's 2 2 2 3 2 4" xfId="15190"/>
    <cellStyle name="000's 2 2 2 3 2 5" xfId="20371"/>
    <cellStyle name="000's 2 2 2 3 2 6" xfId="21977"/>
    <cellStyle name="000's 2 2 2 3 2 7" xfId="25591"/>
    <cellStyle name="000's 2 2 2 3 3" xfId="5909"/>
    <cellStyle name="000's 2 2 2 3 4" xfId="10663"/>
    <cellStyle name="000's 2 2 2 3 5" xfId="15191"/>
    <cellStyle name="000's 2 2 2 3 6" xfId="20372"/>
    <cellStyle name="000's 2 2 2 3 7" xfId="21978"/>
    <cellStyle name="000's 2 2 2 3 8" xfId="25592"/>
    <cellStyle name="000's 2 2 2 4" xfId="2608"/>
    <cellStyle name="000's 2 2 2 4 2" xfId="5155"/>
    <cellStyle name="000's 2 2 2 4 2 2" xfId="5912"/>
    <cellStyle name="000's 2 2 2 4 2 3" xfId="10660"/>
    <cellStyle name="000's 2 2 2 4 2 4" xfId="15188"/>
    <cellStyle name="000's 2 2 2 4 2 5" xfId="20369"/>
    <cellStyle name="000's 2 2 2 4 2 6" xfId="21975"/>
    <cellStyle name="000's 2 2 2 4 2 7" xfId="25589"/>
    <cellStyle name="000's 2 2 2 4 3" xfId="5911"/>
    <cellStyle name="000's 2 2 2 4 4" xfId="10661"/>
    <cellStyle name="000's 2 2 2 4 5" xfId="15189"/>
    <cellStyle name="000's 2 2 2 4 6" xfId="20370"/>
    <cellStyle name="000's 2 2 2 4 7" xfId="21976"/>
    <cellStyle name="000's 2 2 2 4 8" xfId="25590"/>
    <cellStyle name="000's 2 2 2 5" xfId="3023"/>
    <cellStyle name="000's 2 2 2 5 2" xfId="5570"/>
    <cellStyle name="000's 2 2 2 5 2 2" xfId="5914"/>
    <cellStyle name="000's 2 2 2 5 2 3" xfId="10658"/>
    <cellStyle name="000's 2 2 2 5 2 4" xfId="15186"/>
    <cellStyle name="000's 2 2 2 5 2 5" xfId="20367"/>
    <cellStyle name="000's 2 2 2 5 2 6" xfId="21973"/>
    <cellStyle name="000's 2 2 2 5 2 7" xfId="25587"/>
    <cellStyle name="000's 2 2 2 5 3" xfId="5913"/>
    <cellStyle name="000's 2 2 2 5 4" xfId="10659"/>
    <cellStyle name="000's 2 2 2 5 5" xfId="20368"/>
    <cellStyle name="000's 2 2 2 5 6" xfId="21974"/>
    <cellStyle name="000's 2 2 2 5 7" xfId="25588"/>
    <cellStyle name="000's 2 2 2 6" xfId="3252"/>
    <cellStyle name="000's 2 2 2 6 2" xfId="5915"/>
    <cellStyle name="000's 2 2 2 6 3" xfId="10657"/>
    <cellStyle name="000's 2 2 2 6 4" xfId="15185"/>
    <cellStyle name="000's 2 2 2 6 5" xfId="20366"/>
    <cellStyle name="000's 2 2 2 6 6" xfId="21972"/>
    <cellStyle name="000's 2 2 2 6 7" xfId="25586"/>
    <cellStyle name="000's 2 2 2 7" xfId="3779"/>
    <cellStyle name="000's 2 2 2 7 2" xfId="5916"/>
    <cellStyle name="000's 2 2 2 7 3" xfId="10656"/>
    <cellStyle name="000's 2 2 2 7 4" xfId="15184"/>
    <cellStyle name="000's 2 2 2 7 5" xfId="20365"/>
    <cellStyle name="000's 2 2 2 7 6" xfId="21971"/>
    <cellStyle name="000's 2 2 2 7 7" xfId="25585"/>
    <cellStyle name="000's 2 2 2 8" xfId="5906"/>
    <cellStyle name="000's 2 2 2 9" xfId="10666"/>
    <cellStyle name="000's 2 2 3" xfId="1325"/>
    <cellStyle name="000's 2 2 3 10" xfId="20364"/>
    <cellStyle name="000's 2 2 3 11" xfId="21970"/>
    <cellStyle name="000's 2 2 3 12" xfId="25584"/>
    <cellStyle name="000's 2 2 3 2" xfId="1876"/>
    <cellStyle name="000's 2 2 3 2 2" xfId="4425"/>
    <cellStyle name="000's 2 2 3 2 2 2" xfId="5919"/>
    <cellStyle name="000's 2 2 3 2 2 3" xfId="10653"/>
    <cellStyle name="000's 2 2 3 2 2 4" xfId="15181"/>
    <cellStyle name="000's 2 2 3 2 2 5" xfId="20362"/>
    <cellStyle name="000's 2 2 3 2 2 6" xfId="21968"/>
    <cellStyle name="000's 2 2 3 2 2 7" xfId="25582"/>
    <cellStyle name="000's 2 2 3 2 3" xfId="5918"/>
    <cellStyle name="000's 2 2 3 2 4" xfId="10654"/>
    <cellStyle name="000's 2 2 3 2 5" xfId="15182"/>
    <cellStyle name="000's 2 2 3 2 6" xfId="20363"/>
    <cellStyle name="000's 2 2 3 2 7" xfId="21969"/>
    <cellStyle name="000's 2 2 3 2 8" xfId="25583"/>
    <cellStyle name="000's 2 2 3 3" xfId="2295"/>
    <cellStyle name="000's 2 2 3 3 2" xfId="4842"/>
    <cellStyle name="000's 2 2 3 3 2 2" xfId="5921"/>
    <cellStyle name="000's 2 2 3 3 2 3" xfId="10651"/>
    <cellStyle name="000's 2 2 3 3 2 4" xfId="15179"/>
    <cellStyle name="000's 2 2 3 3 2 5" xfId="20360"/>
    <cellStyle name="000's 2 2 3 3 2 6" xfId="21966"/>
    <cellStyle name="000's 2 2 3 3 2 7" xfId="25518"/>
    <cellStyle name="000's 2 2 3 3 3" xfId="5920"/>
    <cellStyle name="000's 2 2 3 3 4" xfId="10652"/>
    <cellStyle name="000's 2 2 3 3 5" xfId="15180"/>
    <cellStyle name="000's 2 2 3 3 6" xfId="20361"/>
    <cellStyle name="000's 2 2 3 3 7" xfId="21967"/>
    <cellStyle name="000's 2 2 3 3 8" xfId="25519"/>
    <cellStyle name="000's 2 2 3 4" xfId="2707"/>
    <cellStyle name="000's 2 2 3 4 2" xfId="5254"/>
    <cellStyle name="000's 2 2 3 4 2 2" xfId="5923"/>
    <cellStyle name="000's 2 2 3 4 2 3" xfId="10649"/>
    <cellStyle name="000's 2 2 3 4 2 4" xfId="15177"/>
    <cellStyle name="000's 2 2 3 4 2 5" xfId="20358"/>
    <cellStyle name="000's 2 2 3 4 2 6" xfId="21964"/>
    <cellStyle name="000's 2 2 3 4 2 7" xfId="25516"/>
    <cellStyle name="000's 2 2 3 4 3" xfId="5922"/>
    <cellStyle name="000's 2 2 3 4 4" xfId="10650"/>
    <cellStyle name="000's 2 2 3 4 5" xfId="15178"/>
    <cellStyle name="000's 2 2 3 4 6" xfId="20359"/>
    <cellStyle name="000's 2 2 3 4 7" xfId="21965"/>
    <cellStyle name="000's 2 2 3 4 8" xfId="25517"/>
    <cellStyle name="000's 2 2 3 5" xfId="3122"/>
    <cellStyle name="000's 2 2 3 5 2" xfId="5669"/>
    <cellStyle name="000's 2 2 3 5 2 2" xfId="5925"/>
    <cellStyle name="000's 2 2 3 5 2 3" xfId="10647"/>
    <cellStyle name="000's 2 2 3 5 2 4" xfId="15175"/>
    <cellStyle name="000's 2 2 3 5 2 5" xfId="20356"/>
    <cellStyle name="000's 2 2 3 5 2 6" xfId="21962"/>
    <cellStyle name="000's 2 2 3 5 2 7" xfId="25514"/>
    <cellStyle name="000's 2 2 3 5 3" xfId="5924"/>
    <cellStyle name="000's 2 2 3 5 4" xfId="10648"/>
    <cellStyle name="000's 2 2 3 5 5" xfId="15176"/>
    <cellStyle name="000's 2 2 3 5 6" xfId="20357"/>
    <cellStyle name="000's 2 2 3 5 7" xfId="21963"/>
    <cellStyle name="000's 2 2 3 5 8" xfId="25515"/>
    <cellStyle name="000's 2 2 3 6" xfId="3878"/>
    <cellStyle name="000's 2 2 3 6 2" xfId="5926"/>
    <cellStyle name="000's 2 2 3 6 3" xfId="10646"/>
    <cellStyle name="000's 2 2 3 6 4" xfId="15174"/>
    <cellStyle name="000's 2 2 3 6 5" xfId="20355"/>
    <cellStyle name="000's 2 2 3 6 6" xfId="21961"/>
    <cellStyle name="000's 2 2 3 6 7" xfId="25513"/>
    <cellStyle name="000's 2 2 3 7" xfId="5917"/>
    <cellStyle name="000's 2 2 3 8" xfId="10655"/>
    <cellStyle name="000's 2 2 3 9" xfId="15183"/>
    <cellStyle name="000's 2 2 4" xfId="1673"/>
    <cellStyle name="000's 2 2 4 2" xfId="4222"/>
    <cellStyle name="000's 2 2 4 2 2" xfId="5928"/>
    <cellStyle name="000's 2 2 4 2 3" xfId="10644"/>
    <cellStyle name="000's 2 2 4 2 4" xfId="15172"/>
    <cellStyle name="000's 2 2 4 2 5" xfId="20353"/>
    <cellStyle name="000's 2 2 4 2 6" xfId="21960"/>
    <cellStyle name="000's 2 2 4 2 7" xfId="25511"/>
    <cellStyle name="000's 2 2 4 3" xfId="5927"/>
    <cellStyle name="000's 2 2 4 4" xfId="10645"/>
    <cellStyle name="000's 2 2 4 5" xfId="15173"/>
    <cellStyle name="000's 2 2 4 6" xfId="20354"/>
    <cellStyle name="000's 2 2 4 7" xfId="25512"/>
    <cellStyle name="000's 2 2 5" xfId="2092"/>
    <cellStyle name="000's 2 2 5 2" xfId="4639"/>
    <cellStyle name="000's 2 2 5 2 2" xfId="5930"/>
    <cellStyle name="000's 2 2 5 2 3" xfId="10642"/>
    <cellStyle name="000's 2 2 5 2 4" xfId="15170"/>
    <cellStyle name="000's 2 2 5 2 5" xfId="20351"/>
    <cellStyle name="000's 2 2 5 2 6" xfId="21958"/>
    <cellStyle name="000's 2 2 5 2 7" xfId="25509"/>
    <cellStyle name="000's 2 2 5 3" xfId="5929"/>
    <cellStyle name="000's 2 2 5 4" xfId="10643"/>
    <cellStyle name="000's 2 2 5 5" xfId="15171"/>
    <cellStyle name="000's 2 2 5 6" xfId="20352"/>
    <cellStyle name="000's 2 2 5 7" xfId="21959"/>
    <cellStyle name="000's 2 2 5 8" xfId="25510"/>
    <cellStyle name="000's 2 2 6" xfId="2504"/>
    <cellStyle name="000's 2 2 6 2" xfId="5051"/>
    <cellStyle name="000's 2 2 6 2 2" xfId="5932"/>
    <cellStyle name="000's 2 2 6 2 3" xfId="15168"/>
    <cellStyle name="000's 2 2 6 2 4" xfId="20349"/>
    <cellStyle name="000's 2 2 6 2 5" xfId="21956"/>
    <cellStyle name="000's 2 2 6 2 6" xfId="25507"/>
    <cellStyle name="000's 2 2 6 3" xfId="5931"/>
    <cellStyle name="000's 2 2 6 4" xfId="15169"/>
    <cellStyle name="000's 2 2 6 5" xfId="20350"/>
    <cellStyle name="000's 2 2 6 6" xfId="21957"/>
    <cellStyle name="000's 2 2 6 7" xfId="25508"/>
    <cellStyle name="000's 2 2 7" xfId="2919"/>
    <cellStyle name="000's 2 2 7 2" xfId="5466"/>
    <cellStyle name="000's 2 2 7 2 2" xfId="5934"/>
    <cellStyle name="000's 2 2 7 2 3" xfId="10638"/>
    <cellStyle name="000's 2 2 7 2 4" xfId="15166"/>
    <cellStyle name="000's 2 2 7 2 5" xfId="20347"/>
    <cellStyle name="000's 2 2 7 2 6" xfId="21924"/>
    <cellStyle name="000's 2 2 7 2 7" xfId="25505"/>
    <cellStyle name="000's 2 2 7 3" xfId="5933"/>
    <cellStyle name="000's 2 2 7 4" xfId="10639"/>
    <cellStyle name="000's 2 2 7 5" xfId="15167"/>
    <cellStyle name="000's 2 2 7 6" xfId="20348"/>
    <cellStyle name="000's 2 2 7 7" xfId="21929"/>
    <cellStyle name="000's 2 2 7 8" xfId="25506"/>
    <cellStyle name="000's 2 2 8" xfId="3675"/>
    <cellStyle name="000's 2 2 8 2" xfId="5935"/>
    <cellStyle name="000's 2 2 8 3" xfId="10637"/>
    <cellStyle name="000's 2 2 8 4" xfId="15165"/>
    <cellStyle name="000's 2 2 8 5" xfId="20346"/>
    <cellStyle name="000's 2 2 8 6" xfId="21890"/>
    <cellStyle name="000's 2 2 8 7" xfId="25504"/>
    <cellStyle name="000's 2 2 9" xfId="5905"/>
    <cellStyle name="000's 2 3" xfId="1149"/>
    <cellStyle name="000's 2 3 10" xfId="15164"/>
    <cellStyle name="000's 2 3 11" xfId="21889"/>
    <cellStyle name="000's 2 3 12" xfId="25503"/>
    <cellStyle name="000's 2 3 2" xfId="1700"/>
    <cellStyle name="000's 2 3 2 2" xfId="4249"/>
    <cellStyle name="000's 2 3 2 2 2" xfId="5938"/>
    <cellStyle name="000's 2 3 2 2 3" xfId="10634"/>
    <cellStyle name="000's 2 3 2 2 4" xfId="15162"/>
    <cellStyle name="000's 2 3 2 2 5" xfId="20343"/>
    <cellStyle name="000's 2 3 2 2 6" xfId="21857"/>
    <cellStyle name="000's 2 3 2 2 7" xfId="25501"/>
    <cellStyle name="000's 2 3 2 3" xfId="5937"/>
    <cellStyle name="000's 2 3 2 4" xfId="10635"/>
    <cellStyle name="000's 2 3 2 5" xfId="15163"/>
    <cellStyle name="000's 2 3 2 6" xfId="20344"/>
    <cellStyle name="000's 2 3 2 7" xfId="21862"/>
    <cellStyle name="000's 2 3 2 8" xfId="25502"/>
    <cellStyle name="000's 2 3 3" xfId="2119"/>
    <cellStyle name="000's 2 3 3 2" xfId="4666"/>
    <cellStyle name="000's 2 3 3 2 2" xfId="5940"/>
    <cellStyle name="000's 2 3 3 2 3" xfId="10632"/>
    <cellStyle name="000's 2 3 3 2 4" xfId="15160"/>
    <cellStyle name="000's 2 3 3 2 5" xfId="20341"/>
    <cellStyle name="000's 2 3 3 2 6" xfId="21796"/>
    <cellStyle name="000's 2 3 3 2 7" xfId="25499"/>
    <cellStyle name="000's 2 3 3 3" xfId="5939"/>
    <cellStyle name="000's 2 3 3 4" xfId="10633"/>
    <cellStyle name="000's 2 3 3 5" xfId="15161"/>
    <cellStyle name="000's 2 3 3 6" xfId="20342"/>
    <cellStyle name="000's 2 3 3 7" xfId="21823"/>
    <cellStyle name="000's 2 3 3 8" xfId="25500"/>
    <cellStyle name="000's 2 3 4" xfId="2531"/>
    <cellStyle name="000's 2 3 4 2" xfId="5078"/>
    <cellStyle name="000's 2 3 4 2 2" xfId="5942"/>
    <cellStyle name="000's 2 3 4 2 3" xfId="10630"/>
    <cellStyle name="000's 2 3 4 2 4" xfId="15158"/>
    <cellStyle name="000's 2 3 4 2 5" xfId="20339"/>
    <cellStyle name="000's 2 3 4 2 6" xfId="21757"/>
    <cellStyle name="000's 2 3 4 2 7" xfId="25497"/>
    <cellStyle name="000's 2 3 4 3" xfId="5941"/>
    <cellStyle name="000's 2 3 4 4" xfId="10631"/>
    <cellStyle name="000's 2 3 4 5" xfId="15159"/>
    <cellStyle name="000's 2 3 4 6" xfId="21791"/>
    <cellStyle name="000's 2 3 4 7" xfId="25498"/>
    <cellStyle name="000's 2 3 5" xfId="2946"/>
    <cellStyle name="000's 2 3 5 2" xfId="5493"/>
    <cellStyle name="000's 2 3 5 2 2" xfId="5944"/>
    <cellStyle name="000's 2 3 5 2 3" xfId="10628"/>
    <cellStyle name="000's 2 3 5 2 4" xfId="15156"/>
    <cellStyle name="000's 2 3 5 2 5" xfId="20337"/>
    <cellStyle name="000's 2 3 5 2 6" xfId="21725"/>
    <cellStyle name="000's 2 3 5 2 7" xfId="25495"/>
    <cellStyle name="000's 2 3 5 3" xfId="5943"/>
    <cellStyle name="000's 2 3 5 4" xfId="10629"/>
    <cellStyle name="000's 2 3 5 5" xfId="15157"/>
    <cellStyle name="000's 2 3 5 6" xfId="20338"/>
    <cellStyle name="000's 2 3 5 7" xfId="21730"/>
    <cellStyle name="000's 2 3 5 8" xfId="25496"/>
    <cellStyle name="000's 2 3 6" xfId="3253"/>
    <cellStyle name="000's 2 3 6 2" xfId="5945"/>
    <cellStyle name="000's 2 3 6 3" xfId="10627"/>
    <cellStyle name="000's 2 3 6 4" xfId="15155"/>
    <cellStyle name="000's 2 3 6 5" xfId="20336"/>
    <cellStyle name="000's 2 3 6 6" xfId="21691"/>
    <cellStyle name="000's 2 3 6 7" xfId="25494"/>
    <cellStyle name="000's 2 3 7" xfId="3702"/>
    <cellStyle name="000's 2 3 7 2" xfId="5946"/>
    <cellStyle name="000's 2 3 7 3" xfId="10626"/>
    <cellStyle name="000's 2 3 7 4" xfId="15154"/>
    <cellStyle name="000's 2 3 7 5" xfId="20335"/>
    <cellStyle name="000's 2 3 7 6" xfId="21690"/>
    <cellStyle name="000's 2 3 7 7" xfId="25493"/>
    <cellStyle name="000's 2 3 8" xfId="5936"/>
    <cellStyle name="000's 2 3 9" xfId="10636"/>
    <cellStyle name="000's 2 4" xfId="1250"/>
    <cellStyle name="000's 2 4 10" xfId="20334"/>
    <cellStyle name="000's 2 4 11" xfId="21689"/>
    <cellStyle name="000's 2 4 12" xfId="25492"/>
    <cellStyle name="000's 2 4 2" xfId="1801"/>
    <cellStyle name="000's 2 4 2 2" xfId="4350"/>
    <cellStyle name="000's 2 4 2 2 2" xfId="5949"/>
    <cellStyle name="000's 2 4 2 2 3" xfId="10611"/>
    <cellStyle name="000's 2 4 2 2 4" xfId="15133"/>
    <cellStyle name="000's 2 4 2 2 5" xfId="20332"/>
    <cellStyle name="000's 2 4 2 2 6" xfId="21687"/>
    <cellStyle name="000's 2 4 2 2 7" xfId="25490"/>
    <cellStyle name="000's 2 4 2 3" xfId="5948"/>
    <cellStyle name="000's 2 4 2 4" xfId="10612"/>
    <cellStyle name="000's 2 4 2 5" xfId="15136"/>
    <cellStyle name="000's 2 4 2 6" xfId="20333"/>
    <cellStyle name="000's 2 4 2 7" xfId="21688"/>
    <cellStyle name="000's 2 4 2 8" xfId="25491"/>
    <cellStyle name="000's 2 4 3" xfId="2220"/>
    <cellStyle name="000's 2 4 3 2" xfId="4767"/>
    <cellStyle name="000's 2 4 3 2 2" xfId="5951"/>
    <cellStyle name="000's 2 4 3 2 3" xfId="10559"/>
    <cellStyle name="000's 2 4 3 2 4" xfId="15087"/>
    <cellStyle name="000's 2 4 3 2 5" xfId="20330"/>
    <cellStyle name="000's 2 4 3 2 6" xfId="21685"/>
    <cellStyle name="000's 2 4 3 2 7" xfId="25488"/>
    <cellStyle name="000's 2 4 3 3" xfId="5950"/>
    <cellStyle name="000's 2 4 3 4" xfId="10604"/>
    <cellStyle name="000's 2 4 3 5" xfId="15088"/>
    <cellStyle name="000's 2 4 3 6" xfId="20331"/>
    <cellStyle name="000's 2 4 3 7" xfId="21686"/>
    <cellStyle name="000's 2 4 3 8" xfId="25489"/>
    <cellStyle name="000's 2 4 4" xfId="2632"/>
    <cellStyle name="000's 2 4 4 2" xfId="5179"/>
    <cellStyle name="000's 2 4 4 2 2" xfId="5953"/>
    <cellStyle name="000's 2 4 4 2 3" xfId="10545"/>
    <cellStyle name="000's 2 4 4 2 4" xfId="15069"/>
    <cellStyle name="000's 2 4 4 2 5" xfId="20328"/>
    <cellStyle name="000's 2 4 4 2 6" xfId="21683"/>
    <cellStyle name="000's 2 4 4 2 7" xfId="25486"/>
    <cellStyle name="000's 2 4 4 3" xfId="5952"/>
    <cellStyle name="000's 2 4 4 4" xfId="10558"/>
    <cellStyle name="000's 2 4 4 5" xfId="15070"/>
    <cellStyle name="000's 2 4 4 6" xfId="20329"/>
    <cellStyle name="000's 2 4 4 7" xfId="21684"/>
    <cellStyle name="000's 2 4 4 8" xfId="25487"/>
    <cellStyle name="000's 2 4 5" xfId="3047"/>
    <cellStyle name="000's 2 4 5 2" xfId="5594"/>
    <cellStyle name="000's 2 4 5 2 2" xfId="10537"/>
    <cellStyle name="000's 2 4 5 2 3" xfId="15021"/>
    <cellStyle name="000's 2 4 5 2 4" xfId="20326"/>
    <cellStyle name="000's 2 4 5 2 5" xfId="21681"/>
    <cellStyle name="000's 2 4 5 2 6" xfId="25484"/>
    <cellStyle name="000's 2 4 5 3" xfId="10544"/>
    <cellStyle name="000's 2 4 5 4" xfId="15066"/>
    <cellStyle name="000's 2 4 5 5" xfId="20327"/>
    <cellStyle name="000's 2 4 5 6" xfId="21682"/>
    <cellStyle name="000's 2 4 5 7" xfId="25485"/>
    <cellStyle name="000's 2 4 6" xfId="3254"/>
    <cellStyle name="000's 2 4 6 2" xfId="5956"/>
    <cellStyle name="000's 2 4 6 3" xfId="10492"/>
    <cellStyle name="000's 2 4 6 4" xfId="15004"/>
    <cellStyle name="000's 2 4 6 5" xfId="20325"/>
    <cellStyle name="000's 2 4 6 6" xfId="21680"/>
    <cellStyle name="000's 2 4 6 7" xfId="25483"/>
    <cellStyle name="000's 2 4 7" xfId="3803"/>
    <cellStyle name="000's 2 4 7 2" xfId="5957"/>
    <cellStyle name="000's 2 4 7 3" xfId="10479"/>
    <cellStyle name="000's 2 4 7 4" xfId="15003"/>
    <cellStyle name="000's 2 4 7 5" xfId="20324"/>
    <cellStyle name="000's 2 4 7 6" xfId="21679"/>
    <cellStyle name="000's 2 4 7 7" xfId="25482"/>
    <cellStyle name="000's 2 4 8" xfId="10625"/>
    <cellStyle name="000's 2 4 9" xfId="15137"/>
    <cellStyle name="000's 2 5" xfId="1598"/>
    <cellStyle name="000's 2 5 2" xfId="4147"/>
    <cellStyle name="000's 2 5 2 2" xfId="5959"/>
    <cellStyle name="000's 2 5 2 3" xfId="10471"/>
    <cellStyle name="000's 2 5 2 4" xfId="14955"/>
    <cellStyle name="000's 2 5 2 5" xfId="20322"/>
    <cellStyle name="000's 2 5 2 6" xfId="21677"/>
    <cellStyle name="000's 2 5 2 7" xfId="25480"/>
    <cellStyle name="000's 2 5 3" xfId="5958"/>
    <cellStyle name="000's 2 5 4" xfId="10478"/>
    <cellStyle name="000's 2 5 5" xfId="15000"/>
    <cellStyle name="000's 2 5 6" xfId="20323"/>
    <cellStyle name="000's 2 5 7" xfId="21678"/>
    <cellStyle name="000's 2 5 8" xfId="25481"/>
    <cellStyle name="000's 2 6" xfId="2017"/>
    <cellStyle name="000's 2 6 2" xfId="4564"/>
    <cellStyle name="000's 2 6 2 2" xfId="5961"/>
    <cellStyle name="000's 2 6 2 3" xfId="10413"/>
    <cellStyle name="000's 2 6 2 4" xfId="14937"/>
    <cellStyle name="000's 2 6 2 5" xfId="20320"/>
    <cellStyle name="000's 2 6 2 6" xfId="21675"/>
    <cellStyle name="000's 2 6 2 7" xfId="25478"/>
    <cellStyle name="000's 2 6 3" xfId="5960"/>
    <cellStyle name="000's 2 6 4" xfId="10426"/>
    <cellStyle name="000's 2 6 5" xfId="14938"/>
    <cellStyle name="000's 2 6 6" xfId="20321"/>
    <cellStyle name="000's 2 6 7" xfId="21676"/>
    <cellStyle name="000's 2 6 8" xfId="25479"/>
    <cellStyle name="000's 2 7" xfId="2429"/>
    <cellStyle name="000's 2 7 2" xfId="4976"/>
    <cellStyle name="000's 2 7 2 2" xfId="5963"/>
    <cellStyle name="000's 2 7 2 3" xfId="10405"/>
    <cellStyle name="000's 2 7 2 4" xfId="14889"/>
    <cellStyle name="000's 2 7 2 5" xfId="20318"/>
    <cellStyle name="000's 2 7 2 6" xfId="21673"/>
    <cellStyle name="000's 2 7 2 7" xfId="25476"/>
    <cellStyle name="000's 2 7 3" xfId="5962"/>
    <cellStyle name="000's 2 7 4" xfId="10412"/>
    <cellStyle name="000's 2 7 5" xfId="14934"/>
    <cellStyle name="000's 2 7 6" xfId="20319"/>
    <cellStyle name="000's 2 7 7" xfId="21674"/>
    <cellStyle name="000's 2 7 8" xfId="25477"/>
    <cellStyle name="000's 2 8" xfId="2844"/>
    <cellStyle name="000's 2 8 2" xfId="5391"/>
    <cellStyle name="000's 2 8 2 2" xfId="5965"/>
    <cellStyle name="000's 2 8 2 3" xfId="10347"/>
    <cellStyle name="000's 2 8 2 4" xfId="14839"/>
    <cellStyle name="000's 2 8 2 5" xfId="20316"/>
    <cellStyle name="000's 2 8 2 6" xfId="21671"/>
    <cellStyle name="000's 2 8 2 7" xfId="25474"/>
    <cellStyle name="000's 2 8 3" xfId="5964"/>
    <cellStyle name="000's 2 8 4" xfId="10360"/>
    <cellStyle name="000's 2 8 5" xfId="14840"/>
    <cellStyle name="000's 2 8 6" xfId="20317"/>
    <cellStyle name="000's 2 8 7" xfId="21672"/>
    <cellStyle name="000's 2 8 8" xfId="25475"/>
    <cellStyle name="000's 2 9" xfId="3600"/>
    <cellStyle name="000's 2 9 2" xfId="5966"/>
    <cellStyle name="000's 2 9 3" xfId="10346"/>
    <cellStyle name="000's 2 9 4" xfId="14836"/>
    <cellStyle name="000's 2 9 5" xfId="20315"/>
    <cellStyle name="000's 2 9 6" xfId="21670"/>
    <cellStyle name="000's 2 9 7" xfId="25473"/>
    <cellStyle name="20% - Accent1 2" xfId="153"/>
    <cellStyle name="20% - Accent2 2" xfId="154"/>
    <cellStyle name="20% - Accent3 2" xfId="155"/>
    <cellStyle name="20% - Accent4 2" xfId="156"/>
    <cellStyle name="20% - Accent5 2" xfId="157"/>
    <cellStyle name="20% - Accent6 2" xfId="158"/>
    <cellStyle name="20% - アクセント 1" xfId="159"/>
    <cellStyle name="20% - アクセント 2" xfId="160"/>
    <cellStyle name="20% - アクセント 3" xfId="161"/>
    <cellStyle name="20% - アクセント 4" xfId="162"/>
    <cellStyle name="20% - アクセント 5" xfId="163"/>
    <cellStyle name="20% - アクセント 6" xfId="164"/>
    <cellStyle name="40% - Accent1 2" xfId="165"/>
    <cellStyle name="40% - Accent2 2" xfId="166"/>
    <cellStyle name="40% - Accent3 2" xfId="167"/>
    <cellStyle name="40% - Accent4 2" xfId="168"/>
    <cellStyle name="40% - Accent5 2" xfId="169"/>
    <cellStyle name="40% - Accent6 2" xfId="170"/>
    <cellStyle name="40% - アクセント 1" xfId="171"/>
    <cellStyle name="40% - アクセント 2" xfId="172"/>
    <cellStyle name="40% - アクセント 3" xfId="173"/>
    <cellStyle name="40% - アクセント 4" xfId="174"/>
    <cellStyle name="40% - アクセント 5" xfId="175"/>
    <cellStyle name="40% - アクセント 6" xfId="176"/>
    <cellStyle name="60% - Accent1 2" xfId="177"/>
    <cellStyle name="60% - Accent2 2" xfId="178"/>
    <cellStyle name="60% - Accent3 2" xfId="179"/>
    <cellStyle name="60% - Accent4 2" xfId="180"/>
    <cellStyle name="60% - Accent5 2" xfId="181"/>
    <cellStyle name="60% - Accent6 2" xfId="182"/>
    <cellStyle name="60% - アクセント 1" xfId="183"/>
    <cellStyle name="60% - アクセント 2" xfId="184"/>
    <cellStyle name="60% - アクセント 3" xfId="185"/>
    <cellStyle name="60% - アクセント 4" xfId="186"/>
    <cellStyle name="60% - アクセント 5" xfId="187"/>
    <cellStyle name="60% - アクセント 6" xfId="188"/>
    <cellStyle name="A" xfId="189"/>
    <cellStyle name="A_XV - Investor model draft (11 Oct 2010)_6023524_4 (CSF_Sydney) (2) (3)" xfId="190"/>
    <cellStyle name="Accent1 2" xfId="191"/>
    <cellStyle name="Accent2 2" xfId="192"/>
    <cellStyle name="Accent3 2" xfId="193"/>
    <cellStyle name="Accent4 2" xfId="194"/>
    <cellStyle name="Accent5 2" xfId="195"/>
    <cellStyle name="Accent6 2" xfId="196"/>
    <cellStyle name="active" xfId="197"/>
    <cellStyle name="adj_share" xfId="198"/>
    <cellStyle name="Adjusted" xfId="199"/>
    <cellStyle name="AFE" xfId="200"/>
    <cellStyle name="AFE 2" xfId="201"/>
    <cellStyle name="Afjusted" xfId="202"/>
    <cellStyle name="args.style" xfId="203"/>
    <cellStyle name="Assumption Background" xfId="204"/>
    <cellStyle name="Assumption Date Centre" xfId="205"/>
    <cellStyle name="Assumption Date Centre 2" xfId="1032"/>
    <cellStyle name="Assumption Date Centre 2 10" xfId="9545"/>
    <cellStyle name="Assumption Date Centre 2 11" xfId="14030"/>
    <cellStyle name="Assumption Date Centre 2 12" xfId="20263"/>
    <cellStyle name="Assumption Date Centre 2 13" xfId="21517"/>
    <cellStyle name="Assumption Date Centre 2 2" xfId="1150"/>
    <cellStyle name="Assumption Date Centre 2 2 10" xfId="14013"/>
    <cellStyle name="Assumption Date Centre 2 2 11" xfId="20262"/>
    <cellStyle name="Assumption Date Centre 2 2 12" xfId="21512"/>
    <cellStyle name="Assumption Date Centre 2 2 2" xfId="1701"/>
    <cellStyle name="Assumption Date Centre 2 2 2 2" xfId="4250"/>
    <cellStyle name="Assumption Date Centre 2 2 2 2 2" xfId="6022"/>
    <cellStyle name="Assumption Date Centre 2 2 2 2 3" xfId="9486"/>
    <cellStyle name="Assumption Date Centre 2 2 2 2 4" xfId="14009"/>
    <cellStyle name="Assumption Date Centre 2 2 2 2 5" xfId="20260"/>
    <cellStyle name="Assumption Date Centre 2 2 2 2 6" xfId="21477"/>
    <cellStyle name="Assumption Date Centre 2 2 2 3" xfId="6021"/>
    <cellStyle name="Assumption Date Centre 2 2 2 4" xfId="9487"/>
    <cellStyle name="Assumption Date Centre 2 2 2 5" xfId="14012"/>
    <cellStyle name="Assumption Date Centre 2 2 2 6" xfId="20261"/>
    <cellStyle name="Assumption Date Centre 2 2 2 7" xfId="21478"/>
    <cellStyle name="Assumption Date Centre 2 2 3" xfId="2120"/>
    <cellStyle name="Assumption Date Centre 2 2 3 2" xfId="4667"/>
    <cellStyle name="Assumption Date Centre 2 2 3 2 2" xfId="6024"/>
    <cellStyle name="Assumption Date Centre 2 2 3 2 3" xfId="9434"/>
    <cellStyle name="Assumption Date Centre 2 2 3 2 4" xfId="13963"/>
    <cellStyle name="Assumption Date Centre 2 2 3 2 5" xfId="20258"/>
    <cellStyle name="Assumption Date Centre 2 2 3 2 6" xfId="21446"/>
    <cellStyle name="Assumption Date Centre 2 2 3 3" xfId="6023"/>
    <cellStyle name="Assumption Date Centre 2 2 3 4" xfId="9479"/>
    <cellStyle name="Assumption Date Centre 2 2 3 5" xfId="13964"/>
    <cellStyle name="Assumption Date Centre 2 2 3 6" xfId="20259"/>
    <cellStyle name="Assumption Date Centre 2 2 3 7" xfId="21449"/>
    <cellStyle name="Assumption Date Centre 2 2 4" xfId="2532"/>
    <cellStyle name="Assumption Date Centre 2 2 4 2" xfId="5079"/>
    <cellStyle name="Assumption Date Centre 2 2 4 2 2" xfId="6026"/>
    <cellStyle name="Assumption Date Centre 2 2 4 2 3" xfId="9420"/>
    <cellStyle name="Assumption Date Centre 2 2 4 2 4" xfId="13945"/>
    <cellStyle name="Assumption Date Centre 2 2 4 2 5" xfId="20256"/>
    <cellStyle name="Assumption Date Centre 2 2 4 2 6" xfId="21413"/>
    <cellStyle name="Assumption Date Centre 2 2 4 3" xfId="6025"/>
    <cellStyle name="Assumption Date Centre 2 2 4 4" xfId="9433"/>
    <cellStyle name="Assumption Date Centre 2 2 4 5" xfId="13946"/>
    <cellStyle name="Assumption Date Centre 2 2 4 6" xfId="20257"/>
    <cellStyle name="Assumption Date Centre 2 2 4 7" xfId="21414"/>
    <cellStyle name="Assumption Date Centre 2 2 5" xfId="2947"/>
    <cellStyle name="Assumption Date Centre 2 2 5 2" xfId="5494"/>
    <cellStyle name="Assumption Date Centre 2 2 5 2 2" xfId="6028"/>
    <cellStyle name="Assumption Date Centre 2 2 5 2 3" xfId="9412"/>
    <cellStyle name="Assumption Date Centre 2 2 5 2 4" xfId="13897"/>
    <cellStyle name="Assumption Date Centre 2 2 5 2 5" xfId="20254"/>
    <cellStyle name="Assumption Date Centre 2 2 5 2 6" xfId="21385"/>
    <cellStyle name="Assumption Date Centre 2 2 5 3" xfId="6027"/>
    <cellStyle name="Assumption Date Centre 2 2 5 4" xfId="9419"/>
    <cellStyle name="Assumption Date Centre 2 2 5 5" xfId="13942"/>
    <cellStyle name="Assumption Date Centre 2 2 5 6" xfId="20255"/>
    <cellStyle name="Assumption Date Centre 2 2 5 7" xfId="21412"/>
    <cellStyle name="Assumption Date Centre 2 2 6" xfId="3255"/>
    <cellStyle name="Assumption Date Centre 2 2 6 2" xfId="6029"/>
    <cellStyle name="Assumption Date Centre 2 2 6 3" xfId="9367"/>
    <cellStyle name="Assumption Date Centre 2 2 6 4" xfId="13880"/>
    <cellStyle name="Assumption Date Centre 2 2 6 5" xfId="20253"/>
    <cellStyle name="Assumption Date Centre 2 2 6 6" xfId="21380"/>
    <cellStyle name="Assumption Date Centre 2 2 7" xfId="3703"/>
    <cellStyle name="Assumption Date Centre 2 2 7 2" xfId="6030"/>
    <cellStyle name="Assumption Date Centre 2 2 7 3" xfId="9354"/>
    <cellStyle name="Assumption Date Centre 2 2 7 4" xfId="13879"/>
    <cellStyle name="Assumption Date Centre 2 2 7 5" xfId="20252"/>
    <cellStyle name="Assumption Date Centre 2 2 7 6" xfId="21346"/>
    <cellStyle name="Assumption Date Centre 2 2 8" xfId="6020"/>
    <cellStyle name="Assumption Date Centre 2 2 9" xfId="9500"/>
    <cellStyle name="Assumption Date Centre 2 3" xfId="1251"/>
    <cellStyle name="Assumption Date Centre 2 3 10" xfId="20251"/>
    <cellStyle name="Assumption Date Centre 2 3 11" xfId="21319"/>
    <cellStyle name="Assumption Date Centre 2 3 2" xfId="1802"/>
    <cellStyle name="Assumption Date Centre 2 3 2 2" xfId="4351"/>
    <cellStyle name="Assumption Date Centre 2 3 2 2 2" xfId="6033"/>
    <cellStyle name="Assumption Date Centre 2 3 2 2 3" xfId="9301"/>
    <cellStyle name="Assumption Date Centre 2 3 2 2 4" xfId="13814"/>
    <cellStyle name="Assumption Date Centre 2 3 2 2 5" xfId="20249"/>
    <cellStyle name="Assumption Date Centre 2 3 2 2 6" xfId="21280"/>
    <cellStyle name="Assumption Date Centre 2 3 2 3" xfId="6032"/>
    <cellStyle name="Assumption Date Centre 2 3 2 4" xfId="9346"/>
    <cellStyle name="Assumption Date Centre 2 3 2 5" xfId="13831"/>
    <cellStyle name="Assumption Date Centre 2 3 2 6" xfId="20250"/>
    <cellStyle name="Assumption Date Centre 2 3 2 7" xfId="21314"/>
    <cellStyle name="Assumption Date Centre 2 3 3" xfId="2221"/>
    <cellStyle name="Assumption Date Centre 2 3 3 2" xfId="4768"/>
    <cellStyle name="Assumption Date Centre 2 3 3 2 2" xfId="6035"/>
    <cellStyle name="Assumption Date Centre 2 3 3 2 3" xfId="9287"/>
    <cellStyle name="Assumption Date Centre 2 3 3 2 4" xfId="13810"/>
    <cellStyle name="Assumption Date Centre 2 3 3 2 5" xfId="20247"/>
    <cellStyle name="Assumption Date Centre 2 3 3 2 6" xfId="21248"/>
    <cellStyle name="Assumption Date Centre 2 3 3 3" xfId="6034"/>
    <cellStyle name="Assumption Date Centre 2 3 3 4" xfId="9288"/>
    <cellStyle name="Assumption Date Centre 2 3 3 5" xfId="13813"/>
    <cellStyle name="Assumption Date Centre 2 3 3 6" xfId="20248"/>
    <cellStyle name="Assumption Date Centre 2 3 3 7" xfId="21253"/>
    <cellStyle name="Assumption Date Centre 2 3 4" xfId="2633"/>
    <cellStyle name="Assumption Date Centre 2 3 4 2" xfId="5180"/>
    <cellStyle name="Assumption Date Centre 2 3 4 2 2" xfId="6037"/>
    <cellStyle name="Assumption Date Centre 2 3 4 2 3" xfId="9235"/>
    <cellStyle name="Assumption Date Centre 2 3 4 2 4" xfId="13764"/>
    <cellStyle name="Assumption Date Centre 2 3 4 2 5" xfId="20245"/>
    <cellStyle name="Assumption Date Centre 2 3 4 2 6" xfId="21187"/>
    <cellStyle name="Assumption Date Centre 2 3 4 3" xfId="6036"/>
    <cellStyle name="Assumption Date Centre 2 3 4 4" xfId="9280"/>
    <cellStyle name="Assumption Date Centre 2 3 4 5" xfId="13765"/>
    <cellStyle name="Assumption Date Centre 2 3 4 6" xfId="20246"/>
    <cellStyle name="Assumption Date Centre 2 3 4 7" xfId="21214"/>
    <cellStyle name="Assumption Date Centre 2 3 5" xfId="3048"/>
    <cellStyle name="Assumption Date Centre 2 3 5 2" xfId="5595"/>
    <cellStyle name="Assumption Date Centre 2 3 5 2 2" xfId="6039"/>
    <cellStyle name="Assumption Date Centre 2 3 5 2 3" xfId="9233"/>
    <cellStyle name="Assumption Date Centre 2 3 5 2 4" xfId="13762"/>
    <cellStyle name="Assumption Date Centre 2 3 5 2 5" xfId="20188"/>
    <cellStyle name="Assumption Date Centre 2 3 5 2 6" xfId="21148"/>
    <cellStyle name="Assumption Date Centre 2 3 5 3" xfId="6038"/>
    <cellStyle name="Assumption Date Centre 2 3 5 4" xfId="9234"/>
    <cellStyle name="Assumption Date Centre 2 3 5 5" xfId="13763"/>
    <cellStyle name="Assumption Date Centre 2 3 5 6" xfId="20244"/>
    <cellStyle name="Assumption Date Centre 2 3 5 7" xfId="21182"/>
    <cellStyle name="Assumption Date Centre 2 3 6" xfId="3804"/>
    <cellStyle name="Assumption Date Centre 2 3 6 2" xfId="6040"/>
    <cellStyle name="Assumption Date Centre 2 3 6 3" xfId="9232"/>
    <cellStyle name="Assumption Date Centre 2 3 6 4" xfId="13761"/>
    <cellStyle name="Assumption Date Centre 2 3 6 5" xfId="20181"/>
    <cellStyle name="Assumption Date Centre 2 3 6 6" xfId="21121"/>
    <cellStyle name="Assumption Date Centre 2 3 7" xfId="6031"/>
    <cellStyle name="Assumption Date Centre 2 3 8" xfId="9353"/>
    <cellStyle name="Assumption Date Centre 2 3 9" xfId="13876"/>
    <cellStyle name="Assumption Date Centre 2 4" xfId="1599"/>
    <cellStyle name="Assumption Date Centre 2 4 2" xfId="4148"/>
    <cellStyle name="Assumption Date Centre 2 4 2 2" xfId="6042"/>
    <cellStyle name="Assumption Date Centre 2 4 2 3" xfId="9230"/>
    <cellStyle name="Assumption Date Centre 2 4 2 4" xfId="13759"/>
    <cellStyle name="Assumption Date Centre 2 4 2 5" xfId="20179"/>
    <cellStyle name="Assumption Date Centre 2 4 2 6" xfId="21082"/>
    <cellStyle name="Assumption Date Centre 2 4 3" xfId="6041"/>
    <cellStyle name="Assumption Date Centre 2 4 4" xfId="9231"/>
    <cellStyle name="Assumption Date Centre 2 4 5" xfId="13760"/>
    <cellStyle name="Assumption Date Centre 2 4 6" xfId="20180"/>
    <cellStyle name="Assumption Date Centre 2 4 7" xfId="21116"/>
    <cellStyle name="Assumption Date Centre 2 5" xfId="2018"/>
    <cellStyle name="Assumption Date Centre 2 5 2" xfId="4565"/>
    <cellStyle name="Assumption Date Centre 2 5 2 2" xfId="6044"/>
    <cellStyle name="Assumption Date Centre 2 5 2 3" xfId="9228"/>
    <cellStyle name="Assumption Date Centre 2 5 2 4" xfId="13757"/>
    <cellStyle name="Assumption Date Centre 2 5 2 5" xfId="20177"/>
    <cellStyle name="Assumption Date Centre 2 5 2 6" xfId="21050"/>
    <cellStyle name="Assumption Date Centre 2 5 3" xfId="6043"/>
    <cellStyle name="Assumption Date Centre 2 5 4" xfId="9229"/>
    <cellStyle name="Assumption Date Centre 2 5 5" xfId="13758"/>
    <cellStyle name="Assumption Date Centre 2 5 6" xfId="20178"/>
    <cellStyle name="Assumption Date Centre 2 5 7" xfId="21055"/>
    <cellStyle name="Assumption Date Centre 2 6" xfId="2430"/>
    <cellStyle name="Assumption Date Centre 2 6 2" xfId="4977"/>
    <cellStyle name="Assumption Date Centre 2 6 2 2" xfId="6046"/>
    <cellStyle name="Assumption Date Centre 2 6 2 3" xfId="9226"/>
    <cellStyle name="Assumption Date Centre 2 6 2 4" xfId="13755"/>
    <cellStyle name="Assumption Date Centre 2 6 2 5" xfId="20175"/>
    <cellStyle name="Assumption Date Centre 2 6 2 6" xfId="20989"/>
    <cellStyle name="Assumption Date Centre 2 6 3" xfId="6045"/>
    <cellStyle name="Assumption Date Centre 2 6 4" xfId="9227"/>
    <cellStyle name="Assumption Date Centre 2 6 5" xfId="13756"/>
    <cellStyle name="Assumption Date Centre 2 6 6" xfId="20176"/>
    <cellStyle name="Assumption Date Centre 2 6 7" xfId="21016"/>
    <cellStyle name="Assumption Date Centre 2 7" xfId="2845"/>
    <cellStyle name="Assumption Date Centre 2 7 2" xfId="5392"/>
    <cellStyle name="Assumption Date Centre 2 7 2 2" xfId="6048"/>
    <cellStyle name="Assumption Date Centre 2 7 2 3" xfId="9224"/>
    <cellStyle name="Assumption Date Centre 2 7 2 4" xfId="13753"/>
    <cellStyle name="Assumption Date Centre 2 7 2 5" xfId="20173"/>
    <cellStyle name="Assumption Date Centre 2 7 2 6" xfId="20950"/>
    <cellStyle name="Assumption Date Centre 2 7 3" xfId="6047"/>
    <cellStyle name="Assumption Date Centre 2 7 4" xfId="9225"/>
    <cellStyle name="Assumption Date Centre 2 7 5" xfId="13754"/>
    <cellStyle name="Assumption Date Centre 2 7 6" xfId="20174"/>
    <cellStyle name="Assumption Date Centre 2 7 7" xfId="20984"/>
    <cellStyle name="Assumption Date Centre 2 8" xfId="3601"/>
    <cellStyle name="Assumption Date Centre 2 8 2" xfId="6049"/>
    <cellStyle name="Assumption Date Centre 2 8 3" xfId="9223"/>
    <cellStyle name="Assumption Date Centre 2 8 4" xfId="13752"/>
    <cellStyle name="Assumption Date Centre 2 8 5" xfId="20172"/>
    <cellStyle name="Assumption Date Centre 2 8 6" xfId="20923"/>
    <cellStyle name="Assumption Date Centre 2 9" xfId="6019"/>
    <cellStyle name="Assumption Date Centre 3" xfId="999"/>
    <cellStyle name="Assumption Date Centre 3 10" xfId="20918"/>
    <cellStyle name="Assumption Date Centre 3 2" xfId="1583"/>
    <cellStyle name="Assumption Date Centre 3 2 2" xfId="4132"/>
    <cellStyle name="Assumption Date Centre 3 2 2 2" xfId="6052"/>
    <cellStyle name="Assumption Date Centre 3 2 2 3" xfId="9220"/>
    <cellStyle name="Assumption Date Centre 3 2 2 4" xfId="13749"/>
    <cellStyle name="Assumption Date Centre 3 2 2 5" xfId="20169"/>
    <cellStyle name="Assumption Date Centre 3 2 2 6" xfId="20857"/>
    <cellStyle name="Assumption Date Centre 3 2 3" xfId="6051"/>
    <cellStyle name="Assumption Date Centre 3 2 4" xfId="9221"/>
    <cellStyle name="Assumption Date Centre 3 2 5" xfId="13750"/>
    <cellStyle name="Assumption Date Centre 3 2 6" xfId="20170"/>
    <cellStyle name="Assumption Date Centre 3 2 7" xfId="20884"/>
    <cellStyle name="Assumption Date Centre 3 3" xfId="2002"/>
    <cellStyle name="Assumption Date Centre 3 3 2" xfId="4549"/>
    <cellStyle name="Assumption Date Centre 3 3 2 2" xfId="6054"/>
    <cellStyle name="Assumption Date Centre 3 3 2 3" xfId="9218"/>
    <cellStyle name="Assumption Date Centre 3 3 2 4" xfId="13747"/>
    <cellStyle name="Assumption Date Centre 3 3 2 5" xfId="20167"/>
    <cellStyle name="Assumption Date Centre 3 3 2 6" xfId="20818"/>
    <cellStyle name="Assumption Date Centre 3 3 3" xfId="6053"/>
    <cellStyle name="Assumption Date Centre 3 3 4" xfId="9219"/>
    <cellStyle name="Assumption Date Centre 3 3 5" xfId="13748"/>
    <cellStyle name="Assumption Date Centre 3 3 6" xfId="20168"/>
    <cellStyle name="Assumption Date Centre 3 3 7" xfId="20852"/>
    <cellStyle name="Assumption Date Centre 3 4" xfId="2414"/>
    <cellStyle name="Assumption Date Centre 3 4 2" xfId="4961"/>
    <cellStyle name="Assumption Date Centre 3 4 2 2" xfId="6056"/>
    <cellStyle name="Assumption Date Centre 3 4 2 3" xfId="9216"/>
    <cellStyle name="Assumption Date Centre 3 4 2 4" xfId="13745"/>
    <cellStyle name="Assumption Date Centre 3 4 2 5" xfId="20165"/>
    <cellStyle name="Assumption Date Centre 3 4 2 6" xfId="20790"/>
    <cellStyle name="Assumption Date Centre 3 4 3" xfId="6055"/>
    <cellStyle name="Assumption Date Centre 3 4 4" xfId="9217"/>
    <cellStyle name="Assumption Date Centre 3 4 5" xfId="13746"/>
    <cellStyle name="Assumption Date Centre 3 4 6" xfId="20817"/>
    <cellStyle name="Assumption Date Centre 3 5" xfId="2829"/>
    <cellStyle name="Assumption Date Centre 3 5 2" xfId="5376"/>
    <cellStyle name="Assumption Date Centre 3 5 2 2" xfId="6058"/>
    <cellStyle name="Assumption Date Centre 3 5 2 3" xfId="9214"/>
    <cellStyle name="Assumption Date Centre 3 5 2 4" xfId="13743"/>
    <cellStyle name="Assumption Date Centre 3 5 2 5" xfId="20163"/>
    <cellStyle name="Assumption Date Centre 3 5 2 6" xfId="20751"/>
    <cellStyle name="Assumption Date Centre 3 5 3" xfId="6057"/>
    <cellStyle name="Assumption Date Centre 3 5 4" xfId="9215"/>
    <cellStyle name="Assumption Date Centre 3 5 5" xfId="20164"/>
    <cellStyle name="Assumption Date Centre 3 5 6" xfId="20785"/>
    <cellStyle name="Assumption Date Centre 3 6" xfId="3256"/>
    <cellStyle name="Assumption Date Centre 3 6 2" xfId="6059"/>
    <cellStyle name="Assumption Date Centre 3 6 3" xfId="9213"/>
    <cellStyle name="Assumption Date Centre 3 6 4" xfId="13742"/>
    <cellStyle name="Assumption Date Centre 3 6 5" xfId="20162"/>
    <cellStyle name="Assumption Date Centre 3 6 6" xfId="20724"/>
    <cellStyle name="Assumption Date Centre 3 7" xfId="3585"/>
    <cellStyle name="Assumption Date Centre 3 7 2" xfId="6060"/>
    <cellStyle name="Assumption Date Centre 3 7 3" xfId="9212"/>
    <cellStyle name="Assumption Date Centre 3 7 4" xfId="13741"/>
    <cellStyle name="Assumption Date Centre 3 7 5" xfId="20161"/>
    <cellStyle name="Assumption Date Centre 3 7 6" xfId="20719"/>
    <cellStyle name="Assumption Date Centre 3 8" xfId="6050"/>
    <cellStyle name="Assumption Date Centre 3 9" xfId="9222"/>
    <cellStyle name="Assumption Date Centre 4" xfId="951"/>
    <cellStyle name="Assumption Date Centre 4 2" xfId="1535"/>
    <cellStyle name="Assumption Date Centre 4 2 2" xfId="4084"/>
    <cellStyle name="Assumption Date Centre 4 2 2 2" xfId="6063"/>
    <cellStyle name="Assumption Date Centre 4 2 2 3" xfId="9209"/>
    <cellStyle name="Assumption Date Centre 4 2 2 4" xfId="13738"/>
    <cellStyle name="Assumption Date Centre 4 2 2 5" xfId="20158"/>
    <cellStyle name="Assumption Date Centre 4 2 2 6" xfId="20654"/>
    <cellStyle name="Assumption Date Centre 4 2 3" xfId="6062"/>
    <cellStyle name="Assumption Date Centre 4 2 4" xfId="9210"/>
    <cellStyle name="Assumption Date Centre 4 2 5" xfId="13739"/>
    <cellStyle name="Assumption Date Centre 4 2 6" xfId="20159"/>
    <cellStyle name="Assumption Date Centre 4 2 7" xfId="20659"/>
    <cellStyle name="Assumption Date Centre 4 3" xfId="1954"/>
    <cellStyle name="Assumption Date Centre 4 3 2" xfId="4501"/>
    <cellStyle name="Assumption Date Centre 4 3 2 2" xfId="6065"/>
    <cellStyle name="Assumption Date Centre 4 3 2 3" xfId="13736"/>
    <cellStyle name="Assumption Date Centre 4 3 2 4" xfId="20156"/>
    <cellStyle name="Assumption Date Centre 4 3 2 5" xfId="20619"/>
    <cellStyle name="Assumption Date Centre 4 3 3" xfId="6064"/>
    <cellStyle name="Assumption Date Centre 4 3 4" xfId="13737"/>
    <cellStyle name="Assumption Date Centre 4 3 5" xfId="20157"/>
    <cellStyle name="Assumption Date Centre 4 3 6" xfId="20620"/>
    <cellStyle name="Assumption Date Centre 4 4" xfId="1500"/>
    <cellStyle name="Assumption Date Centre 4 4 2" xfId="4049"/>
    <cellStyle name="Assumption Date Centre 4 4 2 2" xfId="6067"/>
    <cellStyle name="Assumption Date Centre 4 4 2 3" xfId="9205"/>
    <cellStyle name="Assumption Date Centre 4 4 2 4" xfId="13734"/>
    <cellStyle name="Assumption Date Centre 4 4 2 5" xfId="20154"/>
    <cellStyle name="Assumption Date Centre 4 4 2 6" xfId="20617"/>
    <cellStyle name="Assumption Date Centre 4 4 3" xfId="6066"/>
    <cellStyle name="Assumption Date Centre 4 4 4" xfId="9206"/>
    <cellStyle name="Assumption Date Centre 4 4 5" xfId="13735"/>
    <cellStyle name="Assumption Date Centre 4 4 6" xfId="20155"/>
    <cellStyle name="Assumption Date Centre 4 4 7" xfId="20618"/>
    <cellStyle name="Assumption Date Centre 4 5" xfId="1436"/>
    <cellStyle name="Assumption Date Centre 4 5 2" xfId="3985"/>
    <cellStyle name="Assumption Date Centre 4 5 2 2" xfId="9203"/>
    <cellStyle name="Assumption Date Centre 4 5 2 3" xfId="13732"/>
    <cellStyle name="Assumption Date Centre 4 5 2 4" xfId="20152"/>
    <cellStyle name="Assumption Date Centre 4 5 2 5" xfId="20615"/>
    <cellStyle name="Assumption Date Centre 4 5 3" xfId="9204"/>
    <cellStyle name="Assumption Date Centre 4 5 4" xfId="13733"/>
    <cellStyle name="Assumption Date Centre 4 5 5" xfId="20153"/>
    <cellStyle name="Assumption Date Centre 4 5 6" xfId="20616"/>
    <cellStyle name="Assumption Date Centre 4 6" xfId="3257"/>
    <cellStyle name="Assumption Date Centre 4 6 2" xfId="6070"/>
    <cellStyle name="Assumption Date Centre 4 6 3" xfId="9202"/>
    <cellStyle name="Assumption Date Centre 4 6 4" xfId="13731"/>
    <cellStyle name="Assumption Date Centre 4 6 5" xfId="20151"/>
    <cellStyle name="Assumption Date Centre 4 6 6" xfId="20614"/>
    <cellStyle name="Assumption Date Centre 4 7" xfId="3220"/>
    <cellStyle name="Assumption Date Centre 4 7 2" xfId="6071"/>
    <cellStyle name="Assumption Date Centre 4 7 3" xfId="9201"/>
    <cellStyle name="Assumption Date Centre 4 7 4" xfId="13730"/>
    <cellStyle name="Assumption Date Centre 4 7 5" xfId="20150"/>
    <cellStyle name="Assumption Date Centre 4 7 6" xfId="20613"/>
    <cellStyle name="Assumption Date Centre 4 8" xfId="13740"/>
    <cellStyle name="Assumption Date Centre 4 9" xfId="20160"/>
    <cellStyle name="Assumption Date Centre 5" xfId="1352"/>
    <cellStyle name="Assumption Date Centre 5 10" xfId="13729"/>
    <cellStyle name="Assumption Date Centre 5 11" xfId="20149"/>
    <cellStyle name="Assumption Date Centre 5 12" xfId="20612"/>
    <cellStyle name="Assumption Date Centre 5 2" xfId="1902"/>
    <cellStyle name="Assumption Date Centre 5 2 2" xfId="4449"/>
    <cellStyle name="Assumption Date Centre 5 2 2 2" xfId="6074"/>
    <cellStyle name="Assumption Date Centre 5 2 2 3" xfId="9198"/>
    <cellStyle name="Assumption Date Centre 5 2 2 4" xfId="13727"/>
    <cellStyle name="Assumption Date Centre 5 2 2 5" xfId="20147"/>
    <cellStyle name="Assumption Date Centre 5 2 2 6" xfId="20610"/>
    <cellStyle name="Assumption Date Centre 5 2 3" xfId="6073"/>
    <cellStyle name="Assumption Date Centre 5 2 4" xfId="9199"/>
    <cellStyle name="Assumption Date Centre 5 2 5" xfId="13728"/>
    <cellStyle name="Assumption Date Centre 5 2 6" xfId="20148"/>
    <cellStyle name="Assumption Date Centre 5 2 7" xfId="20611"/>
    <cellStyle name="Assumption Date Centre 5 3" xfId="2319"/>
    <cellStyle name="Assumption Date Centre 5 3 2" xfId="4866"/>
    <cellStyle name="Assumption Date Centre 5 3 2 2" xfId="6076"/>
    <cellStyle name="Assumption Date Centre 5 3 2 3" xfId="9196"/>
    <cellStyle name="Assumption Date Centre 5 3 2 4" xfId="13725"/>
    <cellStyle name="Assumption Date Centre 5 3 2 5" xfId="20145"/>
    <cellStyle name="Assumption Date Centre 5 3 2 6" xfId="20608"/>
    <cellStyle name="Assumption Date Centre 5 3 3" xfId="6075"/>
    <cellStyle name="Assumption Date Centre 5 3 4" xfId="9197"/>
    <cellStyle name="Assumption Date Centre 5 3 5" xfId="13726"/>
    <cellStyle name="Assumption Date Centre 5 3 6" xfId="20146"/>
    <cellStyle name="Assumption Date Centre 5 3 7" xfId="20609"/>
    <cellStyle name="Assumption Date Centre 5 4" xfId="2731"/>
    <cellStyle name="Assumption Date Centre 5 4 2" xfId="5278"/>
    <cellStyle name="Assumption Date Centre 5 4 2 2" xfId="6078"/>
    <cellStyle name="Assumption Date Centre 5 4 2 3" xfId="9194"/>
    <cellStyle name="Assumption Date Centre 5 4 2 4" xfId="13723"/>
    <cellStyle name="Assumption Date Centre 5 4 2 5" xfId="20143"/>
    <cellStyle name="Assumption Date Centre 5 4 2 6" xfId="20606"/>
    <cellStyle name="Assumption Date Centre 5 4 3" xfId="6077"/>
    <cellStyle name="Assumption Date Centre 5 4 4" xfId="9195"/>
    <cellStyle name="Assumption Date Centre 5 4 5" xfId="13724"/>
    <cellStyle name="Assumption Date Centre 5 4 6" xfId="20144"/>
    <cellStyle name="Assumption Date Centre 5 4 7" xfId="20607"/>
    <cellStyle name="Assumption Date Centre 5 5" xfId="3146"/>
    <cellStyle name="Assumption Date Centre 5 5 2" xfId="5693"/>
    <cellStyle name="Assumption Date Centre 5 5 2 2" xfId="6080"/>
    <cellStyle name="Assumption Date Centre 5 5 2 3" xfId="9192"/>
    <cellStyle name="Assumption Date Centre 5 5 2 4" xfId="13721"/>
    <cellStyle name="Assumption Date Centre 5 5 2 5" xfId="20141"/>
    <cellStyle name="Assumption Date Centre 5 5 2 6" xfId="20604"/>
    <cellStyle name="Assumption Date Centre 5 5 3" xfId="6079"/>
    <cellStyle name="Assumption Date Centre 5 5 4" xfId="9193"/>
    <cellStyle name="Assumption Date Centre 5 5 5" xfId="13722"/>
    <cellStyle name="Assumption Date Centre 5 5 6" xfId="20142"/>
    <cellStyle name="Assumption Date Centre 5 5 7" xfId="20605"/>
    <cellStyle name="Assumption Date Centre 5 6" xfId="3258"/>
    <cellStyle name="Assumption Date Centre 5 6 2" xfId="6081"/>
    <cellStyle name="Assumption Date Centre 5 6 3" xfId="9191"/>
    <cellStyle name="Assumption Date Centre 5 6 4" xfId="13720"/>
    <cellStyle name="Assumption Date Centre 5 6 5" xfId="20140"/>
    <cellStyle name="Assumption Date Centre 5 6 6" xfId="20603"/>
    <cellStyle name="Assumption Date Centre 5 7" xfId="3902"/>
    <cellStyle name="Assumption Date Centre 5 7 2" xfId="6082"/>
    <cellStyle name="Assumption Date Centre 5 7 3" xfId="9190"/>
    <cellStyle name="Assumption Date Centre 5 7 4" xfId="13719"/>
    <cellStyle name="Assumption Date Centre 5 7 5" xfId="20139"/>
    <cellStyle name="Assumption Date Centre 5 7 6" xfId="20602"/>
    <cellStyle name="Assumption Date Centre 5 8" xfId="6072"/>
    <cellStyle name="Assumption Date Centre 5 9" xfId="9200"/>
    <cellStyle name="Assumption Date Right" xfId="206"/>
    <cellStyle name="Assumption Date Right 2" xfId="1033"/>
    <cellStyle name="Assumption Date Right 2 10" xfId="9188"/>
    <cellStyle name="Assumption Date Right 2 11" xfId="13717"/>
    <cellStyle name="Assumption Date Right 2 12" xfId="20137"/>
    <cellStyle name="Assumption Date Right 2 13" xfId="20601"/>
    <cellStyle name="Assumption Date Right 2 2" xfId="1151"/>
    <cellStyle name="Assumption Date Right 2 2 10" xfId="13716"/>
    <cellStyle name="Assumption Date Right 2 2 11" xfId="20136"/>
    <cellStyle name="Assumption Date Right 2 2 12" xfId="20600"/>
    <cellStyle name="Assumption Date Right 2 2 2" xfId="1702"/>
    <cellStyle name="Assumption Date Right 2 2 2 2" xfId="4251"/>
    <cellStyle name="Assumption Date Right 2 2 2 2 2" xfId="6087"/>
    <cellStyle name="Assumption Date Right 2 2 2 2 3" xfId="9185"/>
    <cellStyle name="Assumption Date Right 2 2 2 2 4" xfId="13714"/>
    <cellStyle name="Assumption Date Right 2 2 2 2 5" xfId="20134"/>
    <cellStyle name="Assumption Date Right 2 2 2 2 6" xfId="20598"/>
    <cellStyle name="Assumption Date Right 2 2 2 3" xfId="6086"/>
    <cellStyle name="Assumption Date Right 2 2 2 4" xfId="9186"/>
    <cellStyle name="Assumption Date Right 2 2 2 5" xfId="13715"/>
    <cellStyle name="Assumption Date Right 2 2 2 6" xfId="20135"/>
    <cellStyle name="Assumption Date Right 2 2 2 7" xfId="20599"/>
    <cellStyle name="Assumption Date Right 2 2 3" xfId="2121"/>
    <cellStyle name="Assumption Date Right 2 2 3 2" xfId="4668"/>
    <cellStyle name="Assumption Date Right 2 2 3 2 2" xfId="6089"/>
    <cellStyle name="Assumption Date Right 2 2 3 2 3" xfId="9183"/>
    <cellStyle name="Assumption Date Right 2 2 3 2 4" xfId="13712"/>
    <cellStyle name="Assumption Date Right 2 2 3 2 5" xfId="20132"/>
    <cellStyle name="Assumption Date Right 2 2 3 2 6" xfId="20596"/>
    <cellStyle name="Assumption Date Right 2 2 3 3" xfId="6088"/>
    <cellStyle name="Assumption Date Right 2 2 3 4" xfId="9184"/>
    <cellStyle name="Assumption Date Right 2 2 3 5" xfId="13713"/>
    <cellStyle name="Assumption Date Right 2 2 3 6" xfId="20133"/>
    <cellStyle name="Assumption Date Right 2 2 3 7" xfId="20597"/>
    <cellStyle name="Assumption Date Right 2 2 4" xfId="2533"/>
    <cellStyle name="Assumption Date Right 2 2 4 2" xfId="5080"/>
    <cellStyle name="Assumption Date Right 2 2 4 2 2" xfId="6091"/>
    <cellStyle name="Assumption Date Right 2 2 4 2 3" xfId="9181"/>
    <cellStyle name="Assumption Date Right 2 2 4 2 4" xfId="13710"/>
    <cellStyle name="Assumption Date Right 2 2 4 2 5" xfId="20130"/>
    <cellStyle name="Assumption Date Right 2 2 4 2 6" xfId="20594"/>
    <cellStyle name="Assumption Date Right 2 2 4 3" xfId="6090"/>
    <cellStyle name="Assumption Date Right 2 2 4 4" xfId="9182"/>
    <cellStyle name="Assumption Date Right 2 2 4 5" xfId="13711"/>
    <cellStyle name="Assumption Date Right 2 2 4 6" xfId="20131"/>
    <cellStyle name="Assumption Date Right 2 2 4 7" xfId="20595"/>
    <cellStyle name="Assumption Date Right 2 2 5" xfId="2948"/>
    <cellStyle name="Assumption Date Right 2 2 5 2" xfId="5495"/>
    <cellStyle name="Assumption Date Right 2 2 5 2 2" xfId="6093"/>
    <cellStyle name="Assumption Date Right 2 2 5 2 3" xfId="9179"/>
    <cellStyle name="Assumption Date Right 2 2 5 2 4" xfId="13708"/>
    <cellStyle name="Assumption Date Right 2 2 5 2 5" xfId="20128"/>
    <cellStyle name="Assumption Date Right 2 2 5 2 6" xfId="20592"/>
    <cellStyle name="Assumption Date Right 2 2 5 3" xfId="6092"/>
    <cellStyle name="Assumption Date Right 2 2 5 4" xfId="9180"/>
    <cellStyle name="Assumption Date Right 2 2 5 5" xfId="13709"/>
    <cellStyle name="Assumption Date Right 2 2 5 6" xfId="20129"/>
    <cellStyle name="Assumption Date Right 2 2 5 7" xfId="20593"/>
    <cellStyle name="Assumption Date Right 2 2 6" xfId="3259"/>
    <cellStyle name="Assumption Date Right 2 2 6 2" xfId="6094"/>
    <cellStyle name="Assumption Date Right 2 2 6 3" xfId="9178"/>
    <cellStyle name="Assumption Date Right 2 2 6 4" xfId="13707"/>
    <cellStyle name="Assumption Date Right 2 2 6 5" xfId="20127"/>
    <cellStyle name="Assumption Date Right 2 2 6 6" xfId="20591"/>
    <cellStyle name="Assumption Date Right 2 2 7" xfId="3704"/>
    <cellStyle name="Assumption Date Right 2 2 7 2" xfId="6095"/>
    <cellStyle name="Assumption Date Right 2 2 7 3" xfId="9177"/>
    <cellStyle name="Assumption Date Right 2 2 7 4" xfId="13706"/>
    <cellStyle name="Assumption Date Right 2 2 7 5" xfId="20126"/>
    <cellStyle name="Assumption Date Right 2 2 7 6" xfId="20590"/>
    <cellStyle name="Assumption Date Right 2 2 8" xfId="6085"/>
    <cellStyle name="Assumption Date Right 2 2 9" xfId="9187"/>
    <cellStyle name="Assumption Date Right 2 3" xfId="1252"/>
    <cellStyle name="Assumption Date Right 2 3 10" xfId="20125"/>
    <cellStyle name="Assumption Date Right 2 3 11" xfId="20589"/>
    <cellStyle name="Assumption Date Right 2 3 2" xfId="1803"/>
    <cellStyle name="Assumption Date Right 2 3 2 2" xfId="4352"/>
    <cellStyle name="Assumption Date Right 2 3 2 2 2" xfId="6098"/>
    <cellStyle name="Assumption Date Right 2 3 2 2 3" xfId="9174"/>
    <cellStyle name="Assumption Date Right 2 3 2 2 4" xfId="13703"/>
    <cellStyle name="Assumption Date Right 2 3 2 2 5" xfId="20123"/>
    <cellStyle name="Assumption Date Right 2 3 2 2 6" xfId="20587"/>
    <cellStyle name="Assumption Date Right 2 3 2 3" xfId="6097"/>
    <cellStyle name="Assumption Date Right 2 3 2 4" xfId="9175"/>
    <cellStyle name="Assumption Date Right 2 3 2 5" xfId="13704"/>
    <cellStyle name="Assumption Date Right 2 3 2 6" xfId="20124"/>
    <cellStyle name="Assumption Date Right 2 3 2 7" xfId="20588"/>
    <cellStyle name="Assumption Date Right 2 3 3" xfId="2222"/>
    <cellStyle name="Assumption Date Right 2 3 3 2" xfId="4769"/>
    <cellStyle name="Assumption Date Right 2 3 3 2 2" xfId="6100"/>
    <cellStyle name="Assumption Date Right 2 3 3 2 3" xfId="9172"/>
    <cellStyle name="Assumption Date Right 2 3 3 2 4" xfId="13701"/>
    <cellStyle name="Assumption Date Right 2 3 3 2 5" xfId="20121"/>
    <cellStyle name="Assumption Date Right 2 3 3 2 6" xfId="20585"/>
    <cellStyle name="Assumption Date Right 2 3 3 3" xfId="6099"/>
    <cellStyle name="Assumption Date Right 2 3 3 4" xfId="9173"/>
    <cellStyle name="Assumption Date Right 2 3 3 5" xfId="13702"/>
    <cellStyle name="Assumption Date Right 2 3 3 6" xfId="20122"/>
    <cellStyle name="Assumption Date Right 2 3 3 7" xfId="20586"/>
    <cellStyle name="Assumption Date Right 2 3 4" xfId="2634"/>
    <cellStyle name="Assumption Date Right 2 3 4 2" xfId="5181"/>
    <cellStyle name="Assumption Date Right 2 3 4 2 2" xfId="6102"/>
    <cellStyle name="Assumption Date Right 2 3 4 2 3" xfId="9170"/>
    <cellStyle name="Assumption Date Right 2 3 4 2 4" xfId="13699"/>
    <cellStyle name="Assumption Date Right 2 3 4 2 5" xfId="20119"/>
    <cellStyle name="Assumption Date Right 2 3 4 2 6" xfId="20583"/>
    <cellStyle name="Assumption Date Right 2 3 4 3" xfId="6101"/>
    <cellStyle name="Assumption Date Right 2 3 4 4" xfId="9171"/>
    <cellStyle name="Assumption Date Right 2 3 4 5" xfId="13700"/>
    <cellStyle name="Assumption Date Right 2 3 4 6" xfId="20120"/>
    <cellStyle name="Assumption Date Right 2 3 4 7" xfId="20584"/>
    <cellStyle name="Assumption Date Right 2 3 5" xfId="3049"/>
    <cellStyle name="Assumption Date Right 2 3 5 2" xfId="5596"/>
    <cellStyle name="Assumption Date Right 2 3 5 2 2" xfId="6104"/>
    <cellStyle name="Assumption Date Right 2 3 5 2 3" xfId="9168"/>
    <cellStyle name="Assumption Date Right 2 3 5 2 4" xfId="13697"/>
    <cellStyle name="Assumption Date Right 2 3 5 2 5" xfId="20117"/>
    <cellStyle name="Assumption Date Right 2 3 5 2 6" xfId="20581"/>
    <cellStyle name="Assumption Date Right 2 3 5 3" xfId="6103"/>
    <cellStyle name="Assumption Date Right 2 3 5 4" xfId="9169"/>
    <cellStyle name="Assumption Date Right 2 3 5 5" xfId="13698"/>
    <cellStyle name="Assumption Date Right 2 3 5 6" xfId="20118"/>
    <cellStyle name="Assumption Date Right 2 3 5 7" xfId="20582"/>
    <cellStyle name="Assumption Date Right 2 3 6" xfId="3805"/>
    <cellStyle name="Assumption Date Right 2 3 6 2" xfId="6105"/>
    <cellStyle name="Assumption Date Right 2 3 6 3" xfId="9167"/>
    <cellStyle name="Assumption Date Right 2 3 6 4" xfId="13696"/>
    <cellStyle name="Assumption Date Right 2 3 6 5" xfId="20116"/>
    <cellStyle name="Assumption Date Right 2 3 6 6" xfId="20580"/>
    <cellStyle name="Assumption Date Right 2 3 7" xfId="6096"/>
    <cellStyle name="Assumption Date Right 2 3 8" xfId="9176"/>
    <cellStyle name="Assumption Date Right 2 3 9" xfId="13705"/>
    <cellStyle name="Assumption Date Right 2 4" xfId="1600"/>
    <cellStyle name="Assumption Date Right 2 4 2" xfId="4149"/>
    <cellStyle name="Assumption Date Right 2 4 2 2" xfId="6107"/>
    <cellStyle name="Assumption Date Right 2 4 2 3" xfId="9165"/>
    <cellStyle name="Assumption Date Right 2 4 2 4" xfId="13694"/>
    <cellStyle name="Assumption Date Right 2 4 2 5" xfId="20114"/>
    <cellStyle name="Assumption Date Right 2 4 2 6" xfId="20578"/>
    <cellStyle name="Assumption Date Right 2 4 3" xfId="6106"/>
    <cellStyle name="Assumption Date Right 2 4 4" xfId="9166"/>
    <cellStyle name="Assumption Date Right 2 4 5" xfId="13695"/>
    <cellStyle name="Assumption Date Right 2 4 6" xfId="20115"/>
    <cellStyle name="Assumption Date Right 2 4 7" xfId="20579"/>
    <cellStyle name="Assumption Date Right 2 5" xfId="2019"/>
    <cellStyle name="Assumption Date Right 2 5 2" xfId="4566"/>
    <cellStyle name="Assumption Date Right 2 5 2 2" xfId="6109"/>
    <cellStyle name="Assumption Date Right 2 5 2 3" xfId="9163"/>
    <cellStyle name="Assumption Date Right 2 5 2 4" xfId="13692"/>
    <cellStyle name="Assumption Date Right 2 5 2 5" xfId="20112"/>
    <cellStyle name="Assumption Date Right 2 5 2 6" xfId="20576"/>
    <cellStyle name="Assumption Date Right 2 5 3" xfId="6108"/>
    <cellStyle name="Assumption Date Right 2 5 4" xfId="9164"/>
    <cellStyle name="Assumption Date Right 2 5 5" xfId="13693"/>
    <cellStyle name="Assumption Date Right 2 5 6" xfId="20113"/>
    <cellStyle name="Assumption Date Right 2 5 7" xfId="20577"/>
    <cellStyle name="Assumption Date Right 2 6" xfId="2431"/>
    <cellStyle name="Assumption Date Right 2 6 2" xfId="4978"/>
    <cellStyle name="Assumption Date Right 2 6 2 2" xfId="6111"/>
    <cellStyle name="Assumption Date Right 2 6 2 3" xfId="9161"/>
    <cellStyle name="Assumption Date Right 2 6 2 4" xfId="13690"/>
    <cellStyle name="Assumption Date Right 2 6 2 5" xfId="20110"/>
    <cellStyle name="Assumption Date Right 2 6 2 6" xfId="20574"/>
    <cellStyle name="Assumption Date Right 2 6 3" xfId="6110"/>
    <cellStyle name="Assumption Date Right 2 6 4" xfId="9162"/>
    <cellStyle name="Assumption Date Right 2 6 5" xfId="13691"/>
    <cellStyle name="Assumption Date Right 2 6 6" xfId="20111"/>
    <cellStyle name="Assumption Date Right 2 6 7" xfId="20575"/>
    <cellStyle name="Assumption Date Right 2 7" xfId="2846"/>
    <cellStyle name="Assumption Date Right 2 7 2" xfId="5393"/>
    <cellStyle name="Assumption Date Right 2 7 2 2" xfId="6113"/>
    <cellStyle name="Assumption Date Right 2 7 2 3" xfId="9159"/>
    <cellStyle name="Assumption Date Right 2 7 2 4" xfId="13688"/>
    <cellStyle name="Assumption Date Right 2 7 2 5" xfId="20108"/>
    <cellStyle name="Assumption Date Right 2 7 2 6" xfId="20572"/>
    <cellStyle name="Assumption Date Right 2 7 3" xfId="6112"/>
    <cellStyle name="Assumption Date Right 2 7 4" xfId="9160"/>
    <cellStyle name="Assumption Date Right 2 7 5" xfId="13689"/>
    <cellStyle name="Assumption Date Right 2 7 6" xfId="20109"/>
    <cellStyle name="Assumption Date Right 2 7 7" xfId="20573"/>
    <cellStyle name="Assumption Date Right 2 8" xfId="3602"/>
    <cellStyle name="Assumption Date Right 2 8 2" xfId="6114"/>
    <cellStyle name="Assumption Date Right 2 8 3" xfId="9158"/>
    <cellStyle name="Assumption Date Right 2 8 4" xfId="13687"/>
    <cellStyle name="Assumption Date Right 2 8 5" xfId="20107"/>
    <cellStyle name="Assumption Date Right 2 8 6" xfId="20571"/>
    <cellStyle name="Assumption Date Right 2 9" xfId="6084"/>
    <cellStyle name="Assumption Date Right 3" xfId="998"/>
    <cellStyle name="Assumption Date Right 3 10" xfId="20570"/>
    <cellStyle name="Assumption Date Right 3 2" xfId="1582"/>
    <cellStyle name="Assumption Date Right 3 2 2" xfId="4131"/>
    <cellStyle name="Assumption Date Right 3 2 2 2" xfId="6117"/>
    <cellStyle name="Assumption Date Right 3 2 2 3" xfId="9155"/>
    <cellStyle name="Assumption Date Right 3 2 2 4" xfId="13684"/>
    <cellStyle name="Assumption Date Right 3 2 2 5" xfId="20104"/>
    <cellStyle name="Assumption Date Right 3 2 2 6" xfId="20568"/>
    <cellStyle name="Assumption Date Right 3 2 3" xfId="6116"/>
    <cellStyle name="Assumption Date Right 3 2 4" xfId="9156"/>
    <cellStyle name="Assumption Date Right 3 2 5" xfId="13685"/>
    <cellStyle name="Assumption Date Right 3 2 6" xfId="20105"/>
    <cellStyle name="Assumption Date Right 3 2 7" xfId="20569"/>
    <cellStyle name="Assumption Date Right 3 3" xfId="2001"/>
    <cellStyle name="Assumption Date Right 3 3 2" xfId="4548"/>
    <cellStyle name="Assumption Date Right 3 3 2 2" xfId="6119"/>
    <cellStyle name="Assumption Date Right 3 3 2 3" xfId="9153"/>
    <cellStyle name="Assumption Date Right 3 3 2 4" xfId="13682"/>
    <cellStyle name="Assumption Date Right 3 3 2 5" xfId="20102"/>
    <cellStyle name="Assumption Date Right 3 3 2 6" xfId="20566"/>
    <cellStyle name="Assumption Date Right 3 3 3" xfId="6118"/>
    <cellStyle name="Assumption Date Right 3 3 4" xfId="9154"/>
    <cellStyle name="Assumption Date Right 3 3 5" xfId="13683"/>
    <cellStyle name="Assumption Date Right 3 3 6" xfId="20103"/>
    <cellStyle name="Assumption Date Right 3 3 7" xfId="20567"/>
    <cellStyle name="Assumption Date Right 3 4" xfId="2413"/>
    <cellStyle name="Assumption Date Right 3 4 2" xfId="4960"/>
    <cellStyle name="Assumption Date Right 3 4 2 2" xfId="6121"/>
    <cellStyle name="Assumption Date Right 3 4 2 3" xfId="9151"/>
    <cellStyle name="Assumption Date Right 3 4 2 4" xfId="13680"/>
    <cellStyle name="Assumption Date Right 3 4 2 5" xfId="20100"/>
    <cellStyle name="Assumption Date Right 3 4 2 6" xfId="20564"/>
    <cellStyle name="Assumption Date Right 3 4 3" xfId="6120"/>
    <cellStyle name="Assumption Date Right 3 4 4" xfId="9152"/>
    <cellStyle name="Assumption Date Right 3 4 5" xfId="13681"/>
    <cellStyle name="Assumption Date Right 3 4 6" xfId="20565"/>
    <cellStyle name="Assumption Date Right 3 5" xfId="2828"/>
    <cellStyle name="Assumption Date Right 3 5 2" xfId="5375"/>
    <cellStyle name="Assumption Date Right 3 5 2 2" xfId="6123"/>
    <cellStyle name="Assumption Date Right 3 5 2 3" xfId="9149"/>
    <cellStyle name="Assumption Date Right 3 5 2 4" xfId="13678"/>
    <cellStyle name="Assumption Date Right 3 5 2 5" xfId="20098"/>
    <cellStyle name="Assumption Date Right 3 5 2 6" xfId="20562"/>
    <cellStyle name="Assumption Date Right 3 5 3" xfId="6122"/>
    <cellStyle name="Assumption Date Right 3 5 4" xfId="9150"/>
    <cellStyle name="Assumption Date Right 3 5 5" xfId="20099"/>
    <cellStyle name="Assumption Date Right 3 5 6" xfId="20563"/>
    <cellStyle name="Assumption Date Right 3 6" xfId="3260"/>
    <cellStyle name="Assumption Date Right 3 6 2" xfId="6124"/>
    <cellStyle name="Assumption Date Right 3 6 3" xfId="9148"/>
    <cellStyle name="Assumption Date Right 3 6 4" xfId="13677"/>
    <cellStyle name="Assumption Date Right 3 6 5" xfId="20097"/>
    <cellStyle name="Assumption Date Right 3 6 6" xfId="20561"/>
    <cellStyle name="Assumption Date Right 3 7" xfId="3584"/>
    <cellStyle name="Assumption Date Right 3 7 2" xfId="6125"/>
    <cellStyle name="Assumption Date Right 3 7 3" xfId="9147"/>
    <cellStyle name="Assumption Date Right 3 7 4" xfId="13676"/>
    <cellStyle name="Assumption Date Right 3 7 5" xfId="20096"/>
    <cellStyle name="Assumption Date Right 3 7 6" xfId="20560"/>
    <cellStyle name="Assumption Date Right 3 8" xfId="6115"/>
    <cellStyle name="Assumption Date Right 3 9" xfId="9157"/>
    <cellStyle name="Assumption Date Right 4" xfId="1193"/>
    <cellStyle name="Assumption Date Right 4 2" xfId="1744"/>
    <cellStyle name="Assumption Date Right 4 2 2" xfId="4293"/>
    <cellStyle name="Assumption Date Right 4 2 2 2" xfId="6128"/>
    <cellStyle name="Assumption Date Right 4 2 2 3" xfId="9144"/>
    <cellStyle name="Assumption Date Right 4 2 2 4" xfId="13673"/>
    <cellStyle name="Assumption Date Right 4 2 2 5" xfId="20093"/>
    <cellStyle name="Assumption Date Right 4 2 2 6" xfId="20558"/>
    <cellStyle name="Assumption Date Right 4 2 3" xfId="6127"/>
    <cellStyle name="Assumption Date Right 4 2 4" xfId="9145"/>
    <cellStyle name="Assumption Date Right 4 2 5" xfId="13674"/>
    <cellStyle name="Assumption Date Right 4 2 6" xfId="20094"/>
    <cellStyle name="Assumption Date Right 4 2 7" xfId="20559"/>
    <cellStyle name="Assumption Date Right 4 3" xfId="2163"/>
    <cellStyle name="Assumption Date Right 4 3 2" xfId="4710"/>
    <cellStyle name="Assumption Date Right 4 3 2 2" xfId="6130"/>
    <cellStyle name="Assumption Date Right 4 3 2 3" xfId="13671"/>
    <cellStyle name="Assumption Date Right 4 3 2 4" xfId="20091"/>
    <cellStyle name="Assumption Date Right 4 3 2 5" xfId="20556"/>
    <cellStyle name="Assumption Date Right 4 3 3" xfId="6129"/>
    <cellStyle name="Assumption Date Right 4 3 4" xfId="13672"/>
    <cellStyle name="Assumption Date Right 4 3 5" xfId="20092"/>
    <cellStyle name="Assumption Date Right 4 3 6" xfId="20557"/>
    <cellStyle name="Assumption Date Right 4 4" xfId="2575"/>
    <cellStyle name="Assumption Date Right 4 4 2" xfId="5122"/>
    <cellStyle name="Assumption Date Right 4 4 2 2" xfId="6132"/>
    <cellStyle name="Assumption Date Right 4 4 2 3" xfId="9140"/>
    <cellStyle name="Assumption Date Right 4 4 2 4" xfId="13669"/>
    <cellStyle name="Assumption Date Right 4 4 2 5" xfId="20089"/>
    <cellStyle name="Assumption Date Right 4 4 2 6" xfId="20554"/>
    <cellStyle name="Assumption Date Right 4 4 3" xfId="6131"/>
    <cellStyle name="Assumption Date Right 4 4 4" xfId="9141"/>
    <cellStyle name="Assumption Date Right 4 4 5" xfId="13670"/>
    <cellStyle name="Assumption Date Right 4 4 6" xfId="20090"/>
    <cellStyle name="Assumption Date Right 4 4 7" xfId="20555"/>
    <cellStyle name="Assumption Date Right 4 5" xfId="2990"/>
    <cellStyle name="Assumption Date Right 4 5 2" xfId="5537"/>
    <cellStyle name="Assumption Date Right 4 5 2 2" xfId="9138"/>
    <cellStyle name="Assumption Date Right 4 5 2 3" xfId="13667"/>
    <cellStyle name="Assumption Date Right 4 5 2 4" xfId="20087"/>
    <cellStyle name="Assumption Date Right 4 5 2 5" xfId="20552"/>
    <cellStyle name="Assumption Date Right 4 5 3" xfId="9139"/>
    <cellStyle name="Assumption Date Right 4 5 4" xfId="13668"/>
    <cellStyle name="Assumption Date Right 4 5 5" xfId="20088"/>
    <cellStyle name="Assumption Date Right 4 5 6" xfId="20553"/>
    <cellStyle name="Assumption Date Right 4 6" xfId="3261"/>
    <cellStyle name="Assumption Date Right 4 6 2" xfId="6135"/>
    <cellStyle name="Assumption Date Right 4 6 3" xfId="9137"/>
    <cellStyle name="Assumption Date Right 4 6 4" xfId="13666"/>
    <cellStyle name="Assumption Date Right 4 6 5" xfId="20086"/>
    <cellStyle name="Assumption Date Right 4 6 6" xfId="20551"/>
    <cellStyle name="Assumption Date Right 4 7" xfId="3746"/>
    <cellStyle name="Assumption Date Right 4 7 2" xfId="6136"/>
    <cellStyle name="Assumption Date Right 4 7 3" xfId="9136"/>
    <cellStyle name="Assumption Date Right 4 7 4" xfId="11425"/>
    <cellStyle name="Assumption Date Right 4 7 5" xfId="20085"/>
    <cellStyle name="Assumption Date Right 4 7 6" xfId="20550"/>
    <cellStyle name="Assumption Date Right 4 8" xfId="13675"/>
    <cellStyle name="Assumption Date Right 4 9" xfId="20095"/>
    <cellStyle name="Assumption Date Right 5" xfId="1353"/>
    <cellStyle name="Assumption Date Right 5 10" xfId="13665"/>
    <cellStyle name="Assumption Date Right 5 11" xfId="20084"/>
    <cellStyle name="Assumption Date Right 5 12" xfId="20549"/>
    <cellStyle name="Assumption Date Right 5 2" xfId="1903"/>
    <cellStyle name="Assumption Date Right 5 2 2" xfId="4450"/>
    <cellStyle name="Assumption Date Right 5 2 2 2" xfId="6139"/>
    <cellStyle name="Assumption Date Right 5 2 2 3" xfId="9134"/>
    <cellStyle name="Assumption Date Right 5 2 2 4" xfId="13663"/>
    <cellStyle name="Assumption Date Right 5 2 2 5" xfId="20082"/>
    <cellStyle name="Assumption Date Right 5 2 2 6" xfId="20547"/>
    <cellStyle name="Assumption Date Right 5 2 3" xfId="6138"/>
    <cellStyle name="Assumption Date Right 5 2 4" xfId="9135"/>
    <cellStyle name="Assumption Date Right 5 2 5" xfId="13664"/>
    <cellStyle name="Assumption Date Right 5 2 6" xfId="20083"/>
    <cellStyle name="Assumption Date Right 5 2 7" xfId="20548"/>
    <cellStyle name="Assumption Date Right 5 3" xfId="2320"/>
    <cellStyle name="Assumption Date Right 5 3 2" xfId="4867"/>
    <cellStyle name="Assumption Date Right 5 3 2 2" xfId="6141"/>
    <cellStyle name="Assumption Date Right 5 3 2 3" xfId="9132"/>
    <cellStyle name="Assumption Date Right 5 3 2 4" xfId="13661"/>
    <cellStyle name="Assumption Date Right 5 3 2 5" xfId="20080"/>
    <cellStyle name="Assumption Date Right 5 3 2 6" xfId="20545"/>
    <cellStyle name="Assumption Date Right 5 3 3" xfId="6140"/>
    <cellStyle name="Assumption Date Right 5 3 4" xfId="9133"/>
    <cellStyle name="Assumption Date Right 5 3 5" xfId="13662"/>
    <cellStyle name="Assumption Date Right 5 3 6" xfId="20081"/>
    <cellStyle name="Assumption Date Right 5 3 7" xfId="20546"/>
    <cellStyle name="Assumption Date Right 5 4" xfId="2732"/>
    <cellStyle name="Assumption Date Right 5 4 2" xfId="5279"/>
    <cellStyle name="Assumption Date Right 5 4 2 2" xfId="6143"/>
    <cellStyle name="Assumption Date Right 5 4 2 3" xfId="9130"/>
    <cellStyle name="Assumption Date Right 5 4 2 4" xfId="13659"/>
    <cellStyle name="Assumption Date Right 5 4 2 5" xfId="20078"/>
    <cellStyle name="Assumption Date Right 5 4 2 6" xfId="20543"/>
    <cellStyle name="Assumption Date Right 5 4 3" xfId="6142"/>
    <cellStyle name="Assumption Date Right 5 4 4" xfId="9131"/>
    <cellStyle name="Assumption Date Right 5 4 5" xfId="13660"/>
    <cellStyle name="Assumption Date Right 5 4 6" xfId="20079"/>
    <cellStyle name="Assumption Date Right 5 4 7" xfId="20544"/>
    <cellStyle name="Assumption Date Right 5 5" xfId="3147"/>
    <cellStyle name="Assumption Date Right 5 5 2" xfId="5694"/>
    <cellStyle name="Assumption Date Right 5 5 2 2" xfId="6145"/>
    <cellStyle name="Assumption Date Right 5 5 2 3" xfId="9128"/>
    <cellStyle name="Assumption Date Right 5 5 2 4" xfId="13657"/>
    <cellStyle name="Assumption Date Right 5 5 2 5" xfId="20076"/>
    <cellStyle name="Assumption Date Right 5 5 2 6" xfId="20541"/>
    <cellStyle name="Assumption Date Right 5 5 3" xfId="6144"/>
    <cellStyle name="Assumption Date Right 5 5 4" xfId="9129"/>
    <cellStyle name="Assumption Date Right 5 5 5" xfId="13658"/>
    <cellStyle name="Assumption Date Right 5 5 6" xfId="20077"/>
    <cellStyle name="Assumption Date Right 5 5 7" xfId="20542"/>
    <cellStyle name="Assumption Date Right 5 6" xfId="3262"/>
    <cellStyle name="Assumption Date Right 5 6 2" xfId="6146"/>
    <cellStyle name="Assumption Date Right 5 6 3" xfId="9127"/>
    <cellStyle name="Assumption Date Right 5 6 4" xfId="13656"/>
    <cellStyle name="Assumption Date Right 5 6 5" xfId="20075"/>
    <cellStyle name="Assumption Date Right 5 6 6" xfId="20540"/>
    <cellStyle name="Assumption Date Right 5 7" xfId="3903"/>
    <cellStyle name="Assumption Date Right 5 7 2" xfId="6147"/>
    <cellStyle name="Assumption Date Right 5 7 3" xfId="9126"/>
    <cellStyle name="Assumption Date Right 5 7 4" xfId="13655"/>
    <cellStyle name="Assumption Date Right 5 7 5" xfId="20074"/>
    <cellStyle name="Assumption Date Right 5 7 6" xfId="20539"/>
    <cellStyle name="Assumption Date Right 5 8" xfId="6137"/>
    <cellStyle name="Assumption Date Right 5 9" xfId="5753"/>
    <cellStyle name="Assumption Multiple Centre" xfId="207"/>
    <cellStyle name="Assumption Multiple Centre 2" xfId="1034"/>
    <cellStyle name="Assumption Multiple Centre 2 10" xfId="9124"/>
    <cellStyle name="Assumption Multiple Centre 2 11" xfId="13653"/>
    <cellStyle name="Assumption Multiple Centre 2 12" xfId="20072"/>
    <cellStyle name="Assumption Multiple Centre 2 13" xfId="20538"/>
    <cellStyle name="Assumption Multiple Centre 2 2" xfId="1152"/>
    <cellStyle name="Assumption Multiple Centre 2 2 10" xfId="13652"/>
    <cellStyle name="Assumption Multiple Centre 2 2 11" xfId="20071"/>
    <cellStyle name="Assumption Multiple Centre 2 2 12" xfId="20537"/>
    <cellStyle name="Assumption Multiple Centre 2 2 2" xfId="1703"/>
    <cellStyle name="Assumption Multiple Centre 2 2 2 2" xfId="4252"/>
    <cellStyle name="Assumption Multiple Centre 2 2 2 2 2" xfId="6152"/>
    <cellStyle name="Assumption Multiple Centre 2 2 2 2 3" xfId="9121"/>
    <cellStyle name="Assumption Multiple Centre 2 2 2 2 4" xfId="13650"/>
    <cellStyle name="Assumption Multiple Centre 2 2 2 2 5" xfId="20069"/>
    <cellStyle name="Assumption Multiple Centre 2 2 2 2 6" xfId="20535"/>
    <cellStyle name="Assumption Multiple Centre 2 2 2 3" xfId="6151"/>
    <cellStyle name="Assumption Multiple Centre 2 2 2 4" xfId="9122"/>
    <cellStyle name="Assumption Multiple Centre 2 2 2 5" xfId="13651"/>
    <cellStyle name="Assumption Multiple Centre 2 2 2 6" xfId="20070"/>
    <cellStyle name="Assumption Multiple Centre 2 2 2 7" xfId="20536"/>
    <cellStyle name="Assumption Multiple Centre 2 2 3" xfId="2122"/>
    <cellStyle name="Assumption Multiple Centre 2 2 3 2" xfId="4669"/>
    <cellStyle name="Assumption Multiple Centre 2 2 3 2 2" xfId="6154"/>
    <cellStyle name="Assumption Multiple Centre 2 2 3 2 3" xfId="9119"/>
    <cellStyle name="Assumption Multiple Centre 2 2 3 2 4" xfId="13648"/>
    <cellStyle name="Assumption Multiple Centre 2 2 3 2 5" xfId="20067"/>
    <cellStyle name="Assumption Multiple Centre 2 2 3 2 6" xfId="20533"/>
    <cellStyle name="Assumption Multiple Centre 2 2 3 3" xfId="6153"/>
    <cellStyle name="Assumption Multiple Centre 2 2 3 4" xfId="9120"/>
    <cellStyle name="Assumption Multiple Centre 2 2 3 5" xfId="13649"/>
    <cellStyle name="Assumption Multiple Centre 2 2 3 6" xfId="20068"/>
    <cellStyle name="Assumption Multiple Centre 2 2 3 7" xfId="20534"/>
    <cellStyle name="Assumption Multiple Centre 2 2 4" xfId="2534"/>
    <cellStyle name="Assumption Multiple Centre 2 2 4 2" xfId="5081"/>
    <cellStyle name="Assumption Multiple Centre 2 2 4 2 2" xfId="6156"/>
    <cellStyle name="Assumption Multiple Centre 2 2 4 2 3" xfId="9117"/>
    <cellStyle name="Assumption Multiple Centre 2 2 4 2 4" xfId="13646"/>
    <cellStyle name="Assumption Multiple Centre 2 2 4 2 5" xfId="20065"/>
    <cellStyle name="Assumption Multiple Centre 2 2 4 2 6" xfId="20531"/>
    <cellStyle name="Assumption Multiple Centre 2 2 4 3" xfId="6155"/>
    <cellStyle name="Assumption Multiple Centre 2 2 4 4" xfId="9118"/>
    <cellStyle name="Assumption Multiple Centre 2 2 4 5" xfId="13647"/>
    <cellStyle name="Assumption Multiple Centre 2 2 4 6" xfId="20066"/>
    <cellStyle name="Assumption Multiple Centre 2 2 4 7" xfId="20532"/>
    <cellStyle name="Assumption Multiple Centre 2 2 5" xfId="2949"/>
    <cellStyle name="Assumption Multiple Centre 2 2 5 2" xfId="5496"/>
    <cellStyle name="Assumption Multiple Centre 2 2 5 2 2" xfId="6158"/>
    <cellStyle name="Assumption Multiple Centre 2 2 5 2 3" xfId="9115"/>
    <cellStyle name="Assumption Multiple Centre 2 2 5 2 4" xfId="13644"/>
    <cellStyle name="Assumption Multiple Centre 2 2 5 2 5" xfId="20063"/>
    <cellStyle name="Assumption Multiple Centre 2 2 5 2 6" xfId="20529"/>
    <cellStyle name="Assumption Multiple Centre 2 2 5 3" xfId="6157"/>
    <cellStyle name="Assumption Multiple Centre 2 2 5 4" xfId="9116"/>
    <cellStyle name="Assumption Multiple Centre 2 2 5 5" xfId="13645"/>
    <cellStyle name="Assumption Multiple Centre 2 2 5 6" xfId="20064"/>
    <cellStyle name="Assumption Multiple Centre 2 2 5 7" xfId="20530"/>
    <cellStyle name="Assumption Multiple Centre 2 2 6" xfId="3263"/>
    <cellStyle name="Assumption Multiple Centre 2 2 6 2" xfId="6159"/>
    <cellStyle name="Assumption Multiple Centre 2 2 6 3" xfId="9114"/>
    <cellStyle name="Assumption Multiple Centre 2 2 6 4" xfId="13643"/>
    <cellStyle name="Assumption Multiple Centre 2 2 6 5" xfId="20062"/>
    <cellStyle name="Assumption Multiple Centre 2 2 6 6" xfId="20528"/>
    <cellStyle name="Assumption Multiple Centre 2 2 7" xfId="3705"/>
    <cellStyle name="Assumption Multiple Centre 2 2 7 2" xfId="6160"/>
    <cellStyle name="Assumption Multiple Centre 2 2 7 3" xfId="9113"/>
    <cellStyle name="Assumption Multiple Centre 2 2 7 4" xfId="13642"/>
    <cellStyle name="Assumption Multiple Centre 2 2 7 5" xfId="20061"/>
    <cellStyle name="Assumption Multiple Centre 2 2 7 6" xfId="15877"/>
    <cellStyle name="Assumption Multiple Centre 2 2 8" xfId="6150"/>
    <cellStyle name="Assumption Multiple Centre 2 2 9" xfId="9123"/>
    <cellStyle name="Assumption Multiple Centre 2 3" xfId="1253"/>
    <cellStyle name="Assumption Multiple Centre 2 3 10" xfId="20060"/>
    <cellStyle name="Assumption Multiple Centre 2 3 11" xfId="15876"/>
    <cellStyle name="Assumption Multiple Centre 2 3 2" xfId="1804"/>
    <cellStyle name="Assumption Multiple Centre 2 3 2 2" xfId="4353"/>
    <cellStyle name="Assumption Multiple Centre 2 3 2 2 2" xfId="6163"/>
    <cellStyle name="Assumption Multiple Centre 2 3 2 2 3" xfId="9055"/>
    <cellStyle name="Assumption Multiple Centre 2 3 2 2 4" xfId="13623"/>
    <cellStyle name="Assumption Multiple Centre 2 3 2 2 5" xfId="20058"/>
    <cellStyle name="Assumption Multiple Centre 2 3 2 2 6" xfId="15874"/>
    <cellStyle name="Assumption Multiple Centre 2 3 2 3" xfId="6162"/>
    <cellStyle name="Assumption Multiple Centre 2 3 2 4" xfId="9111"/>
    <cellStyle name="Assumption Multiple Centre 2 3 2 5" xfId="13624"/>
    <cellStyle name="Assumption Multiple Centre 2 3 2 6" xfId="20059"/>
    <cellStyle name="Assumption Multiple Centre 2 3 2 7" xfId="15875"/>
    <cellStyle name="Assumption Multiple Centre 2 3 3" xfId="2223"/>
    <cellStyle name="Assumption Multiple Centre 2 3 3 2" xfId="4770"/>
    <cellStyle name="Assumption Multiple Centre 2 3 3 2 2" xfId="6165"/>
    <cellStyle name="Assumption Multiple Centre 2 3 3 2 3" xfId="9047"/>
    <cellStyle name="Assumption Multiple Centre 2 3 3 2 4" xfId="13575"/>
    <cellStyle name="Assumption Multiple Centre 2 3 3 2 5" xfId="20056"/>
    <cellStyle name="Assumption Multiple Centre 2 3 3 2 6" xfId="15873"/>
    <cellStyle name="Assumption Multiple Centre 2 3 3 3" xfId="6164"/>
    <cellStyle name="Assumption Multiple Centre 2 3 3 4" xfId="9054"/>
    <cellStyle name="Assumption Multiple Centre 2 3 3 5" xfId="13620"/>
    <cellStyle name="Assumption Multiple Centre 2 3 3 6" xfId="20057"/>
    <cellStyle name="Assumption Multiple Centre 2 3 3 7" xfId="20524"/>
    <cellStyle name="Assumption Multiple Centre 2 3 4" xfId="2635"/>
    <cellStyle name="Assumption Multiple Centre 2 3 4 2" xfId="5182"/>
    <cellStyle name="Assumption Multiple Centre 2 3 4 2 2" xfId="6167"/>
    <cellStyle name="Assumption Multiple Centre 2 3 4 2 3" xfId="9045"/>
    <cellStyle name="Assumption Multiple Centre 2 3 4 2 4" xfId="13572"/>
    <cellStyle name="Assumption Multiple Centre 2 3 4 2 5" xfId="20054"/>
    <cellStyle name="Assumption Multiple Centre 2 3 4 2 6" xfId="15871"/>
    <cellStyle name="Assumption Multiple Centre 2 3 4 3" xfId="6166"/>
    <cellStyle name="Assumption Multiple Centre 2 3 4 4" xfId="9046"/>
    <cellStyle name="Assumption Multiple Centre 2 3 4 5" xfId="13574"/>
    <cellStyle name="Assumption Multiple Centre 2 3 4 6" xfId="20055"/>
    <cellStyle name="Assumption Multiple Centre 2 3 4 7" xfId="15872"/>
    <cellStyle name="Assumption Multiple Centre 2 3 5" xfId="3050"/>
    <cellStyle name="Assumption Multiple Centre 2 3 5 2" xfId="5597"/>
    <cellStyle name="Assumption Multiple Centre 2 3 5 2 2" xfId="6169"/>
    <cellStyle name="Assumption Multiple Centre 2 3 5 2 3" xfId="9043"/>
    <cellStyle name="Assumption Multiple Centre 2 3 5 2 4" xfId="13523"/>
    <cellStyle name="Assumption Multiple Centre 2 3 5 2 5" xfId="20052"/>
    <cellStyle name="Assumption Multiple Centre 2 3 5 2 6" xfId="15869"/>
    <cellStyle name="Assumption Multiple Centre 2 3 5 3" xfId="6168"/>
    <cellStyle name="Assumption Multiple Centre 2 3 5 4" xfId="9044"/>
    <cellStyle name="Assumption Multiple Centre 2 3 5 5" xfId="13571"/>
    <cellStyle name="Assumption Multiple Centre 2 3 5 6" xfId="20053"/>
    <cellStyle name="Assumption Multiple Centre 2 3 5 7" xfId="15870"/>
    <cellStyle name="Assumption Multiple Centre 2 3 6" xfId="3806"/>
    <cellStyle name="Assumption Multiple Centre 2 3 6 2" xfId="6170"/>
    <cellStyle name="Assumption Multiple Centre 2 3 6 3" xfId="9042"/>
    <cellStyle name="Assumption Multiple Centre 2 3 6 4" xfId="13522"/>
    <cellStyle name="Assumption Multiple Centre 2 3 6 5" xfId="20051"/>
    <cellStyle name="Assumption Multiple Centre 2 3 6 6" xfId="15868"/>
    <cellStyle name="Assumption Multiple Centre 2 3 7" xfId="6161"/>
    <cellStyle name="Assumption Multiple Centre 2 3 8" xfId="9112"/>
    <cellStyle name="Assumption Multiple Centre 2 3 9" xfId="13641"/>
    <cellStyle name="Assumption Multiple Centre 2 4" xfId="1601"/>
    <cellStyle name="Assumption Multiple Centre 2 4 2" xfId="4150"/>
    <cellStyle name="Assumption Multiple Centre 2 4 2 2" xfId="6172"/>
    <cellStyle name="Assumption Multiple Centre 2 4 2 3" xfId="9027"/>
    <cellStyle name="Assumption Multiple Centre 2 4 2 4" xfId="13507"/>
    <cellStyle name="Assumption Multiple Centre 2 4 2 5" xfId="20049"/>
    <cellStyle name="Assumption Multiple Centre 2 4 2 6" xfId="15850"/>
    <cellStyle name="Assumption Multiple Centre 2 4 3" xfId="6171"/>
    <cellStyle name="Assumption Multiple Centre 2 4 4" xfId="9041"/>
    <cellStyle name="Assumption Multiple Centre 2 4 5" xfId="13519"/>
    <cellStyle name="Assumption Multiple Centre 2 4 6" xfId="20050"/>
    <cellStyle name="Assumption Multiple Centre 2 4 7" xfId="15867"/>
    <cellStyle name="Assumption Multiple Centre 2 5" xfId="2020"/>
    <cellStyle name="Assumption Multiple Centre 2 5 2" xfId="4567"/>
    <cellStyle name="Assumption Multiple Centre 2 5 2 2" xfId="6174"/>
    <cellStyle name="Assumption Multiple Centre 2 5 2 3" xfId="9019"/>
    <cellStyle name="Assumption Multiple Centre 2 5 2 4" xfId="13505"/>
    <cellStyle name="Assumption Multiple Centre 2 5 2 5" xfId="20047"/>
    <cellStyle name="Assumption Multiple Centre 2 5 2 6" xfId="15846"/>
    <cellStyle name="Assumption Multiple Centre 2 5 3" xfId="6173"/>
    <cellStyle name="Assumption Multiple Centre 2 5 4" xfId="9026"/>
    <cellStyle name="Assumption Multiple Centre 2 5 5" xfId="13506"/>
    <cellStyle name="Assumption Multiple Centre 2 5 6" xfId="20048"/>
    <cellStyle name="Assumption Multiple Centre 2 5 7" xfId="15849"/>
    <cellStyle name="Assumption Multiple Centre 2 6" xfId="2432"/>
    <cellStyle name="Assumption Multiple Centre 2 6 2" xfId="4979"/>
    <cellStyle name="Assumption Multiple Centre 2 6 2 2" xfId="6176"/>
    <cellStyle name="Assumption Multiple Centre 2 6 2 3" xfId="8975"/>
    <cellStyle name="Assumption Multiple Centre 2 6 2 4" xfId="13503"/>
    <cellStyle name="Assumption Multiple Centre 2 6 2 5" xfId="20045"/>
    <cellStyle name="Assumption Multiple Centre 2 6 2 6" xfId="15752"/>
    <cellStyle name="Assumption Multiple Centre 2 6 3" xfId="6175"/>
    <cellStyle name="Assumption Multiple Centre 2 6 4" xfId="8976"/>
    <cellStyle name="Assumption Multiple Centre 2 6 5" xfId="13504"/>
    <cellStyle name="Assumption Multiple Centre 2 6 6" xfId="20046"/>
    <cellStyle name="Assumption Multiple Centre 2 6 7" xfId="15801"/>
    <cellStyle name="Assumption Multiple Centre 2 7" xfId="2847"/>
    <cellStyle name="Assumption Multiple Centre 2 7 2" xfId="5394"/>
    <cellStyle name="Assumption Multiple Centre 2 7 2 2" xfId="6178"/>
    <cellStyle name="Assumption Multiple Centre 2 7 2 3" xfId="8973"/>
    <cellStyle name="Assumption Multiple Centre 2 7 2 4" xfId="13501"/>
    <cellStyle name="Assumption Multiple Centre 2 7 2 5" xfId="20043"/>
    <cellStyle name="Assumption Multiple Centre 2 7 2 6" xfId="15748"/>
    <cellStyle name="Assumption Multiple Centre 2 7 3" xfId="6177"/>
    <cellStyle name="Assumption Multiple Centre 2 7 4" xfId="8974"/>
    <cellStyle name="Assumption Multiple Centre 2 7 5" xfId="13502"/>
    <cellStyle name="Assumption Multiple Centre 2 7 6" xfId="20044"/>
    <cellStyle name="Assumption Multiple Centre 2 7 7" xfId="15751"/>
    <cellStyle name="Assumption Multiple Centre 2 8" xfId="3603"/>
    <cellStyle name="Assumption Multiple Centre 2 8 2" xfId="6179"/>
    <cellStyle name="Assumption Multiple Centre 2 8 3" xfId="8972"/>
    <cellStyle name="Assumption Multiple Centre 2 8 4" xfId="13500"/>
    <cellStyle name="Assumption Multiple Centre 2 8 5" xfId="20042"/>
    <cellStyle name="Assumption Multiple Centre 2 8 6" xfId="15736"/>
    <cellStyle name="Assumption Multiple Centre 2 9" xfId="6149"/>
    <cellStyle name="Assumption Multiple Centre 3" xfId="997"/>
    <cellStyle name="Assumption Multiple Centre 3 10" xfId="15735"/>
    <cellStyle name="Assumption Multiple Centre 3 2" xfId="1581"/>
    <cellStyle name="Assumption Multiple Centre 3 2 2" xfId="4130"/>
    <cellStyle name="Assumption Multiple Centre 3 2 2 2" xfId="6182"/>
    <cellStyle name="Assumption Multiple Centre 3 2 2 3" xfId="8969"/>
    <cellStyle name="Assumption Multiple Centre 3 2 2 4" xfId="13497"/>
    <cellStyle name="Assumption Multiple Centre 3 2 2 5" xfId="20039"/>
    <cellStyle name="Assumption Multiple Centre 3 2 2 6" xfId="15733"/>
    <cellStyle name="Assumption Multiple Centre 3 2 3" xfId="6181"/>
    <cellStyle name="Assumption Multiple Centre 3 2 4" xfId="8970"/>
    <cellStyle name="Assumption Multiple Centre 3 2 5" xfId="13498"/>
    <cellStyle name="Assumption Multiple Centre 3 2 6" xfId="20040"/>
    <cellStyle name="Assumption Multiple Centre 3 2 7" xfId="15734"/>
    <cellStyle name="Assumption Multiple Centre 3 3" xfId="2000"/>
    <cellStyle name="Assumption Multiple Centre 3 3 2" xfId="4547"/>
    <cellStyle name="Assumption Multiple Centre 3 3 2 2" xfId="6184"/>
    <cellStyle name="Assumption Multiple Centre 3 3 2 3" xfId="8967"/>
    <cellStyle name="Assumption Multiple Centre 3 3 2 4" xfId="13495"/>
    <cellStyle name="Assumption Multiple Centre 3 3 2 5" xfId="20037"/>
    <cellStyle name="Assumption Multiple Centre 3 3 2 6" xfId="15731"/>
    <cellStyle name="Assumption Multiple Centre 3 3 3" xfId="6183"/>
    <cellStyle name="Assumption Multiple Centre 3 3 4" xfId="8968"/>
    <cellStyle name="Assumption Multiple Centre 3 3 5" xfId="13496"/>
    <cellStyle name="Assumption Multiple Centre 3 3 6" xfId="20038"/>
    <cellStyle name="Assumption Multiple Centre 3 3 7" xfId="15732"/>
    <cellStyle name="Assumption Multiple Centre 3 4" xfId="2412"/>
    <cellStyle name="Assumption Multiple Centre 3 4 2" xfId="4959"/>
    <cellStyle name="Assumption Multiple Centre 3 4 2 2" xfId="6186"/>
    <cellStyle name="Assumption Multiple Centre 3 4 2 3" xfId="8965"/>
    <cellStyle name="Assumption Multiple Centre 3 4 2 4" xfId="13493"/>
    <cellStyle name="Assumption Multiple Centre 3 4 2 5" xfId="20035"/>
    <cellStyle name="Assumption Multiple Centre 3 4 2 6" xfId="15729"/>
    <cellStyle name="Assumption Multiple Centre 3 4 3" xfId="6185"/>
    <cellStyle name="Assumption Multiple Centre 3 4 4" xfId="8966"/>
    <cellStyle name="Assumption Multiple Centre 3 4 5" xfId="13494"/>
    <cellStyle name="Assumption Multiple Centre 3 4 6" xfId="15730"/>
    <cellStyle name="Assumption Multiple Centre 3 5" xfId="2827"/>
    <cellStyle name="Assumption Multiple Centre 3 5 2" xfId="5374"/>
    <cellStyle name="Assumption Multiple Centre 3 5 2 2" xfId="6188"/>
    <cellStyle name="Assumption Multiple Centre 3 5 2 3" xfId="8963"/>
    <cellStyle name="Assumption Multiple Centre 3 5 2 4" xfId="13491"/>
    <cellStyle name="Assumption Multiple Centre 3 5 2 5" xfId="20033"/>
    <cellStyle name="Assumption Multiple Centre 3 5 2 6" xfId="15680"/>
    <cellStyle name="Assumption Multiple Centre 3 5 3" xfId="6187"/>
    <cellStyle name="Assumption Multiple Centre 3 5 4" xfId="8964"/>
    <cellStyle name="Assumption Multiple Centre 3 5 5" xfId="20034"/>
    <cellStyle name="Assumption Multiple Centre 3 5 6" xfId="15681"/>
    <cellStyle name="Assumption Multiple Centre 3 6" xfId="3264"/>
    <cellStyle name="Assumption Multiple Centre 3 6 2" xfId="6189"/>
    <cellStyle name="Assumption Multiple Centre 3 6 3" xfId="8962"/>
    <cellStyle name="Assumption Multiple Centre 3 6 4" xfId="11354"/>
    <cellStyle name="Assumption Multiple Centre 3 6 5" xfId="20032"/>
    <cellStyle name="Assumption Multiple Centre 3 6 6" xfId="15677"/>
    <cellStyle name="Assumption Multiple Centre 3 7" xfId="3583"/>
    <cellStyle name="Assumption Multiple Centre 3 7 2" xfId="6190"/>
    <cellStyle name="Assumption Multiple Centre 3 7 3" xfId="8961"/>
    <cellStyle name="Assumption Multiple Centre 3 7 4" xfId="13490"/>
    <cellStyle name="Assumption Multiple Centre 3 7 5" xfId="20031"/>
    <cellStyle name="Assumption Multiple Centre 3 7 6" xfId="15616"/>
    <cellStyle name="Assumption Multiple Centre 3 8" xfId="6180"/>
    <cellStyle name="Assumption Multiple Centre 3 9" xfId="8971"/>
    <cellStyle name="Assumption Multiple Centre 4" xfId="952"/>
    <cellStyle name="Assumption Multiple Centre 4 2" xfId="1536"/>
    <cellStyle name="Assumption Multiple Centre 4 2 2" xfId="4085"/>
    <cellStyle name="Assumption Multiple Centre 4 2 2 2" xfId="6193"/>
    <cellStyle name="Assumption Multiple Centre 4 2 2 3" xfId="5755"/>
    <cellStyle name="Assumption Multiple Centre 4 2 2 4" xfId="13488"/>
    <cellStyle name="Assumption Multiple Centre 4 2 2 5" xfId="20028"/>
    <cellStyle name="Assumption Multiple Centre 4 2 2 6" xfId="15523"/>
    <cellStyle name="Assumption Multiple Centre 4 2 3" xfId="6192"/>
    <cellStyle name="Assumption Multiple Centre 4 2 4" xfId="8960"/>
    <cellStyle name="Assumption Multiple Centre 4 2 5" xfId="13489"/>
    <cellStyle name="Assumption Multiple Centre 4 2 6" xfId="20029"/>
    <cellStyle name="Assumption Multiple Centre 4 2 7" xfId="15524"/>
    <cellStyle name="Assumption Multiple Centre 4 3" xfId="1955"/>
    <cellStyle name="Assumption Multiple Centre 4 3 2" xfId="4502"/>
    <cellStyle name="Assumption Multiple Centre 4 3 2 2" xfId="6195"/>
    <cellStyle name="Assumption Multiple Centre 4 3 2 3" xfId="13486"/>
    <cellStyle name="Assumption Multiple Centre 4 3 2 4" xfId="20026"/>
    <cellStyle name="Assumption Multiple Centre 4 3 2 5" xfId="15475"/>
    <cellStyle name="Assumption Multiple Centre 4 3 3" xfId="6194"/>
    <cellStyle name="Assumption Multiple Centre 4 3 4" xfId="13487"/>
    <cellStyle name="Assumption Multiple Centre 4 3 5" xfId="20027"/>
    <cellStyle name="Assumption Multiple Centre 4 3 6" xfId="15520"/>
    <cellStyle name="Assumption Multiple Centre 4 4" xfId="1501"/>
    <cellStyle name="Assumption Multiple Centre 4 4 2" xfId="4050"/>
    <cellStyle name="Assumption Multiple Centre 4 4 2 2" xfId="6197"/>
    <cellStyle name="Assumption Multiple Centre 4 4 2 3" xfId="8956"/>
    <cellStyle name="Assumption Multiple Centre 4 4 2 4" xfId="11478"/>
    <cellStyle name="Assumption Multiple Centre 4 4 2 5" xfId="20024"/>
    <cellStyle name="Assumption Multiple Centre 4 4 2 6" xfId="15437"/>
    <cellStyle name="Assumption Multiple Centre 4 4 3" xfId="6196"/>
    <cellStyle name="Assumption Multiple Centre 4 4 4" xfId="8957"/>
    <cellStyle name="Assumption Multiple Centre 4 4 5" xfId="13485"/>
    <cellStyle name="Assumption Multiple Centre 4 4 6" xfId="20025"/>
    <cellStyle name="Assumption Multiple Centre 4 4 7" xfId="15438"/>
    <cellStyle name="Assumption Multiple Centre 4 5" xfId="2782"/>
    <cellStyle name="Assumption Multiple Centre 4 5 2" xfId="5329"/>
    <cellStyle name="Assumption Multiple Centre 4 5 2 2" xfId="5750"/>
    <cellStyle name="Assumption Multiple Centre 4 5 2 3" xfId="13483"/>
    <cellStyle name="Assumption Multiple Centre 4 5 2 4" xfId="20022"/>
    <cellStyle name="Assumption Multiple Centre 4 5 2 5" xfId="15200"/>
    <cellStyle name="Assumption Multiple Centre 4 5 3" xfId="8955"/>
    <cellStyle name="Assumption Multiple Centre 4 5 4" xfId="13484"/>
    <cellStyle name="Assumption Multiple Centre 4 5 5" xfId="20023"/>
    <cellStyle name="Assumption Multiple Centre 4 5 6" xfId="15205"/>
    <cellStyle name="Assumption Multiple Centre 4 6" xfId="3265"/>
    <cellStyle name="Assumption Multiple Centre 4 6 2" xfId="6200"/>
    <cellStyle name="Assumption Multiple Centre 4 6 3" xfId="8954"/>
    <cellStyle name="Assumption Multiple Centre 4 6 4" xfId="13482"/>
    <cellStyle name="Assumption Multiple Centre 4 6 5" xfId="20021"/>
    <cellStyle name="Assumption Multiple Centre 4 6 6" xfId="14536"/>
    <cellStyle name="Assumption Multiple Centre 4 7" xfId="3219"/>
    <cellStyle name="Assumption Multiple Centre 4 7 2" xfId="6201"/>
    <cellStyle name="Assumption Multiple Centre 4 7 3" xfId="8953"/>
    <cellStyle name="Assumption Multiple Centre 4 7 4" xfId="13481"/>
    <cellStyle name="Assumption Multiple Centre 4 7 5" xfId="20020"/>
    <cellStyle name="Assumption Multiple Centre 4 7 6" xfId="14491"/>
    <cellStyle name="Assumption Multiple Centre 4 8" xfId="11423"/>
    <cellStyle name="Assumption Multiple Centre 4 9" xfId="20030"/>
    <cellStyle name="Assumption Multiple Centre 5" xfId="1354"/>
    <cellStyle name="Assumption Multiple Centre 5 10" xfId="13480"/>
    <cellStyle name="Assumption Multiple Centre 5 11" xfId="20019"/>
    <cellStyle name="Assumption Multiple Centre 5 12" xfId="14474"/>
    <cellStyle name="Assumption Multiple Centre 5 2" xfId="1904"/>
    <cellStyle name="Assumption Multiple Centre 5 2 2" xfId="4451"/>
    <cellStyle name="Assumption Multiple Centre 5 2 2 2" xfId="6204"/>
    <cellStyle name="Assumption Multiple Centre 5 2 2 3" xfId="8950"/>
    <cellStyle name="Assumption Multiple Centre 5 2 2 4" xfId="13461"/>
    <cellStyle name="Assumption Multiple Centre 5 2 2 5" xfId="20017"/>
    <cellStyle name="Assumption Multiple Centre 5 2 2 6" xfId="14470"/>
    <cellStyle name="Assumption Multiple Centre 5 2 3" xfId="6203"/>
    <cellStyle name="Assumption Multiple Centre 5 2 4" xfId="8951"/>
    <cellStyle name="Assumption Multiple Centre 5 2 5" xfId="13479"/>
    <cellStyle name="Assumption Multiple Centre 5 2 6" xfId="20018"/>
    <cellStyle name="Assumption Multiple Centre 5 2 7" xfId="14473"/>
    <cellStyle name="Assumption Multiple Centre 5 3" xfId="2321"/>
    <cellStyle name="Assumption Multiple Centre 5 3 2" xfId="4868"/>
    <cellStyle name="Assumption Multiple Centre 5 3 2 2" xfId="6206"/>
    <cellStyle name="Assumption Multiple Centre 5 3 2 3" xfId="8914"/>
    <cellStyle name="Assumption Multiple Centre 5 3 2 4" xfId="13423"/>
    <cellStyle name="Assumption Multiple Centre 5 3 2 5" xfId="20015"/>
    <cellStyle name="Assumption Multiple Centre 5 3 2 6" xfId="14408"/>
    <cellStyle name="Assumption Multiple Centre 5 3 3" xfId="6205"/>
    <cellStyle name="Assumption Multiple Centre 5 3 4" xfId="8949"/>
    <cellStyle name="Assumption Multiple Centre 5 3 5" xfId="13460"/>
    <cellStyle name="Assumption Multiple Centre 5 3 6" xfId="20016"/>
    <cellStyle name="Assumption Multiple Centre 5 3 7" xfId="14425"/>
    <cellStyle name="Assumption Multiple Centre 5 4" xfId="2733"/>
    <cellStyle name="Assumption Multiple Centre 5 4 2" xfId="5280"/>
    <cellStyle name="Assumption Multiple Centre 5 4 2 2" xfId="6208"/>
    <cellStyle name="Assumption Multiple Centre 5 4 2 3" xfId="8906"/>
    <cellStyle name="Assumption Multiple Centre 5 4 2 4" xfId="13421"/>
    <cellStyle name="Assumption Multiple Centre 5 4 2 5" xfId="20013"/>
    <cellStyle name="Assumption Multiple Centre 5 4 2 6" xfId="14404"/>
    <cellStyle name="Assumption Multiple Centre 5 4 3" xfId="6207"/>
    <cellStyle name="Assumption Multiple Centre 5 4 4" xfId="8913"/>
    <cellStyle name="Assumption Multiple Centre 5 4 5" xfId="13422"/>
    <cellStyle name="Assumption Multiple Centre 5 4 6" xfId="20014"/>
    <cellStyle name="Assumption Multiple Centre 5 4 7" xfId="14407"/>
    <cellStyle name="Assumption Multiple Centre 5 5" xfId="3148"/>
    <cellStyle name="Assumption Multiple Centre 5 5 2" xfId="5695"/>
    <cellStyle name="Assumption Multiple Centre 5 5 2 2" xfId="6210"/>
    <cellStyle name="Assumption Multiple Centre 5 5 2 3" xfId="8892"/>
    <cellStyle name="Assumption Multiple Centre 5 5 2 4" xfId="13419"/>
    <cellStyle name="Assumption Multiple Centre 5 5 2 5" xfId="20011"/>
    <cellStyle name="Assumption Multiple Centre 5 5 2 6" xfId="14342"/>
    <cellStyle name="Assumption Multiple Centre 5 5 3" xfId="6209"/>
    <cellStyle name="Assumption Multiple Centre 5 5 4" xfId="8893"/>
    <cellStyle name="Assumption Multiple Centre 5 5 5" xfId="13420"/>
    <cellStyle name="Assumption Multiple Centre 5 5 6" xfId="20012"/>
    <cellStyle name="Assumption Multiple Centre 5 5 7" xfId="14359"/>
    <cellStyle name="Assumption Multiple Centre 5 6" xfId="3266"/>
    <cellStyle name="Assumption Multiple Centre 5 6 2" xfId="6211"/>
    <cellStyle name="Assumption Multiple Centre 5 6 3" xfId="8891"/>
    <cellStyle name="Assumption Multiple Centre 5 6 4" xfId="13418"/>
    <cellStyle name="Assumption Multiple Centre 5 6 5" xfId="20010"/>
    <cellStyle name="Assumption Multiple Centre 5 6 6" xfId="14341"/>
    <cellStyle name="Assumption Multiple Centre 5 7" xfId="3904"/>
    <cellStyle name="Assumption Multiple Centre 5 7 2" xfId="6212"/>
    <cellStyle name="Assumption Multiple Centre 5 7 3" xfId="8890"/>
    <cellStyle name="Assumption Multiple Centre 5 7 4" xfId="13417"/>
    <cellStyle name="Assumption Multiple Centre 5 7 5" xfId="20009"/>
    <cellStyle name="Assumption Multiple Centre 5 7 6" xfId="14338"/>
    <cellStyle name="Assumption Multiple Centre 5 8" xfId="6202"/>
    <cellStyle name="Assumption Multiple Centre 5 9" xfId="8952"/>
    <cellStyle name="Assumption Multiple Right" xfId="208"/>
    <cellStyle name="Assumption Multiple Right 2" xfId="1035"/>
    <cellStyle name="Assumption Multiple Right 2 10" xfId="8888"/>
    <cellStyle name="Assumption Multiple Right 2 11" xfId="13415"/>
    <cellStyle name="Assumption Multiple Right 2 12" xfId="20007"/>
    <cellStyle name="Assumption Multiple Right 2 13" xfId="14277"/>
    <cellStyle name="Assumption Multiple Right 2 2" xfId="1153"/>
    <cellStyle name="Assumption Multiple Right 2 2 10" xfId="13414"/>
    <cellStyle name="Assumption Multiple Right 2 2 11" xfId="20006"/>
    <cellStyle name="Assumption Multiple Right 2 2 12" xfId="14276"/>
    <cellStyle name="Assumption Multiple Right 2 2 2" xfId="1704"/>
    <cellStyle name="Assumption Multiple Right 2 2 2 2" xfId="4253"/>
    <cellStyle name="Assumption Multiple Right 2 2 2 2 2" xfId="6217"/>
    <cellStyle name="Assumption Multiple Right 2 2 2 2 3" xfId="8885"/>
    <cellStyle name="Assumption Multiple Right 2 2 2 2 4" xfId="13412"/>
    <cellStyle name="Assumption Multiple Right 2 2 2 2 5" xfId="20004"/>
    <cellStyle name="Assumption Multiple Right 2 2 2 2 6" xfId="14273"/>
    <cellStyle name="Assumption Multiple Right 2 2 2 3" xfId="6216"/>
    <cellStyle name="Assumption Multiple Right 2 2 2 4" xfId="8886"/>
    <cellStyle name="Assumption Multiple Right 2 2 2 5" xfId="13413"/>
    <cellStyle name="Assumption Multiple Right 2 2 2 6" xfId="20005"/>
    <cellStyle name="Assumption Multiple Right 2 2 2 7" xfId="20515"/>
    <cellStyle name="Assumption Multiple Right 2 2 3" xfId="2123"/>
    <cellStyle name="Assumption Multiple Right 2 2 3 2" xfId="4670"/>
    <cellStyle name="Assumption Multiple Right 2 2 3 2 2" xfId="6219"/>
    <cellStyle name="Assumption Multiple Right 2 2 3 2 3" xfId="8883"/>
    <cellStyle name="Assumption Multiple Right 2 2 3 2 4" xfId="13410"/>
    <cellStyle name="Assumption Multiple Right 2 2 3 2 5" xfId="20002"/>
    <cellStyle name="Assumption Multiple Right 2 2 3 2 6" xfId="14228"/>
    <cellStyle name="Assumption Multiple Right 2 2 3 3" xfId="6218"/>
    <cellStyle name="Assumption Multiple Right 2 2 3 4" xfId="8884"/>
    <cellStyle name="Assumption Multiple Right 2 2 3 5" xfId="13411"/>
    <cellStyle name="Assumption Multiple Right 2 2 3 6" xfId="20003"/>
    <cellStyle name="Assumption Multiple Right 2 2 3 7" xfId="20522"/>
    <cellStyle name="Assumption Multiple Right 2 2 4" xfId="2535"/>
    <cellStyle name="Assumption Multiple Right 2 2 4 2" xfId="5082"/>
    <cellStyle name="Assumption Multiple Right 2 2 4 2 2" xfId="6221"/>
    <cellStyle name="Assumption Multiple Right 2 2 4 2 3" xfId="8881"/>
    <cellStyle name="Assumption Multiple Right 2 2 4 2 4" xfId="13408"/>
    <cellStyle name="Assumption Multiple Right 2 2 4 2 5" xfId="20000"/>
    <cellStyle name="Assumption Multiple Right 2 2 4 2 6" xfId="14210"/>
    <cellStyle name="Assumption Multiple Right 2 2 4 3" xfId="6220"/>
    <cellStyle name="Assumption Multiple Right 2 2 4 4" xfId="8882"/>
    <cellStyle name="Assumption Multiple Right 2 2 4 5" xfId="13409"/>
    <cellStyle name="Assumption Multiple Right 2 2 4 6" xfId="20001"/>
    <cellStyle name="Assumption Multiple Right 2 2 4 7" xfId="14211"/>
    <cellStyle name="Assumption Multiple Right 2 2 5" xfId="2950"/>
    <cellStyle name="Assumption Multiple Right 2 2 5 2" xfId="5497"/>
    <cellStyle name="Assumption Multiple Right 2 2 5 2 2" xfId="6223"/>
    <cellStyle name="Assumption Multiple Right 2 2 5 2 3" xfId="8879"/>
    <cellStyle name="Assumption Multiple Right 2 2 5 2 4" xfId="13406"/>
    <cellStyle name="Assumption Multiple Right 2 2 5 2 5" xfId="19998"/>
    <cellStyle name="Assumption Multiple Right 2 2 5 2 6" xfId="14162"/>
    <cellStyle name="Assumption Multiple Right 2 2 5 3" xfId="6222"/>
    <cellStyle name="Assumption Multiple Right 2 2 5 4" xfId="8880"/>
    <cellStyle name="Assumption Multiple Right 2 2 5 5" xfId="13407"/>
    <cellStyle name="Assumption Multiple Right 2 2 5 6" xfId="19999"/>
    <cellStyle name="Assumption Multiple Right 2 2 5 7" xfId="14207"/>
    <cellStyle name="Assumption Multiple Right 2 2 6" xfId="3267"/>
    <cellStyle name="Assumption Multiple Right 2 2 6 2" xfId="6224"/>
    <cellStyle name="Assumption Multiple Right 2 2 6 3" xfId="8878"/>
    <cellStyle name="Assumption Multiple Right 2 2 6 4" xfId="13405"/>
    <cellStyle name="Assumption Multiple Right 2 2 6 5" xfId="19997"/>
    <cellStyle name="Assumption Multiple Right 2 2 6 6" xfId="20527"/>
    <cellStyle name="Assumption Multiple Right 2 2 7" xfId="3706"/>
    <cellStyle name="Assumption Multiple Right 2 2 7 2" xfId="6225"/>
    <cellStyle name="Assumption Multiple Right 2 2 7 3" xfId="8877"/>
    <cellStyle name="Assumption Multiple Right 2 2 7 4" xfId="13404"/>
    <cellStyle name="Assumption Multiple Right 2 2 7 5" xfId="19996"/>
    <cellStyle name="Assumption Multiple Right 2 2 7 6" xfId="14145"/>
    <cellStyle name="Assumption Multiple Right 2 2 8" xfId="6215"/>
    <cellStyle name="Assumption Multiple Right 2 2 9" xfId="8887"/>
    <cellStyle name="Assumption Multiple Right 2 3" xfId="1254"/>
    <cellStyle name="Assumption Multiple Right 2 3 10" xfId="19995"/>
    <cellStyle name="Assumption Multiple Right 2 3 11" xfId="14144"/>
    <cellStyle name="Assumption Multiple Right 2 3 2" xfId="1805"/>
    <cellStyle name="Assumption Multiple Right 2 3 2 2" xfId="4354"/>
    <cellStyle name="Assumption Multiple Right 2 3 2 2 2" xfId="6228"/>
    <cellStyle name="Assumption Multiple Right 2 3 2 2 3" xfId="8874"/>
    <cellStyle name="Assumption Multiple Right 2 3 2 2 4" xfId="13353"/>
    <cellStyle name="Assumption Multiple Right 2 3 2 2 5" xfId="19993"/>
    <cellStyle name="Assumption Multiple Right 2 3 2 2 6" xfId="14096"/>
    <cellStyle name="Assumption Multiple Right 2 3 2 3" xfId="6227"/>
    <cellStyle name="Assumption Multiple Right 2 3 2 4" xfId="8875"/>
    <cellStyle name="Assumption Multiple Right 2 3 2 5" xfId="13354"/>
    <cellStyle name="Assumption Multiple Right 2 3 2 6" xfId="19994"/>
    <cellStyle name="Assumption Multiple Right 2 3 2 7" xfId="14141"/>
    <cellStyle name="Assumption Multiple Right 2 3 3" xfId="2224"/>
    <cellStyle name="Assumption Multiple Right 2 3 3 2" xfId="4771"/>
    <cellStyle name="Assumption Multiple Right 2 3 3 2 2" xfId="6230"/>
    <cellStyle name="Assumption Multiple Right 2 3 3 2 3" xfId="8860"/>
    <cellStyle name="Assumption Multiple Right 2 3 3 2 4" xfId="13338"/>
    <cellStyle name="Assumption Multiple Right 2 3 3 2 5" xfId="19991"/>
    <cellStyle name="Assumption Multiple Right 2 3 3 2 6" xfId="14078"/>
    <cellStyle name="Assumption Multiple Right 2 3 3 3" xfId="6229"/>
    <cellStyle name="Assumption Multiple Right 2 3 3 4" xfId="8873"/>
    <cellStyle name="Assumption Multiple Right 2 3 3 5" xfId="13350"/>
    <cellStyle name="Assumption Multiple Right 2 3 3 6" xfId="19992"/>
    <cellStyle name="Assumption Multiple Right 2 3 3 7" xfId="14079"/>
    <cellStyle name="Assumption Multiple Right 2 3 4" xfId="2636"/>
    <cellStyle name="Assumption Multiple Right 2 3 4 2" xfId="5183"/>
    <cellStyle name="Assumption Multiple Right 2 3 4 2 2" xfId="6232"/>
    <cellStyle name="Assumption Multiple Right 2 3 4 2 3" xfId="8852"/>
    <cellStyle name="Assumption Multiple Right 2 3 4 2 4" xfId="13288"/>
    <cellStyle name="Assumption Multiple Right 2 3 4 2 5" xfId="19989"/>
    <cellStyle name="Assumption Multiple Right 2 3 4 2 6" xfId="11107"/>
    <cellStyle name="Assumption Multiple Right 2 3 4 3" xfId="6231"/>
    <cellStyle name="Assumption Multiple Right 2 3 4 4" xfId="8859"/>
    <cellStyle name="Assumption Multiple Right 2 3 4 5" xfId="13337"/>
    <cellStyle name="Assumption Multiple Right 2 3 4 6" xfId="19990"/>
    <cellStyle name="Assumption Multiple Right 2 3 4 7" xfId="10682"/>
    <cellStyle name="Assumption Multiple Right 2 3 5" xfId="3051"/>
    <cellStyle name="Assumption Multiple Right 2 3 5 2" xfId="5598"/>
    <cellStyle name="Assumption Multiple Right 2 3 5 2 2" xfId="6234"/>
    <cellStyle name="Assumption Multiple Right 2 3 5 2 3" xfId="8794"/>
    <cellStyle name="Assumption Multiple Right 2 3 5 2 4" xfId="13284"/>
    <cellStyle name="Assumption Multiple Right 2 3 5 2 5" xfId="19987"/>
    <cellStyle name="Assumption Multiple Right 2 3 5 2 6" xfId="16062"/>
    <cellStyle name="Assumption Multiple Right 2 3 5 3" xfId="6233"/>
    <cellStyle name="Assumption Multiple Right 2 3 5 4" xfId="8807"/>
    <cellStyle name="Assumption Multiple Right 2 3 5 5" xfId="13287"/>
    <cellStyle name="Assumption Multiple Right 2 3 5 6" xfId="19988"/>
    <cellStyle name="Assumption Multiple Right 2 3 5 7" xfId="16061"/>
    <cellStyle name="Assumption Multiple Right 2 3 6" xfId="3807"/>
    <cellStyle name="Assumption Multiple Right 2 3 6 2" xfId="6235"/>
    <cellStyle name="Assumption Multiple Right 2 3 6 3" xfId="8793"/>
    <cellStyle name="Assumption Multiple Right 2 3 6 4" xfId="13272"/>
    <cellStyle name="Assumption Multiple Right 2 3 6 5" xfId="19986"/>
    <cellStyle name="Assumption Multiple Right 2 3 6 6" xfId="16063"/>
    <cellStyle name="Assumption Multiple Right 2 3 7" xfId="6226"/>
    <cellStyle name="Assumption Multiple Right 2 3 8" xfId="8876"/>
    <cellStyle name="Assumption Multiple Right 2 3 9" xfId="13403"/>
    <cellStyle name="Assumption Multiple Right 2 4" xfId="1602"/>
    <cellStyle name="Assumption Multiple Right 2 4 2" xfId="4151"/>
    <cellStyle name="Assumption Multiple Right 2 4 2 2" xfId="6237"/>
    <cellStyle name="Assumption Multiple Right 2 4 2 3" xfId="8741"/>
    <cellStyle name="Assumption Multiple Right 2 4 2 4" xfId="13236"/>
    <cellStyle name="Assumption Multiple Right 2 4 2 5" xfId="19984"/>
    <cellStyle name="Assumption Multiple Right 2 4 2 6" xfId="16065"/>
    <cellStyle name="Assumption Multiple Right 2 4 3" xfId="6236"/>
    <cellStyle name="Assumption Multiple Right 2 4 4" xfId="8786"/>
    <cellStyle name="Assumption Multiple Right 2 4 5" xfId="13271"/>
    <cellStyle name="Assumption Multiple Right 2 4 6" xfId="19985"/>
    <cellStyle name="Assumption Multiple Right 2 4 7" xfId="16064"/>
    <cellStyle name="Assumption Multiple Right 2 5" xfId="2021"/>
    <cellStyle name="Assumption Multiple Right 2 5 2" xfId="4568"/>
    <cellStyle name="Assumption Multiple Right 2 5 2 2" xfId="6239"/>
    <cellStyle name="Assumption Multiple Right 2 5 2 3" xfId="8728"/>
    <cellStyle name="Assumption Multiple Right 2 5 2 4" xfId="13209"/>
    <cellStyle name="Assumption Multiple Right 2 5 2 5" xfId="19982"/>
    <cellStyle name="Assumption Multiple Right 2 5 2 6" xfId="16067"/>
    <cellStyle name="Assumption Multiple Right 2 5 3" xfId="6238"/>
    <cellStyle name="Assumption Multiple Right 2 5 4" xfId="8729"/>
    <cellStyle name="Assumption Multiple Right 2 5 5" xfId="13235"/>
    <cellStyle name="Assumption Multiple Right 2 5 6" xfId="19983"/>
    <cellStyle name="Assumption Multiple Right 2 5 7" xfId="16066"/>
    <cellStyle name="Assumption Multiple Right 2 6" xfId="2433"/>
    <cellStyle name="Assumption Multiple Right 2 6 2" xfId="4980"/>
    <cellStyle name="Assumption Multiple Right 2 6 2 2" xfId="6241"/>
    <cellStyle name="Assumption Multiple Right 2 6 2 3" xfId="8678"/>
    <cellStyle name="Assumption Multiple Right 2 6 2 4" xfId="13207"/>
    <cellStyle name="Assumption Multiple Right 2 6 2 5" xfId="19980"/>
    <cellStyle name="Assumption Multiple Right 2 6 2 6" xfId="16069"/>
    <cellStyle name="Assumption Multiple Right 2 6 3" xfId="6240"/>
    <cellStyle name="Assumption Multiple Right 2 6 4" xfId="8721"/>
    <cellStyle name="Assumption Multiple Right 2 6 5" xfId="13208"/>
    <cellStyle name="Assumption Multiple Right 2 6 6" xfId="19981"/>
    <cellStyle name="Assumption Multiple Right 2 6 7" xfId="16068"/>
    <cellStyle name="Assumption Multiple Right 2 7" xfId="2848"/>
    <cellStyle name="Assumption Multiple Right 2 7 2" xfId="5395"/>
    <cellStyle name="Assumption Multiple Right 2 7 2 2" xfId="6243"/>
    <cellStyle name="Assumption Multiple Right 2 7 2 3" xfId="8676"/>
    <cellStyle name="Assumption Multiple Right 2 7 2 4" xfId="13205"/>
    <cellStyle name="Assumption Multiple Right 2 7 2 5" xfId="19978"/>
    <cellStyle name="Assumption Multiple Right 2 7 2 6" xfId="16071"/>
    <cellStyle name="Assumption Multiple Right 2 7 3" xfId="6242"/>
    <cellStyle name="Assumption Multiple Right 2 7 4" xfId="8677"/>
    <cellStyle name="Assumption Multiple Right 2 7 5" xfId="13206"/>
    <cellStyle name="Assumption Multiple Right 2 7 6" xfId="19979"/>
    <cellStyle name="Assumption Multiple Right 2 7 7" xfId="16070"/>
    <cellStyle name="Assumption Multiple Right 2 8" xfId="3604"/>
    <cellStyle name="Assumption Multiple Right 2 8 2" xfId="6244"/>
    <cellStyle name="Assumption Multiple Right 2 8 3" xfId="8675"/>
    <cellStyle name="Assumption Multiple Right 2 8 4" xfId="13204"/>
    <cellStyle name="Assumption Multiple Right 2 8 5" xfId="19977"/>
    <cellStyle name="Assumption Multiple Right 2 8 6" xfId="16072"/>
    <cellStyle name="Assumption Multiple Right 2 9" xfId="6214"/>
    <cellStyle name="Assumption Multiple Right 3" xfId="996"/>
    <cellStyle name="Assumption Multiple Right 3 10" xfId="16073"/>
    <cellStyle name="Assumption Multiple Right 3 2" xfId="1580"/>
    <cellStyle name="Assumption Multiple Right 3 2 2" xfId="4129"/>
    <cellStyle name="Assumption Multiple Right 3 2 2 2" xfId="6247"/>
    <cellStyle name="Assumption Multiple Right 3 2 2 3" xfId="5756"/>
    <cellStyle name="Assumption Multiple Right 3 2 2 4" xfId="13202"/>
    <cellStyle name="Assumption Multiple Right 3 2 2 5" xfId="19974"/>
    <cellStyle name="Assumption Multiple Right 3 2 2 6" xfId="16075"/>
    <cellStyle name="Assumption Multiple Right 3 2 3" xfId="6246"/>
    <cellStyle name="Assumption Multiple Right 3 2 4" xfId="8673"/>
    <cellStyle name="Assumption Multiple Right 3 2 5" xfId="11410"/>
    <cellStyle name="Assumption Multiple Right 3 2 6" xfId="19975"/>
    <cellStyle name="Assumption Multiple Right 3 2 7" xfId="16074"/>
    <cellStyle name="Assumption Multiple Right 3 3" xfId="1999"/>
    <cellStyle name="Assumption Multiple Right 3 3 2" xfId="4546"/>
    <cellStyle name="Assumption Multiple Right 3 3 2 2" xfId="6249"/>
    <cellStyle name="Assumption Multiple Right 3 3 2 3" xfId="8671"/>
    <cellStyle name="Assumption Multiple Right 3 3 2 4" xfId="13200"/>
    <cellStyle name="Assumption Multiple Right 3 3 2 5" xfId="19972"/>
    <cellStyle name="Assumption Multiple Right 3 3 2 6" xfId="16077"/>
    <cellStyle name="Assumption Multiple Right 3 3 3" xfId="6248"/>
    <cellStyle name="Assumption Multiple Right 3 3 4" xfId="8672"/>
    <cellStyle name="Assumption Multiple Right 3 3 5" xfId="13201"/>
    <cellStyle name="Assumption Multiple Right 3 3 6" xfId="19973"/>
    <cellStyle name="Assumption Multiple Right 3 3 7" xfId="16076"/>
    <cellStyle name="Assumption Multiple Right 3 4" xfId="2411"/>
    <cellStyle name="Assumption Multiple Right 3 4 2" xfId="4958"/>
    <cellStyle name="Assumption Multiple Right 3 4 2 2" xfId="6251"/>
    <cellStyle name="Assumption Multiple Right 3 4 2 3" xfId="8669"/>
    <cellStyle name="Assumption Multiple Right 3 4 2 4" xfId="13198"/>
    <cellStyle name="Assumption Multiple Right 3 4 2 5" xfId="19970"/>
    <cellStyle name="Assumption Multiple Right 3 4 2 6" xfId="16079"/>
    <cellStyle name="Assumption Multiple Right 3 4 3" xfId="6250"/>
    <cellStyle name="Assumption Multiple Right 3 4 4" xfId="8670"/>
    <cellStyle name="Assumption Multiple Right 3 4 5" xfId="13199"/>
    <cellStyle name="Assumption Multiple Right 3 4 6" xfId="16078"/>
    <cellStyle name="Assumption Multiple Right 3 5" xfId="2826"/>
    <cellStyle name="Assumption Multiple Right 3 5 2" xfId="5373"/>
    <cellStyle name="Assumption Multiple Right 3 5 2 2" xfId="6253"/>
    <cellStyle name="Assumption Multiple Right 3 5 2 3" xfId="8667"/>
    <cellStyle name="Assumption Multiple Right 3 5 2 4" xfId="13196"/>
    <cellStyle name="Assumption Multiple Right 3 5 2 5" xfId="19968"/>
    <cellStyle name="Assumption Multiple Right 3 5 2 6" xfId="16081"/>
    <cellStyle name="Assumption Multiple Right 3 5 3" xfId="6252"/>
    <cellStyle name="Assumption Multiple Right 3 5 4" xfId="8668"/>
    <cellStyle name="Assumption Multiple Right 3 5 5" xfId="19969"/>
    <cellStyle name="Assumption Multiple Right 3 5 6" xfId="16080"/>
    <cellStyle name="Assumption Multiple Right 3 6" xfId="3268"/>
    <cellStyle name="Assumption Multiple Right 3 6 2" xfId="6254"/>
    <cellStyle name="Assumption Multiple Right 3 6 3" xfId="8666"/>
    <cellStyle name="Assumption Multiple Right 3 6 4" xfId="13195"/>
    <cellStyle name="Assumption Multiple Right 3 6 5" xfId="19967"/>
    <cellStyle name="Assumption Multiple Right 3 6 6" xfId="16082"/>
    <cellStyle name="Assumption Multiple Right 3 7" xfId="3582"/>
    <cellStyle name="Assumption Multiple Right 3 7 2" xfId="6255"/>
    <cellStyle name="Assumption Multiple Right 3 7 3" xfId="8665"/>
    <cellStyle name="Assumption Multiple Right 3 7 4" xfId="13189"/>
    <cellStyle name="Assumption Multiple Right 3 7 5" xfId="19966"/>
    <cellStyle name="Assumption Multiple Right 3 7 6" xfId="16109"/>
    <cellStyle name="Assumption Multiple Right 3 8" xfId="6245"/>
    <cellStyle name="Assumption Multiple Right 3 9" xfId="8674"/>
    <cellStyle name="Assumption Multiple Right 4" xfId="953"/>
    <cellStyle name="Assumption Multiple Right 4 2" xfId="1537"/>
    <cellStyle name="Assumption Multiple Right 4 2 2" xfId="4086"/>
    <cellStyle name="Assumption Multiple Right 4 2 2 2" xfId="6258"/>
    <cellStyle name="Assumption Multiple Right 4 2 2 3" xfId="8634"/>
    <cellStyle name="Assumption Multiple Right 4 2 2 4" xfId="13131"/>
    <cellStyle name="Assumption Multiple Right 4 2 2 5" xfId="19963"/>
    <cellStyle name="Assumption Multiple Right 4 2 2 6" xfId="16174"/>
    <cellStyle name="Assumption Multiple Right 4 2 3" xfId="6257"/>
    <cellStyle name="Assumption Multiple Right 4 2 4" xfId="8641"/>
    <cellStyle name="Assumption Multiple Right 4 2 5" xfId="13132"/>
    <cellStyle name="Assumption Multiple Right 4 2 6" xfId="19964"/>
    <cellStyle name="Assumption Multiple Right 4 2 7" xfId="16147"/>
    <cellStyle name="Assumption Multiple Right 4 3" xfId="1956"/>
    <cellStyle name="Assumption Multiple Right 4 3 2" xfId="4503"/>
    <cellStyle name="Assumption Multiple Right 4 3 2 2" xfId="6260"/>
    <cellStyle name="Assumption Multiple Right 4 3 2 3" xfId="13129"/>
    <cellStyle name="Assumption Multiple Right 4 3 2 4" xfId="19961"/>
    <cellStyle name="Assumption Multiple Right 4 3 2 5" xfId="16213"/>
    <cellStyle name="Assumption Multiple Right 4 3 3" xfId="6259"/>
    <cellStyle name="Assumption Multiple Right 4 3 4" xfId="13130"/>
    <cellStyle name="Assumption Multiple Right 4 3 5" xfId="19962"/>
    <cellStyle name="Assumption Multiple Right 4 3 6" xfId="16179"/>
    <cellStyle name="Assumption Multiple Right 4 4" xfId="1502"/>
    <cellStyle name="Assumption Multiple Right 4 4 2" xfId="4051"/>
    <cellStyle name="Assumption Multiple Right 4 4 2 2" xfId="6262"/>
    <cellStyle name="Assumption Multiple Right 4 4 2 3" xfId="8599"/>
    <cellStyle name="Assumption Multiple Right 4 4 2 4" xfId="13127"/>
    <cellStyle name="Assumption Multiple Right 4 4 2 5" xfId="19959"/>
    <cellStyle name="Assumption Multiple Right 4 4 2 6" xfId="16598"/>
    <cellStyle name="Assumption Multiple Right 4 4 3" xfId="6261"/>
    <cellStyle name="Assumption Multiple Right 4 4 4" xfId="8600"/>
    <cellStyle name="Assumption Multiple Right 4 4 5" xfId="13128"/>
    <cellStyle name="Assumption Multiple Right 4 4 6" xfId="19960"/>
    <cellStyle name="Assumption Multiple Right 4 4 7" xfId="16534"/>
    <cellStyle name="Assumption Multiple Right 4 5" xfId="2783"/>
    <cellStyle name="Assumption Multiple Right 4 5 2" xfId="5330"/>
    <cellStyle name="Assumption Multiple Right 4 5 2 2" xfId="8597"/>
    <cellStyle name="Assumption Multiple Right 4 5 2 3" xfId="13125"/>
    <cellStyle name="Assumption Multiple Right 4 5 2 4" xfId="19957"/>
    <cellStyle name="Assumption Multiple Right 4 5 2 5" xfId="17044"/>
    <cellStyle name="Assumption Multiple Right 4 5 3" xfId="8598"/>
    <cellStyle name="Assumption Multiple Right 4 5 4" xfId="13126"/>
    <cellStyle name="Assumption Multiple Right 4 5 5" xfId="19958"/>
    <cellStyle name="Assumption Multiple Right 4 5 6" xfId="16990"/>
    <cellStyle name="Assumption Multiple Right 4 6" xfId="3269"/>
    <cellStyle name="Assumption Multiple Right 4 6 2" xfId="6265"/>
    <cellStyle name="Assumption Multiple Right 4 6 3" xfId="8596"/>
    <cellStyle name="Assumption Multiple Right 4 6 4" xfId="13124"/>
    <cellStyle name="Assumption Multiple Right 4 6 5" xfId="19956"/>
    <cellStyle name="Assumption Multiple Right 4 6 6" xfId="17045"/>
    <cellStyle name="Assumption Multiple Right 4 7" xfId="3218"/>
    <cellStyle name="Assumption Multiple Right 4 7 2" xfId="6266"/>
    <cellStyle name="Assumption Multiple Right 4 7 3" xfId="8595"/>
    <cellStyle name="Assumption Multiple Right 4 7 4" xfId="13123"/>
    <cellStyle name="Assumption Multiple Right 4 7 5" xfId="19955"/>
    <cellStyle name="Assumption Multiple Right 4 7 6" xfId="17046"/>
    <cellStyle name="Assumption Multiple Right 4 8" xfId="13188"/>
    <cellStyle name="Assumption Multiple Right 4 9" xfId="19965"/>
    <cellStyle name="Assumption Multiple Right 5" xfId="1355"/>
    <cellStyle name="Assumption Multiple Right 5 10" xfId="13122"/>
    <cellStyle name="Assumption Multiple Right 5 11" xfId="19954"/>
    <cellStyle name="Assumption Multiple Right 5 12" xfId="17047"/>
    <cellStyle name="Assumption Multiple Right 5 2" xfId="1905"/>
    <cellStyle name="Assumption Multiple Right 5 2 2" xfId="4452"/>
    <cellStyle name="Assumption Multiple Right 5 2 2 2" xfId="6269"/>
    <cellStyle name="Assumption Multiple Right 5 2 2 3" xfId="8592"/>
    <cellStyle name="Assumption Multiple Right 5 2 2 4" xfId="13120"/>
    <cellStyle name="Assumption Multiple Right 5 2 2 5" xfId="19952"/>
    <cellStyle name="Assumption Multiple Right 5 2 2 6" xfId="20521"/>
    <cellStyle name="Assumption Multiple Right 5 2 3" xfId="6268"/>
    <cellStyle name="Assumption Multiple Right 5 2 4" xfId="8593"/>
    <cellStyle name="Assumption Multiple Right 5 2 5" xfId="13121"/>
    <cellStyle name="Assumption Multiple Right 5 2 6" xfId="19953"/>
    <cellStyle name="Assumption Multiple Right 5 2 7" xfId="17054"/>
    <cellStyle name="Assumption Multiple Right 5 3" xfId="2322"/>
    <cellStyle name="Assumption Multiple Right 5 3 2" xfId="4869"/>
    <cellStyle name="Assumption Multiple Right 5 3 2 2" xfId="6271"/>
    <cellStyle name="Assumption Multiple Right 5 3 2 3" xfId="8590"/>
    <cellStyle name="Assumption Multiple Right 5 3 2 4" xfId="13118"/>
    <cellStyle name="Assumption Multiple Right 5 3 2 5" xfId="19950"/>
    <cellStyle name="Assumption Multiple Right 5 3 2 6" xfId="17109"/>
    <cellStyle name="Assumption Multiple Right 5 3 3" xfId="6270"/>
    <cellStyle name="Assumption Multiple Right 5 3 4" xfId="8591"/>
    <cellStyle name="Assumption Multiple Right 5 3 5" xfId="13119"/>
    <cellStyle name="Assumption Multiple Right 5 3 6" xfId="19951"/>
    <cellStyle name="Assumption Multiple Right 5 3 7" xfId="17108"/>
    <cellStyle name="Assumption Multiple Right 5 4" xfId="2734"/>
    <cellStyle name="Assumption Multiple Right 5 4 2" xfId="5281"/>
    <cellStyle name="Assumption Multiple Right 5 4 2 2" xfId="6273"/>
    <cellStyle name="Assumption Multiple Right 5 4 2 3" xfId="8588"/>
    <cellStyle name="Assumption Multiple Right 5 4 2 4" xfId="13116"/>
    <cellStyle name="Assumption Multiple Right 5 4 2 5" xfId="19948"/>
    <cellStyle name="Assumption Multiple Right 5 4 2 6" xfId="17111"/>
    <cellStyle name="Assumption Multiple Right 5 4 3" xfId="6272"/>
    <cellStyle name="Assumption Multiple Right 5 4 4" xfId="8589"/>
    <cellStyle name="Assumption Multiple Right 5 4 5" xfId="13117"/>
    <cellStyle name="Assumption Multiple Right 5 4 6" xfId="19949"/>
    <cellStyle name="Assumption Multiple Right 5 4 7" xfId="17110"/>
    <cellStyle name="Assumption Multiple Right 5 5" xfId="3149"/>
    <cellStyle name="Assumption Multiple Right 5 5 2" xfId="5696"/>
    <cellStyle name="Assumption Multiple Right 5 5 2 2" xfId="6275"/>
    <cellStyle name="Assumption Multiple Right 5 5 2 3" xfId="8586"/>
    <cellStyle name="Assumption Multiple Right 5 5 2 4" xfId="13114"/>
    <cellStyle name="Assumption Multiple Right 5 5 2 5" xfId="19946"/>
    <cellStyle name="Assumption Multiple Right 5 5 2 6" xfId="17113"/>
    <cellStyle name="Assumption Multiple Right 5 5 3" xfId="6274"/>
    <cellStyle name="Assumption Multiple Right 5 5 4" xfId="8587"/>
    <cellStyle name="Assumption Multiple Right 5 5 5" xfId="13115"/>
    <cellStyle name="Assumption Multiple Right 5 5 6" xfId="19947"/>
    <cellStyle name="Assumption Multiple Right 5 5 7" xfId="17112"/>
    <cellStyle name="Assumption Multiple Right 5 6" xfId="3270"/>
    <cellStyle name="Assumption Multiple Right 5 6 2" xfId="6276"/>
    <cellStyle name="Assumption Multiple Right 5 6 3" xfId="8585"/>
    <cellStyle name="Assumption Multiple Right 5 6 4" xfId="13113"/>
    <cellStyle name="Assumption Multiple Right 5 6 5" xfId="19945"/>
    <cellStyle name="Assumption Multiple Right 5 6 6" xfId="17114"/>
    <cellStyle name="Assumption Multiple Right 5 7" xfId="3905"/>
    <cellStyle name="Assumption Multiple Right 5 7 2" xfId="6277"/>
    <cellStyle name="Assumption Multiple Right 5 7 3" xfId="8584"/>
    <cellStyle name="Assumption Multiple Right 5 7 4" xfId="13112"/>
    <cellStyle name="Assumption Multiple Right 5 7 5" xfId="19944"/>
    <cellStyle name="Assumption Multiple Right 5 7 6" xfId="17115"/>
    <cellStyle name="Assumption Multiple Right 5 8" xfId="6267"/>
    <cellStyle name="Assumption Multiple Right 5 9" xfId="8594"/>
    <cellStyle name="Assumption number" xfId="209"/>
    <cellStyle name="Assumption number 2" xfId="1036"/>
    <cellStyle name="Assumption number 2 10" xfId="19942"/>
    <cellStyle name="Assumption number 2 2" xfId="1154"/>
    <cellStyle name="Assumption number 2 2 10" xfId="19941"/>
    <cellStyle name="Assumption number 2 2 11" xfId="17176"/>
    <cellStyle name="Assumption number 2 2 2" xfId="1705"/>
    <cellStyle name="Assumption number 2 2 2 2" xfId="4254"/>
    <cellStyle name="Assumption number 2 2 2 2 2" xfId="6282"/>
    <cellStyle name="Assumption number 2 2 2 2 3" xfId="8579"/>
    <cellStyle name="Assumption number 2 2 2 2 4" xfId="13107"/>
    <cellStyle name="Assumption number 2 2 2 2 5" xfId="19939"/>
    <cellStyle name="Assumption number 2 2 2 2 6" xfId="17178"/>
    <cellStyle name="Assumption number 2 2 2 3" xfId="6281"/>
    <cellStyle name="Assumption number 2 2 2 4" xfId="8580"/>
    <cellStyle name="Assumption number 2 2 2 5" xfId="13108"/>
    <cellStyle name="Assumption number 2 2 2 6" xfId="19940"/>
    <cellStyle name="Assumption number 2 2 2 7" xfId="17177"/>
    <cellStyle name="Assumption number 2 2 3" xfId="2124"/>
    <cellStyle name="Assumption number 2 2 3 2" xfId="4671"/>
    <cellStyle name="Assumption number 2 2 3 2 2" xfId="6284"/>
    <cellStyle name="Assumption number 2 2 3 2 3" xfId="8577"/>
    <cellStyle name="Assumption number 2 2 3 2 4" xfId="13100"/>
    <cellStyle name="Assumption number 2 2 3 2 5" xfId="19937"/>
    <cellStyle name="Assumption number 2 2 3 2 6" xfId="17180"/>
    <cellStyle name="Assumption number 2 2 3 3" xfId="6283"/>
    <cellStyle name="Assumption number 2 2 3 4" xfId="8578"/>
    <cellStyle name="Assumption number 2 2 3 5" xfId="13106"/>
    <cellStyle name="Assumption number 2 2 3 6" xfId="19938"/>
    <cellStyle name="Assumption number 2 2 3 7" xfId="17179"/>
    <cellStyle name="Assumption number 2 2 4" xfId="2536"/>
    <cellStyle name="Assumption number 2 2 4 2" xfId="5083"/>
    <cellStyle name="Assumption number 2 2 4 2 2" xfId="6286"/>
    <cellStyle name="Assumption number 2 2 4 2 3" xfId="8553"/>
    <cellStyle name="Assumption number 2 2 4 2 4" xfId="13043"/>
    <cellStyle name="Assumption number 2 2 4 2 5" xfId="19935"/>
    <cellStyle name="Assumption number 2 2 4 2 6" xfId="17182"/>
    <cellStyle name="Assumption number 2 2 4 3" xfId="6285"/>
    <cellStyle name="Assumption number 2 2 4 4" xfId="8576"/>
    <cellStyle name="Assumption number 2 2 4 5" xfId="13099"/>
    <cellStyle name="Assumption number 2 2 4 6" xfId="19936"/>
    <cellStyle name="Assumption number 2 2 4 7" xfId="17181"/>
    <cellStyle name="Assumption number 2 2 5" xfId="2951"/>
    <cellStyle name="Assumption number 2 2 5 2" xfId="5498"/>
    <cellStyle name="Assumption number 2 2 5 2 2" xfId="6288"/>
    <cellStyle name="Assumption number 2 2 5 2 3" xfId="8545"/>
    <cellStyle name="Assumption number 2 2 5 2 4" xfId="13041"/>
    <cellStyle name="Assumption number 2 2 5 2 5" xfId="19933"/>
    <cellStyle name="Assumption number 2 2 5 2 6" xfId="17184"/>
    <cellStyle name="Assumption number 2 2 5 3" xfId="6287"/>
    <cellStyle name="Assumption number 2 2 5 4" xfId="8552"/>
    <cellStyle name="Assumption number 2 2 5 5" xfId="19934"/>
    <cellStyle name="Assumption number 2 2 5 6" xfId="17183"/>
    <cellStyle name="Assumption number 2 2 6" xfId="3271"/>
    <cellStyle name="Assumption number 2 2 6 2" xfId="6289"/>
    <cellStyle name="Assumption number 2 2 6 3" xfId="8513"/>
    <cellStyle name="Assumption number 2 2 6 4" xfId="13040"/>
    <cellStyle name="Assumption number 2 2 6 5" xfId="19932"/>
    <cellStyle name="Assumption number 2 2 6 6" xfId="17185"/>
    <cellStyle name="Assumption number 2 2 7" xfId="3707"/>
    <cellStyle name="Assumption number 2 2 7 2" xfId="6290"/>
    <cellStyle name="Assumption number 2 2 7 3" xfId="8512"/>
    <cellStyle name="Assumption number 2 2 7 4" xfId="13038"/>
    <cellStyle name="Assumption number 2 2 7 5" xfId="19931"/>
    <cellStyle name="Assumption number 2 2 7 6" xfId="17186"/>
    <cellStyle name="Assumption number 2 2 8" xfId="6280"/>
    <cellStyle name="Assumption number 2 2 9" xfId="8581"/>
    <cellStyle name="Assumption number 2 3" xfId="1255"/>
    <cellStyle name="Assumption number 2 3 2" xfId="1806"/>
    <cellStyle name="Assumption number 2 3 2 2" xfId="4355"/>
    <cellStyle name="Assumption number 2 3 2 2 2" xfId="6293"/>
    <cellStyle name="Assumption number 2 3 2 2 3" xfId="8509"/>
    <cellStyle name="Assumption number 2 3 2 2 4" xfId="13035"/>
    <cellStyle name="Assumption number 2 3 2 2 5" xfId="19928"/>
    <cellStyle name="Assumption number 2 3 2 2 6" xfId="17188"/>
    <cellStyle name="Assumption number 2 3 2 3" xfId="6292"/>
    <cellStyle name="Assumption number 2 3 2 4" xfId="8510"/>
    <cellStyle name="Assumption number 2 3 2 5" xfId="13036"/>
    <cellStyle name="Assumption number 2 3 2 6" xfId="19929"/>
    <cellStyle name="Assumption number 2 3 2 7" xfId="17187"/>
    <cellStyle name="Assumption number 2 3 3" xfId="2225"/>
    <cellStyle name="Assumption number 2 3 3 2" xfId="4772"/>
    <cellStyle name="Assumption number 2 3 3 2 2" xfId="6295"/>
    <cellStyle name="Assumption number 2 3 3 2 3" xfId="13033"/>
    <cellStyle name="Assumption number 2 3 3 2 4" xfId="19926"/>
    <cellStyle name="Assumption number 2 3 3 2 5" xfId="17190"/>
    <cellStyle name="Assumption number 2 3 3 3" xfId="6294"/>
    <cellStyle name="Assumption number 2 3 3 4" xfId="13034"/>
    <cellStyle name="Assumption number 2 3 3 5" xfId="19927"/>
    <cellStyle name="Assumption number 2 3 3 6" xfId="17189"/>
    <cellStyle name="Assumption number 2 3 4" xfId="2637"/>
    <cellStyle name="Assumption number 2 3 4 2" xfId="5184"/>
    <cellStyle name="Assumption number 2 3 4 2 2" xfId="6297"/>
    <cellStyle name="Assumption number 2 3 4 2 3" xfId="8505"/>
    <cellStyle name="Assumption number 2 3 4 2 4" xfId="13031"/>
    <cellStyle name="Assumption number 2 3 4 2 5" xfId="19924"/>
    <cellStyle name="Assumption number 2 3 4 2 6" xfId="17192"/>
    <cellStyle name="Assumption number 2 3 4 3" xfId="6296"/>
    <cellStyle name="Assumption number 2 3 4 4" xfId="8506"/>
    <cellStyle name="Assumption number 2 3 4 5" xfId="13032"/>
    <cellStyle name="Assumption number 2 3 4 6" xfId="19925"/>
    <cellStyle name="Assumption number 2 3 4 7" xfId="17191"/>
    <cellStyle name="Assumption number 2 3 5" xfId="3052"/>
    <cellStyle name="Assumption number 2 3 5 2" xfId="5599"/>
    <cellStyle name="Assumption number 2 3 5 2 2" xfId="6299"/>
    <cellStyle name="Assumption number 2 3 5 2 3" xfId="8503"/>
    <cellStyle name="Assumption number 2 3 5 2 4" xfId="13029"/>
    <cellStyle name="Assumption number 2 3 5 2 5" xfId="19863"/>
    <cellStyle name="Assumption number 2 3 5 2 6" xfId="17194"/>
    <cellStyle name="Assumption number 2 3 5 3" xfId="6298"/>
    <cellStyle name="Assumption number 2 3 5 4" xfId="8504"/>
    <cellStyle name="Assumption number 2 3 5 5" xfId="13030"/>
    <cellStyle name="Assumption number 2 3 5 6" xfId="19868"/>
    <cellStyle name="Assumption number 2 3 5 7" xfId="17193"/>
    <cellStyle name="Assumption number 2 3 6" xfId="3808"/>
    <cellStyle name="Assumption number 2 3 6 2" xfId="6300"/>
    <cellStyle name="Assumption number 2 3 6 3" xfId="8502"/>
    <cellStyle name="Assumption number 2 3 6 4" xfId="13028"/>
    <cellStyle name="Assumption number 2 3 6 5" xfId="19862"/>
    <cellStyle name="Assumption number 2 3 6 6" xfId="17195"/>
    <cellStyle name="Assumption number 2 3 7" xfId="6291"/>
    <cellStyle name="Assumption number 2 3 8" xfId="13037"/>
    <cellStyle name="Assumption number 2 3 9" xfId="19930"/>
    <cellStyle name="Assumption number 2 4" xfId="1603"/>
    <cellStyle name="Assumption number 2 4 2" xfId="4152"/>
    <cellStyle name="Assumption number 2 4 2 2" xfId="6302"/>
    <cellStyle name="Assumption number 2 4 2 3" xfId="8500"/>
    <cellStyle name="Assumption number 2 4 2 4" xfId="13026"/>
    <cellStyle name="Assumption number 2 4 2 5" xfId="19860"/>
    <cellStyle name="Assumption number 2 4 2 6" xfId="17197"/>
    <cellStyle name="Assumption number 2 4 3" xfId="6301"/>
    <cellStyle name="Assumption number 2 4 4" xfId="8501"/>
    <cellStyle name="Assumption number 2 4 5" xfId="13027"/>
    <cellStyle name="Assumption number 2 4 6" xfId="19861"/>
    <cellStyle name="Assumption number 2 4 7" xfId="17196"/>
    <cellStyle name="Assumption number 2 5" xfId="2022"/>
    <cellStyle name="Assumption number 2 5 2" xfId="4569"/>
    <cellStyle name="Assumption number 2 5 2 2" xfId="6304"/>
    <cellStyle name="Assumption number 2 5 2 3" xfId="8498"/>
    <cellStyle name="Assumption number 2 5 2 4" xfId="13024"/>
    <cellStyle name="Assumption number 2 5 2 5" xfId="19858"/>
    <cellStyle name="Assumption number 2 5 2 6" xfId="17199"/>
    <cellStyle name="Assumption number 2 5 3" xfId="6303"/>
    <cellStyle name="Assumption number 2 5 4" xfId="8499"/>
    <cellStyle name="Assumption number 2 5 5" xfId="13025"/>
    <cellStyle name="Assumption number 2 5 6" xfId="19859"/>
    <cellStyle name="Assumption number 2 5 7" xfId="17198"/>
    <cellStyle name="Assumption number 2 6" xfId="2434"/>
    <cellStyle name="Assumption number 2 6 2" xfId="4981"/>
    <cellStyle name="Assumption number 2 6 2 2" xfId="6306"/>
    <cellStyle name="Assumption number 2 6 2 3" xfId="8496"/>
    <cellStyle name="Assumption number 2 6 2 4" xfId="13022"/>
    <cellStyle name="Assumption number 2 6 2 5" xfId="19856"/>
    <cellStyle name="Assumption number 2 6 2 6" xfId="17201"/>
    <cellStyle name="Assumption number 2 6 3" xfId="6305"/>
    <cellStyle name="Assumption number 2 6 4" xfId="8497"/>
    <cellStyle name="Assumption number 2 6 5" xfId="13023"/>
    <cellStyle name="Assumption number 2 6 6" xfId="19857"/>
    <cellStyle name="Assumption number 2 6 7" xfId="17200"/>
    <cellStyle name="Assumption number 2 7" xfId="2849"/>
    <cellStyle name="Assumption number 2 7 2" xfId="5396"/>
    <cellStyle name="Assumption number 2 7 2 2" xfId="6308"/>
    <cellStyle name="Assumption number 2 7 2 3" xfId="8494"/>
    <cellStyle name="Assumption number 2 7 2 4" xfId="13020"/>
    <cellStyle name="Assumption number 2 7 2 5" xfId="19854"/>
    <cellStyle name="Assumption number 2 7 2 6" xfId="17228"/>
    <cellStyle name="Assumption number 2 7 3" xfId="6307"/>
    <cellStyle name="Assumption number 2 7 4" xfId="8495"/>
    <cellStyle name="Assumption number 2 7 5" xfId="13021"/>
    <cellStyle name="Assumption number 2 7 6" xfId="19855"/>
    <cellStyle name="Assumption number 2 7 7" xfId="15883"/>
    <cellStyle name="Assumption number 2 8" xfId="3605"/>
    <cellStyle name="Assumption number 2 8 2" xfId="6309"/>
    <cellStyle name="Assumption number 2 8 3" xfId="8493"/>
    <cellStyle name="Assumption number 2 8 4" xfId="13019"/>
    <cellStyle name="Assumption number 2 8 5" xfId="19853"/>
    <cellStyle name="Assumption number 2 8 6" xfId="15880"/>
    <cellStyle name="Assumption number 2 9" xfId="6279"/>
    <cellStyle name="Assumption number 3" xfId="995"/>
    <cellStyle name="Assumption number 3 10" xfId="13018"/>
    <cellStyle name="Assumption number 3 11" xfId="17256"/>
    <cellStyle name="Assumption number 3 2" xfId="1579"/>
    <cellStyle name="Assumption number 3 2 2" xfId="4128"/>
    <cellStyle name="Assumption number 3 2 2 2" xfId="6312"/>
    <cellStyle name="Assumption number 3 2 2 3" xfId="8490"/>
    <cellStyle name="Assumption number 3 2 2 4" xfId="13016"/>
    <cellStyle name="Assumption number 3 2 2 5" xfId="19850"/>
    <cellStyle name="Assumption number 3 2 2 6" xfId="17258"/>
    <cellStyle name="Assumption number 3 2 3" xfId="6311"/>
    <cellStyle name="Assumption number 3 2 4" xfId="8491"/>
    <cellStyle name="Assumption number 3 2 5" xfId="13017"/>
    <cellStyle name="Assumption number 3 2 6" xfId="19851"/>
    <cellStyle name="Assumption number 3 2 7" xfId="17257"/>
    <cellStyle name="Assumption number 3 3" xfId="1998"/>
    <cellStyle name="Assumption number 3 3 2" xfId="4545"/>
    <cellStyle name="Assumption number 3 3 2 2" xfId="6314"/>
    <cellStyle name="Assumption number 3 3 2 3" xfId="8488"/>
    <cellStyle name="Assumption number 3 3 2 4" xfId="13014"/>
    <cellStyle name="Assumption number 3 3 2 5" xfId="19848"/>
    <cellStyle name="Assumption number 3 3 2 6" xfId="17260"/>
    <cellStyle name="Assumption number 3 3 3" xfId="6313"/>
    <cellStyle name="Assumption number 3 3 4" xfId="8489"/>
    <cellStyle name="Assumption number 3 3 5" xfId="13015"/>
    <cellStyle name="Assumption number 3 3 6" xfId="19849"/>
    <cellStyle name="Assumption number 3 3 7" xfId="17259"/>
    <cellStyle name="Assumption number 3 4" xfId="2410"/>
    <cellStyle name="Assumption number 3 4 2" xfId="4957"/>
    <cellStyle name="Assumption number 3 4 2 2" xfId="6316"/>
    <cellStyle name="Assumption number 3 4 2 3" xfId="8486"/>
    <cellStyle name="Assumption number 3 4 2 4" xfId="13012"/>
    <cellStyle name="Assumption number 3 4 2 5" xfId="19846"/>
    <cellStyle name="Assumption number 3 4 2 6" xfId="17262"/>
    <cellStyle name="Assumption number 3 4 3" xfId="6315"/>
    <cellStyle name="Assumption number 3 4 4" xfId="8487"/>
    <cellStyle name="Assumption number 3 4 5" xfId="13013"/>
    <cellStyle name="Assumption number 3 4 6" xfId="17261"/>
    <cellStyle name="Assumption number 3 5" xfId="2825"/>
    <cellStyle name="Assumption number 3 5 2" xfId="5372"/>
    <cellStyle name="Assumption number 3 5 2 2" xfId="6318"/>
    <cellStyle name="Assumption number 3 5 2 3" xfId="8484"/>
    <cellStyle name="Assumption number 3 5 2 4" xfId="13010"/>
    <cellStyle name="Assumption number 3 5 2 5" xfId="19844"/>
    <cellStyle name="Assumption number 3 5 2 6" xfId="17264"/>
    <cellStyle name="Assumption number 3 5 3" xfId="6317"/>
    <cellStyle name="Assumption number 3 5 4" xfId="8485"/>
    <cellStyle name="Assumption number 3 5 5" xfId="13011"/>
    <cellStyle name="Assumption number 3 5 6" xfId="19845"/>
    <cellStyle name="Assumption number 3 5 7" xfId="17263"/>
    <cellStyle name="Assumption number 3 6" xfId="3272"/>
    <cellStyle name="Assumption number 3 6 2" xfId="6319"/>
    <cellStyle name="Assumption number 3 6 3" xfId="8483"/>
    <cellStyle name="Assumption number 3 6 4" xfId="13009"/>
    <cellStyle name="Assumption number 3 6 5" xfId="19843"/>
    <cellStyle name="Assumption number 3 6 6" xfId="17265"/>
    <cellStyle name="Assumption number 3 7" xfId="3581"/>
    <cellStyle name="Assumption number 3 7 2" xfId="6320"/>
    <cellStyle name="Assumption number 3 7 3" xfId="8482"/>
    <cellStyle name="Assumption number 3 7 4" xfId="13008"/>
    <cellStyle name="Assumption number 3 7 5" xfId="19842"/>
    <cellStyle name="Assumption number 3 7 6" xfId="17266"/>
    <cellStyle name="Assumption number 3 8" xfId="6310"/>
    <cellStyle name="Assumption number 3 9" xfId="8492"/>
    <cellStyle name="Assumption number 4" xfId="1192"/>
    <cellStyle name="Assumption number 4 10" xfId="19841"/>
    <cellStyle name="Assumption number 4 11" xfId="17267"/>
    <cellStyle name="Assumption number 4 2" xfId="1743"/>
    <cellStyle name="Assumption number 4 2 2" xfId="4292"/>
    <cellStyle name="Assumption number 4 2 2 2" xfId="6323"/>
    <cellStyle name="Assumption number 4 2 2 3" xfId="8479"/>
    <cellStyle name="Assumption number 4 2 2 4" xfId="13005"/>
    <cellStyle name="Assumption number 4 2 2 5" xfId="19839"/>
    <cellStyle name="Assumption number 4 2 2 6" xfId="17269"/>
    <cellStyle name="Assumption number 4 2 3" xfId="6322"/>
    <cellStyle name="Assumption number 4 2 4" xfId="8480"/>
    <cellStyle name="Assumption number 4 2 5" xfId="13006"/>
    <cellStyle name="Assumption number 4 2 6" xfId="19840"/>
    <cellStyle name="Assumption number 4 2 7" xfId="17268"/>
    <cellStyle name="Assumption number 4 3" xfId="2162"/>
    <cellStyle name="Assumption number 4 3 2" xfId="4709"/>
    <cellStyle name="Assumption number 4 3 2 2" xfId="6325"/>
    <cellStyle name="Assumption number 4 3 2 3" xfId="8477"/>
    <cellStyle name="Assumption number 4 3 2 4" xfId="12955"/>
    <cellStyle name="Assumption number 4 3 2 5" xfId="19837"/>
    <cellStyle name="Assumption number 4 3 2 6" xfId="15966"/>
    <cellStyle name="Assumption number 4 3 3" xfId="6324"/>
    <cellStyle name="Assumption number 4 3 4" xfId="8478"/>
    <cellStyle name="Assumption number 4 3 5" xfId="13004"/>
    <cellStyle name="Assumption number 4 3 6" xfId="19838"/>
    <cellStyle name="Assumption number 4 3 7" xfId="17270"/>
    <cellStyle name="Assumption number 4 4" xfId="2574"/>
    <cellStyle name="Assumption number 4 4 2" xfId="5121"/>
    <cellStyle name="Assumption number 4 4 2 2" xfId="6327"/>
    <cellStyle name="Assumption number 4 4 2 3" xfId="8475"/>
    <cellStyle name="Assumption number 4 4 2 4" xfId="12951"/>
    <cellStyle name="Assumption number 4 4 2 5" xfId="19835"/>
    <cellStyle name="Assumption number 4 4 2 6" xfId="17272"/>
    <cellStyle name="Assumption number 4 4 3" xfId="6326"/>
    <cellStyle name="Assumption number 4 4 4" xfId="8476"/>
    <cellStyle name="Assumption number 4 4 5" xfId="12954"/>
    <cellStyle name="Assumption number 4 4 6" xfId="19836"/>
    <cellStyle name="Assumption number 4 4 7" xfId="17271"/>
    <cellStyle name="Assumption number 4 5" xfId="2989"/>
    <cellStyle name="Assumption number 4 5 2" xfId="5536"/>
    <cellStyle name="Assumption number 4 5 2 2" xfId="8461"/>
    <cellStyle name="Assumption number 4 5 2 3" xfId="12938"/>
    <cellStyle name="Assumption number 4 5 2 4" xfId="19833"/>
    <cellStyle name="Assumption number 4 5 2 5" xfId="17274"/>
    <cellStyle name="Assumption number 4 5 3" xfId="8474"/>
    <cellStyle name="Assumption number 4 5 4" xfId="12939"/>
    <cellStyle name="Assumption number 4 5 5" xfId="19834"/>
    <cellStyle name="Assumption number 4 5 6" xfId="17273"/>
    <cellStyle name="Assumption number 4 6" xfId="3273"/>
    <cellStyle name="Assumption number 4 6 2" xfId="6330"/>
    <cellStyle name="Assumption number 4 6 3" xfId="8460"/>
    <cellStyle name="Assumption number 4 6 4" xfId="12937"/>
    <cellStyle name="Assumption number 4 6 5" xfId="19832"/>
    <cellStyle name="Assumption number 4 6 6" xfId="17275"/>
    <cellStyle name="Assumption number 4 7" xfId="3745"/>
    <cellStyle name="Assumption number 4 7 2" xfId="6331"/>
    <cellStyle name="Assumption number 4 7 3" xfId="8453"/>
    <cellStyle name="Assumption number 4 7 4" xfId="12936"/>
    <cellStyle name="Assumption number 4 7 5" xfId="19831"/>
    <cellStyle name="Assumption number 4 7 6" xfId="17276"/>
    <cellStyle name="Assumption number 4 8" xfId="8481"/>
    <cellStyle name="Assumption number 4 9" xfId="13007"/>
    <cellStyle name="Assumption number 5" xfId="1356"/>
    <cellStyle name="Assumption number 5 10" xfId="12935"/>
    <cellStyle name="Assumption number 5 11" xfId="19830"/>
    <cellStyle name="Assumption number 5 12" xfId="17277"/>
    <cellStyle name="Assumption number 5 2" xfId="1906"/>
    <cellStyle name="Assumption number 5 2 2" xfId="4453"/>
    <cellStyle name="Assumption number 5 2 2 2" xfId="6334"/>
    <cellStyle name="Assumption number 5 2 2 3" xfId="8406"/>
    <cellStyle name="Assumption number 5 2 2 4" xfId="12899"/>
    <cellStyle name="Assumption number 5 2 2 5" xfId="19828"/>
    <cellStyle name="Assumption number 5 2 2 6" xfId="17279"/>
    <cellStyle name="Assumption number 5 2 3" xfId="6333"/>
    <cellStyle name="Assumption number 5 2 4" xfId="8407"/>
    <cellStyle name="Assumption number 5 2 5" xfId="12934"/>
    <cellStyle name="Assumption number 5 2 6" xfId="19829"/>
    <cellStyle name="Assumption number 5 2 7" xfId="17278"/>
    <cellStyle name="Assumption number 5 3" xfId="2323"/>
    <cellStyle name="Assumption number 5 3 2" xfId="4870"/>
    <cellStyle name="Assumption number 5 3 2 2" xfId="6336"/>
    <cellStyle name="Assumption number 5 3 2 3" xfId="8404"/>
    <cellStyle name="Assumption number 5 3 2 4" xfId="12872"/>
    <cellStyle name="Assumption number 5 3 2 5" xfId="19826"/>
    <cellStyle name="Assumption number 5 3 2 6" xfId="17281"/>
    <cellStyle name="Assumption number 5 3 3" xfId="6335"/>
    <cellStyle name="Assumption number 5 3 4" xfId="8405"/>
    <cellStyle name="Assumption number 5 3 5" xfId="12898"/>
    <cellStyle name="Assumption number 5 3 6" xfId="19827"/>
    <cellStyle name="Assumption number 5 3 7" xfId="17280"/>
    <cellStyle name="Assumption number 5 4" xfId="2735"/>
    <cellStyle name="Assumption number 5 4 2" xfId="5282"/>
    <cellStyle name="Assumption number 5 4 2 2" xfId="6338"/>
    <cellStyle name="Assumption number 5 4 2 3" xfId="8391"/>
    <cellStyle name="Assumption number 5 4 2 4" xfId="12870"/>
    <cellStyle name="Assumption number 5 4 2 5" xfId="19824"/>
    <cellStyle name="Assumption number 5 4 2 6" xfId="17283"/>
    <cellStyle name="Assumption number 5 4 3" xfId="6337"/>
    <cellStyle name="Assumption number 5 4 4" xfId="8392"/>
    <cellStyle name="Assumption number 5 4 5" xfId="12871"/>
    <cellStyle name="Assumption number 5 4 6" xfId="19825"/>
    <cellStyle name="Assumption number 5 4 7" xfId="17282"/>
    <cellStyle name="Assumption number 5 5" xfId="3150"/>
    <cellStyle name="Assumption number 5 5 2" xfId="5697"/>
    <cellStyle name="Assumption number 5 5 2 2" xfId="6340"/>
    <cellStyle name="Assumption number 5 5 2 3" xfId="8341"/>
    <cellStyle name="Assumption number 5 5 2 4" xfId="12851"/>
    <cellStyle name="Assumption number 5 5 2 5" xfId="19822"/>
    <cellStyle name="Assumption number 5 5 2 6" xfId="17285"/>
    <cellStyle name="Assumption number 5 5 3" xfId="6339"/>
    <cellStyle name="Assumption number 5 5 4" xfId="8384"/>
    <cellStyle name="Assumption number 5 5 5" xfId="12852"/>
    <cellStyle name="Assumption number 5 5 6" xfId="19823"/>
    <cellStyle name="Assumption number 5 5 7" xfId="17284"/>
    <cellStyle name="Assumption number 5 6" xfId="3274"/>
    <cellStyle name="Assumption number 5 6 2" xfId="6341"/>
    <cellStyle name="Assumption number 5 6 3" xfId="8340"/>
    <cellStyle name="Assumption number 5 6 4" xfId="12814"/>
    <cellStyle name="Assumption number 5 6 5" xfId="19821"/>
    <cellStyle name="Assumption number 5 6 6" xfId="17286"/>
    <cellStyle name="Assumption number 5 7" xfId="3906"/>
    <cellStyle name="Assumption number 5 7 2" xfId="6342"/>
    <cellStyle name="Assumption number 5 7 3" xfId="8305"/>
    <cellStyle name="Assumption number 5 7 4" xfId="12813"/>
    <cellStyle name="Assumption number 5 7 5" xfId="19820"/>
    <cellStyle name="Assumption number 5 7 6" xfId="17287"/>
    <cellStyle name="Assumption number 5 8" xfId="6332"/>
    <cellStyle name="Assumption number 5 9" xfId="8408"/>
    <cellStyle name="Assumption Number Centre" xfId="210"/>
    <cellStyle name="Assumption Number Centre 2" xfId="1037"/>
    <cellStyle name="Assumption Number Centre 2 10" xfId="8297"/>
    <cellStyle name="Assumption Number Centre 2 11" xfId="12811"/>
    <cellStyle name="Assumption Number Centre 2 12" xfId="19818"/>
    <cellStyle name="Assumption Number Centre 2 13" xfId="17288"/>
    <cellStyle name="Assumption Number Centre 2 2" xfId="1155"/>
    <cellStyle name="Assumption Number Centre 2 2 10" xfId="12810"/>
    <cellStyle name="Assumption Number Centre 2 2 11" xfId="19817"/>
    <cellStyle name="Assumption Number Centre 2 2 12" xfId="15902"/>
    <cellStyle name="Assumption Number Centre 2 2 2" xfId="1706"/>
    <cellStyle name="Assumption Number Centre 2 2 2 2" xfId="4255"/>
    <cellStyle name="Assumption Number Centre 2 2 2 2 2" xfId="6347"/>
    <cellStyle name="Assumption Number Centre 2 2 2 2 3" xfId="8282"/>
    <cellStyle name="Assumption Number Centre 2 2 2 2 4" xfId="12808"/>
    <cellStyle name="Assumption Number Centre 2 2 2 2 5" xfId="19815"/>
    <cellStyle name="Assumption Number Centre 2 2 2 2 6" xfId="17290"/>
    <cellStyle name="Assumption Number Centre 2 2 2 3" xfId="6346"/>
    <cellStyle name="Assumption Number Centre 2 2 2 4" xfId="8283"/>
    <cellStyle name="Assumption Number Centre 2 2 2 5" xfId="12809"/>
    <cellStyle name="Assumption Number Centre 2 2 2 6" xfId="19816"/>
    <cellStyle name="Assumption Number Centre 2 2 2 7" xfId="17289"/>
    <cellStyle name="Assumption Number Centre 2 2 3" xfId="2125"/>
    <cellStyle name="Assumption Number Centre 2 2 3 2" xfId="4672"/>
    <cellStyle name="Assumption Number Centre 2 2 3 2 2" xfId="6349"/>
    <cellStyle name="Assumption Number Centre 2 2 3 2 3" xfId="8280"/>
    <cellStyle name="Assumption Number Centre 2 2 3 2 4" xfId="12806"/>
    <cellStyle name="Assumption Number Centre 2 2 3 2 5" xfId="19813"/>
    <cellStyle name="Assumption Number Centre 2 2 3 2 6" xfId="17318"/>
    <cellStyle name="Assumption Number Centre 2 2 3 3" xfId="6348"/>
    <cellStyle name="Assumption Number Centre 2 2 3 4" xfId="8281"/>
    <cellStyle name="Assumption Number Centre 2 2 3 5" xfId="12807"/>
    <cellStyle name="Assumption Number Centre 2 2 3 6" xfId="19814"/>
    <cellStyle name="Assumption Number Centre 2 2 3 7" xfId="17291"/>
    <cellStyle name="Assumption Number Centre 2 2 4" xfId="2537"/>
    <cellStyle name="Assumption Number Centre 2 2 4 2" xfId="5084"/>
    <cellStyle name="Assumption Number Centre 2 2 4 2 2" xfId="6351"/>
    <cellStyle name="Assumption Number Centre 2 2 4 2 3" xfId="8278"/>
    <cellStyle name="Assumption Number Centre 2 2 4 2 4" xfId="12804"/>
    <cellStyle name="Assumption Number Centre 2 2 4 2 5" xfId="19811"/>
    <cellStyle name="Assumption Number Centre 2 2 4 2 6" xfId="17355"/>
    <cellStyle name="Assumption Number Centre 2 2 4 3" xfId="6350"/>
    <cellStyle name="Assumption Number Centre 2 2 4 4" xfId="8279"/>
    <cellStyle name="Assumption Number Centre 2 2 4 5" xfId="12805"/>
    <cellStyle name="Assumption Number Centre 2 2 4 6" xfId="19812"/>
    <cellStyle name="Assumption Number Centre 2 2 4 7" xfId="17323"/>
    <cellStyle name="Assumption Number Centre 2 2 5" xfId="2952"/>
    <cellStyle name="Assumption Number Centre 2 2 5 2" xfId="5499"/>
    <cellStyle name="Assumption Number Centre 2 2 5 2 2" xfId="6353"/>
    <cellStyle name="Assumption Number Centre 2 2 5 2 3" xfId="8276"/>
    <cellStyle name="Assumption Number Centre 2 2 5 2 4" xfId="11357"/>
    <cellStyle name="Assumption Number Centre 2 2 5 2 5" xfId="19809"/>
    <cellStyle name="Assumption Number Centre 2 2 5 2 6" xfId="17357"/>
    <cellStyle name="Assumption Number Centre 2 2 5 3" xfId="6352"/>
    <cellStyle name="Assumption Number Centre 2 2 5 4" xfId="8277"/>
    <cellStyle name="Assumption Number Centre 2 2 5 5" xfId="11355"/>
    <cellStyle name="Assumption Number Centre 2 2 5 6" xfId="19810"/>
    <cellStyle name="Assumption Number Centre 2 2 5 7" xfId="17356"/>
    <cellStyle name="Assumption Number Centre 2 2 6" xfId="3275"/>
    <cellStyle name="Assumption Number Centre 2 2 6 2" xfId="6354"/>
    <cellStyle name="Assumption Number Centre 2 2 6 3" xfId="8275"/>
    <cellStyle name="Assumption Number Centre 2 2 6 4" xfId="12803"/>
    <cellStyle name="Assumption Number Centre 2 2 6 5" xfId="19808"/>
    <cellStyle name="Assumption Number Centre 2 2 6 6" xfId="17358"/>
    <cellStyle name="Assumption Number Centre 2 2 7" xfId="3708"/>
    <cellStyle name="Assumption Number Centre 2 2 7 2" xfId="6355"/>
    <cellStyle name="Assumption Number Centre 2 2 7 3" xfId="8274"/>
    <cellStyle name="Assumption Number Centre 2 2 7 4" xfId="12802"/>
    <cellStyle name="Assumption Number Centre 2 2 7 5" xfId="19807"/>
    <cellStyle name="Assumption Number Centre 2 2 7 6" xfId="17359"/>
    <cellStyle name="Assumption Number Centre 2 2 8" xfId="6345"/>
    <cellStyle name="Assumption Number Centre 2 2 9" xfId="8284"/>
    <cellStyle name="Assumption Number Centre 2 3" xfId="1256"/>
    <cellStyle name="Assumption Number Centre 2 3 10" xfId="19806"/>
    <cellStyle name="Assumption Number Centre 2 3 11" xfId="17385"/>
    <cellStyle name="Assumption Number Centre 2 3 2" xfId="1807"/>
    <cellStyle name="Assumption Number Centre 2 3 2 2" xfId="4356"/>
    <cellStyle name="Assumption Number Centre 2 3 2 2 2" xfId="6358"/>
    <cellStyle name="Assumption Number Centre 2 3 2 2 3" xfId="8273"/>
    <cellStyle name="Assumption Number Centre 2 3 2 2 4" xfId="12799"/>
    <cellStyle name="Assumption Number Centre 2 3 2 2 5" xfId="19804"/>
    <cellStyle name="Assumption Number Centre 2 3 2 2 6" xfId="17481"/>
    <cellStyle name="Assumption Number Centre 2 3 2 3" xfId="6357"/>
    <cellStyle name="Assumption Number Centre 2 3 2 4" xfId="5759"/>
    <cellStyle name="Assumption Number Centre 2 3 2 5" xfId="12800"/>
    <cellStyle name="Assumption Number Centre 2 3 2 6" xfId="19805"/>
    <cellStyle name="Assumption Number Centre 2 3 2 7" xfId="17390"/>
    <cellStyle name="Assumption Number Centre 2 3 3" xfId="2226"/>
    <cellStyle name="Assumption Number Centre 2 3 3 2" xfId="4773"/>
    <cellStyle name="Assumption Number Centre 2 3 3 2 2" xfId="6360"/>
    <cellStyle name="Assumption Number Centre 2 3 3 2 3" xfId="8271"/>
    <cellStyle name="Assumption Number Centre 2 3 3 2 4" xfId="12797"/>
    <cellStyle name="Assumption Number Centre 2 3 3 2 5" xfId="19802"/>
    <cellStyle name="Assumption Number Centre 2 3 3 2 6" xfId="17522"/>
    <cellStyle name="Assumption Number Centre 2 3 3 3" xfId="6359"/>
    <cellStyle name="Assumption Number Centre 2 3 3 4" xfId="8272"/>
    <cellStyle name="Assumption Number Centre 2 3 3 5" xfId="12798"/>
    <cellStyle name="Assumption Number Centre 2 3 3 6" xfId="19803"/>
    <cellStyle name="Assumption Number Centre 2 3 3 7" xfId="17482"/>
    <cellStyle name="Assumption Number Centre 2 3 4" xfId="2638"/>
    <cellStyle name="Assumption Number Centre 2 3 4 2" xfId="5185"/>
    <cellStyle name="Assumption Number Centre 2 3 4 2 2" xfId="6362"/>
    <cellStyle name="Assumption Number Centre 2 3 4 2 3" xfId="8269"/>
    <cellStyle name="Assumption Number Centre 2 3 4 2 4" xfId="12795"/>
    <cellStyle name="Assumption Number Centre 2 3 4 2 5" xfId="19800"/>
    <cellStyle name="Assumption Number Centre 2 3 4 2 6" xfId="17538"/>
    <cellStyle name="Assumption Number Centre 2 3 4 3" xfId="6361"/>
    <cellStyle name="Assumption Number Centre 2 3 4 4" xfId="8270"/>
    <cellStyle name="Assumption Number Centre 2 3 4 5" xfId="12796"/>
    <cellStyle name="Assumption Number Centre 2 3 4 6" xfId="19801"/>
    <cellStyle name="Assumption Number Centre 2 3 4 7" xfId="17525"/>
    <cellStyle name="Assumption Number Centre 2 3 5" xfId="3053"/>
    <cellStyle name="Assumption Number Centre 2 3 5 2" xfId="5600"/>
    <cellStyle name="Assumption Number Centre 2 3 5 2 2" xfId="6364"/>
    <cellStyle name="Assumption Number Centre 2 3 5 2 3" xfId="8267"/>
    <cellStyle name="Assumption Number Centre 2 3 5 2 4" xfId="12793"/>
    <cellStyle name="Assumption Number Centre 2 3 5 2 5" xfId="19798"/>
    <cellStyle name="Assumption Number Centre 2 3 5 2 6" xfId="17540"/>
    <cellStyle name="Assumption Number Centre 2 3 5 3" xfId="6363"/>
    <cellStyle name="Assumption Number Centre 2 3 5 4" xfId="8268"/>
    <cellStyle name="Assumption Number Centre 2 3 5 5" xfId="12794"/>
    <cellStyle name="Assumption Number Centre 2 3 5 6" xfId="19799"/>
    <cellStyle name="Assumption Number Centre 2 3 5 7" xfId="17539"/>
    <cellStyle name="Assumption Number Centre 2 3 6" xfId="3809"/>
    <cellStyle name="Assumption Number Centre 2 3 6 2" xfId="6365"/>
    <cellStyle name="Assumption Number Centre 2 3 6 3" xfId="8266"/>
    <cellStyle name="Assumption Number Centre 2 3 6 4" xfId="12792"/>
    <cellStyle name="Assumption Number Centre 2 3 6 5" xfId="19797"/>
    <cellStyle name="Assumption Number Centre 2 3 6 6" xfId="17541"/>
    <cellStyle name="Assumption Number Centre 2 3 7" xfId="6356"/>
    <cellStyle name="Assumption Number Centre 2 3 8" xfId="5761"/>
    <cellStyle name="Assumption Number Centre 2 3 9" xfId="12801"/>
    <cellStyle name="Assumption Number Centre 2 4" xfId="1604"/>
    <cellStyle name="Assumption Number Centre 2 4 2" xfId="4153"/>
    <cellStyle name="Assumption Number Centre 2 4 2 2" xfId="6367"/>
    <cellStyle name="Assumption Number Centre 2 4 2 3" xfId="8264"/>
    <cellStyle name="Assumption Number Centre 2 4 2 4" xfId="12790"/>
    <cellStyle name="Assumption Number Centre 2 4 2 5" xfId="19795"/>
    <cellStyle name="Assumption Number Centre 2 4 2 6" xfId="17543"/>
    <cellStyle name="Assumption Number Centre 2 4 3" xfId="6366"/>
    <cellStyle name="Assumption Number Centre 2 4 4" xfId="8265"/>
    <cellStyle name="Assumption Number Centre 2 4 5" xfId="12791"/>
    <cellStyle name="Assumption Number Centre 2 4 6" xfId="19796"/>
    <cellStyle name="Assumption Number Centre 2 4 7" xfId="17542"/>
    <cellStyle name="Assumption Number Centre 2 5" xfId="2023"/>
    <cellStyle name="Assumption Number Centre 2 5 2" xfId="4570"/>
    <cellStyle name="Assumption Number Centre 2 5 2 2" xfId="6369"/>
    <cellStyle name="Assumption Number Centre 2 5 2 3" xfId="8262"/>
    <cellStyle name="Assumption Number Centre 2 5 2 4" xfId="12788"/>
    <cellStyle name="Assumption Number Centre 2 5 2 5" xfId="19734"/>
    <cellStyle name="Assumption Number Centre 2 5 2 6" xfId="17545"/>
    <cellStyle name="Assumption Number Centre 2 5 3" xfId="6368"/>
    <cellStyle name="Assumption Number Centre 2 5 4" xfId="8263"/>
    <cellStyle name="Assumption Number Centre 2 5 5" xfId="12789"/>
    <cellStyle name="Assumption Number Centre 2 5 6" xfId="19739"/>
    <cellStyle name="Assumption Number Centre 2 5 7" xfId="17544"/>
    <cellStyle name="Assumption Number Centre 2 6" xfId="2435"/>
    <cellStyle name="Assumption Number Centre 2 6 2" xfId="4982"/>
    <cellStyle name="Assumption Number Centre 2 6 2 2" xfId="6371"/>
    <cellStyle name="Assumption Number Centre 2 6 2 3" xfId="8260"/>
    <cellStyle name="Assumption Number Centre 2 6 2 4" xfId="12786"/>
    <cellStyle name="Assumption Number Centre 2 6 2 5" xfId="19732"/>
    <cellStyle name="Assumption Number Centre 2 6 2 6" xfId="17547"/>
    <cellStyle name="Assumption Number Centre 2 6 3" xfId="6370"/>
    <cellStyle name="Assumption Number Centre 2 6 4" xfId="8261"/>
    <cellStyle name="Assumption Number Centre 2 6 5" xfId="12787"/>
    <cellStyle name="Assumption Number Centre 2 6 6" xfId="19733"/>
    <cellStyle name="Assumption Number Centre 2 6 7" xfId="17546"/>
    <cellStyle name="Assumption Number Centre 2 7" xfId="2850"/>
    <cellStyle name="Assumption Number Centre 2 7 2" xfId="5397"/>
    <cellStyle name="Assumption Number Centre 2 7 2 2" xfId="6373"/>
    <cellStyle name="Assumption Number Centre 2 7 2 3" xfId="8258"/>
    <cellStyle name="Assumption Number Centre 2 7 2 4" xfId="12784"/>
    <cellStyle name="Assumption Number Centre 2 7 2 5" xfId="19730"/>
    <cellStyle name="Assumption Number Centre 2 7 2 6" xfId="20516"/>
    <cellStyle name="Assumption Number Centre 2 7 3" xfId="6372"/>
    <cellStyle name="Assumption Number Centre 2 7 4" xfId="8259"/>
    <cellStyle name="Assumption Number Centre 2 7 5" xfId="12785"/>
    <cellStyle name="Assumption Number Centre 2 7 6" xfId="19731"/>
    <cellStyle name="Assumption Number Centre 2 7 7" xfId="17548"/>
    <cellStyle name="Assumption Number Centre 2 8" xfId="3606"/>
    <cellStyle name="Assumption Number Centre 2 8 2" xfId="6374"/>
    <cellStyle name="Assumption Number Centre 2 8 3" xfId="8257"/>
    <cellStyle name="Assumption Number Centre 2 8 4" xfId="12783"/>
    <cellStyle name="Assumption Number Centre 2 8 5" xfId="19729"/>
    <cellStyle name="Assumption Number Centre 2 8 6" xfId="20518"/>
    <cellStyle name="Assumption Number Centre 2 9" xfId="6344"/>
    <cellStyle name="Assumption Number Centre 3" xfId="994"/>
    <cellStyle name="Assumption Number Centre 3 10" xfId="17549"/>
    <cellStyle name="Assumption Number Centre 3 2" xfId="1578"/>
    <cellStyle name="Assumption Number Centre 3 2 2" xfId="4127"/>
    <cellStyle name="Assumption Number Centre 3 2 2 2" xfId="6377"/>
    <cellStyle name="Assumption Number Centre 3 2 2 3" xfId="8254"/>
    <cellStyle name="Assumption Number Centre 3 2 2 4" xfId="12780"/>
    <cellStyle name="Assumption Number Centre 3 2 2 5" xfId="19726"/>
    <cellStyle name="Assumption Number Centre 3 2 2 6" xfId="17551"/>
    <cellStyle name="Assumption Number Centre 3 2 3" xfId="6376"/>
    <cellStyle name="Assumption Number Centre 3 2 4" xfId="8255"/>
    <cellStyle name="Assumption Number Centre 3 2 5" xfId="12781"/>
    <cellStyle name="Assumption Number Centre 3 2 6" xfId="19727"/>
    <cellStyle name="Assumption Number Centre 3 2 7" xfId="17550"/>
    <cellStyle name="Assumption Number Centre 3 3" xfId="1997"/>
    <cellStyle name="Assumption Number Centre 3 3 2" xfId="4544"/>
    <cellStyle name="Assumption Number Centre 3 3 2 2" xfId="6379"/>
    <cellStyle name="Assumption Number Centre 3 3 2 3" xfId="8252"/>
    <cellStyle name="Assumption Number Centre 3 3 2 4" xfId="12778"/>
    <cellStyle name="Assumption Number Centre 3 3 2 5" xfId="19724"/>
    <cellStyle name="Assumption Number Centre 3 3 2 6" xfId="17553"/>
    <cellStyle name="Assumption Number Centre 3 3 3" xfId="6378"/>
    <cellStyle name="Assumption Number Centre 3 3 4" xfId="8253"/>
    <cellStyle name="Assumption Number Centre 3 3 5" xfId="12779"/>
    <cellStyle name="Assumption Number Centre 3 3 6" xfId="19725"/>
    <cellStyle name="Assumption Number Centre 3 3 7" xfId="17552"/>
    <cellStyle name="Assumption Number Centre 3 4" xfId="2409"/>
    <cellStyle name="Assumption Number Centre 3 4 2" xfId="4956"/>
    <cellStyle name="Assumption Number Centre 3 4 2 2" xfId="6381"/>
    <cellStyle name="Assumption Number Centre 3 4 2 3" xfId="8250"/>
    <cellStyle name="Assumption Number Centre 3 4 2 4" xfId="12776"/>
    <cellStyle name="Assumption Number Centre 3 4 2 5" xfId="19722"/>
    <cellStyle name="Assumption Number Centre 3 4 2 6" xfId="17555"/>
    <cellStyle name="Assumption Number Centre 3 4 3" xfId="6380"/>
    <cellStyle name="Assumption Number Centre 3 4 4" xfId="8251"/>
    <cellStyle name="Assumption Number Centre 3 4 5" xfId="12777"/>
    <cellStyle name="Assumption Number Centre 3 4 6" xfId="17554"/>
    <cellStyle name="Assumption Number Centre 3 5" xfId="2824"/>
    <cellStyle name="Assumption Number Centre 3 5 2" xfId="5371"/>
    <cellStyle name="Assumption Number Centre 3 5 2 2" xfId="6383"/>
    <cellStyle name="Assumption Number Centre 3 5 2 3" xfId="8248"/>
    <cellStyle name="Assumption Number Centre 3 5 2 4" xfId="12774"/>
    <cellStyle name="Assumption Number Centre 3 5 2 5" xfId="19720"/>
    <cellStyle name="Assumption Number Centre 3 5 2 6" xfId="17557"/>
    <cellStyle name="Assumption Number Centre 3 5 3" xfId="6382"/>
    <cellStyle name="Assumption Number Centre 3 5 4" xfId="8249"/>
    <cellStyle name="Assumption Number Centre 3 5 5" xfId="19721"/>
    <cellStyle name="Assumption Number Centre 3 5 6" xfId="17556"/>
    <cellStyle name="Assumption Number Centre 3 6" xfId="3276"/>
    <cellStyle name="Assumption Number Centre 3 6 2" xfId="6384"/>
    <cellStyle name="Assumption Number Centre 3 6 3" xfId="8247"/>
    <cellStyle name="Assumption Number Centre 3 6 4" xfId="12773"/>
    <cellStyle name="Assumption Number Centre 3 6 5" xfId="19719"/>
    <cellStyle name="Assumption Number Centre 3 6 6" xfId="17558"/>
    <cellStyle name="Assumption Number Centre 3 7" xfId="3580"/>
    <cellStyle name="Assumption Number Centre 3 7 2" xfId="6385"/>
    <cellStyle name="Assumption Number Centre 3 7 3" xfId="8246"/>
    <cellStyle name="Assumption Number Centre 3 7 4" xfId="12772"/>
    <cellStyle name="Assumption Number Centre 3 7 5" xfId="19718"/>
    <cellStyle name="Assumption Number Centre 3 7 6" xfId="17559"/>
    <cellStyle name="Assumption Number Centre 3 8" xfId="6375"/>
    <cellStyle name="Assumption Number Centre 3 9" xfId="8256"/>
    <cellStyle name="Assumption Number Centre 4" xfId="954"/>
    <cellStyle name="Assumption Number Centre 4 2" xfId="1538"/>
    <cellStyle name="Assumption Number Centre 4 2 2" xfId="4087"/>
    <cellStyle name="Assumption Number Centre 4 2 2 2" xfId="6388"/>
    <cellStyle name="Assumption Number Centre 4 2 2 3" xfId="8243"/>
    <cellStyle name="Assumption Number Centre 4 2 2 4" xfId="12769"/>
    <cellStyle name="Assumption Number Centre 4 2 2 5" xfId="19715"/>
    <cellStyle name="Assumption Number Centre 4 2 2 6" xfId="17561"/>
    <cellStyle name="Assumption Number Centre 4 2 3" xfId="6387"/>
    <cellStyle name="Assumption Number Centre 4 2 4" xfId="8244"/>
    <cellStyle name="Assumption Number Centre 4 2 5" xfId="12770"/>
    <cellStyle name="Assumption Number Centre 4 2 6" xfId="19716"/>
    <cellStyle name="Assumption Number Centre 4 2 7" xfId="17560"/>
    <cellStyle name="Assumption Number Centre 4 3" xfId="1957"/>
    <cellStyle name="Assumption Number Centre 4 3 2" xfId="4504"/>
    <cellStyle name="Assumption Number Centre 4 3 2 2" xfId="6390"/>
    <cellStyle name="Assumption Number Centre 4 3 2 3" xfId="12767"/>
    <cellStyle name="Assumption Number Centre 4 3 2 4" xfId="19713"/>
    <cellStyle name="Assumption Number Centre 4 3 2 5" xfId="17563"/>
    <cellStyle name="Assumption Number Centre 4 3 3" xfId="6389"/>
    <cellStyle name="Assumption Number Centre 4 3 4" xfId="12768"/>
    <cellStyle name="Assumption Number Centre 4 3 5" xfId="19714"/>
    <cellStyle name="Assumption Number Centre 4 3 6" xfId="17562"/>
    <cellStyle name="Assumption Number Centre 4 4" xfId="1503"/>
    <cellStyle name="Assumption Number Centre 4 4 2" xfId="4052"/>
    <cellStyle name="Assumption Number Centre 4 4 2 2" xfId="6392"/>
    <cellStyle name="Assumption Number Centre 4 4 2 3" xfId="8239"/>
    <cellStyle name="Assumption Number Centre 4 4 2 4" xfId="12765"/>
    <cellStyle name="Assumption Number Centre 4 4 2 5" xfId="19711"/>
    <cellStyle name="Assumption Number Centre 4 4 2 6" xfId="17565"/>
    <cellStyle name="Assumption Number Centre 4 4 3" xfId="6391"/>
    <cellStyle name="Assumption Number Centre 4 4 4" xfId="8240"/>
    <cellStyle name="Assumption Number Centre 4 4 5" xfId="12766"/>
    <cellStyle name="Assumption Number Centre 4 4 6" xfId="19712"/>
    <cellStyle name="Assumption Number Centre 4 4 7" xfId="17564"/>
    <cellStyle name="Assumption Number Centre 4 5" xfId="2784"/>
    <cellStyle name="Assumption Number Centre 4 5 2" xfId="5331"/>
    <cellStyle name="Assumption Number Centre 4 5 2 2" xfId="8237"/>
    <cellStyle name="Assumption Number Centre 4 5 2 3" xfId="12763"/>
    <cellStyle name="Assumption Number Centre 4 5 2 4" xfId="19709"/>
    <cellStyle name="Assumption Number Centre 4 5 2 5" xfId="17567"/>
    <cellStyle name="Assumption Number Centre 4 5 3" xfId="8238"/>
    <cellStyle name="Assumption Number Centre 4 5 4" xfId="12764"/>
    <cellStyle name="Assumption Number Centre 4 5 5" xfId="19710"/>
    <cellStyle name="Assumption Number Centre 4 5 6" xfId="17566"/>
    <cellStyle name="Assumption Number Centre 4 6" xfId="3277"/>
    <cellStyle name="Assumption Number Centre 4 6 2" xfId="6395"/>
    <cellStyle name="Assumption Number Centre 4 6 3" xfId="8236"/>
    <cellStyle name="Assumption Number Centre 4 6 4" xfId="11409"/>
    <cellStyle name="Assumption Number Centre 4 6 5" xfId="19708"/>
    <cellStyle name="Assumption Number Centre 4 6 6" xfId="17568"/>
    <cellStyle name="Assumption Number Centre 4 7" xfId="3217"/>
    <cellStyle name="Assumption Number Centre 4 7 2" xfId="6396"/>
    <cellStyle name="Assumption Number Centre 4 7 3" xfId="8235"/>
    <cellStyle name="Assumption Number Centre 4 7 4" xfId="12762"/>
    <cellStyle name="Assumption Number Centre 4 7 5" xfId="19707"/>
    <cellStyle name="Assumption Number Centre 4 7 6" xfId="17569"/>
    <cellStyle name="Assumption Number Centre 4 8" xfId="12771"/>
    <cellStyle name="Assumption Number Centre 4 9" xfId="19717"/>
    <cellStyle name="Assumption Number Centre 5" xfId="1357"/>
    <cellStyle name="Assumption Number Centre 5 10" xfId="12761"/>
    <cellStyle name="Assumption Number Centre 5 11" xfId="19706"/>
    <cellStyle name="Assumption Number Centre 5 12" xfId="17570"/>
    <cellStyle name="Assumption Number Centre 5 2" xfId="1907"/>
    <cellStyle name="Assumption Number Centre 5 2 2" xfId="4454"/>
    <cellStyle name="Assumption Number Centre 5 2 2 2" xfId="6399"/>
    <cellStyle name="Assumption Number Centre 5 2 2 3" xfId="5757"/>
    <cellStyle name="Assumption Number Centre 5 2 2 4" xfId="12759"/>
    <cellStyle name="Assumption Number Centre 5 2 2 5" xfId="19704"/>
    <cellStyle name="Assumption Number Centre 5 2 2 6" xfId="17631"/>
    <cellStyle name="Assumption Number Centre 5 2 3" xfId="6398"/>
    <cellStyle name="Assumption Number Centre 5 2 4" xfId="8233"/>
    <cellStyle name="Assumption Number Centre 5 2 5" xfId="12760"/>
    <cellStyle name="Assumption Number Centre 5 2 6" xfId="19705"/>
    <cellStyle name="Assumption Number Centre 5 2 7" xfId="17575"/>
    <cellStyle name="Assumption Number Centre 5 3" xfId="2324"/>
    <cellStyle name="Assumption Number Centre 5 3 2" xfId="4871"/>
    <cellStyle name="Assumption Number Centre 5 3 2 2" xfId="6401"/>
    <cellStyle name="Assumption Number Centre 5 3 2 3" xfId="8231"/>
    <cellStyle name="Assumption Number Centre 5 3 2 4" xfId="12757"/>
    <cellStyle name="Assumption Number Centre 5 3 2 5" xfId="19702"/>
    <cellStyle name="Assumption Number Centre 5 3 2 6" xfId="17633"/>
    <cellStyle name="Assumption Number Centre 5 3 3" xfId="6400"/>
    <cellStyle name="Assumption Number Centre 5 3 4" xfId="8232"/>
    <cellStyle name="Assumption Number Centre 5 3 5" xfId="12758"/>
    <cellStyle name="Assumption Number Centre 5 3 6" xfId="19703"/>
    <cellStyle name="Assumption Number Centre 5 3 7" xfId="17632"/>
    <cellStyle name="Assumption Number Centre 5 4" xfId="2736"/>
    <cellStyle name="Assumption Number Centre 5 4 2" xfId="5283"/>
    <cellStyle name="Assumption Number Centre 5 4 2 2" xfId="6403"/>
    <cellStyle name="Assumption Number Centre 5 4 2 3" xfId="8229"/>
    <cellStyle name="Assumption Number Centre 5 4 2 4" xfId="12755"/>
    <cellStyle name="Assumption Number Centre 5 4 2 5" xfId="19700"/>
    <cellStyle name="Assumption Number Centre 5 4 2 6" xfId="17635"/>
    <cellStyle name="Assumption Number Centre 5 4 3" xfId="6402"/>
    <cellStyle name="Assumption Number Centre 5 4 4" xfId="8230"/>
    <cellStyle name="Assumption Number Centre 5 4 5" xfId="12756"/>
    <cellStyle name="Assumption Number Centre 5 4 6" xfId="19701"/>
    <cellStyle name="Assumption Number Centre 5 4 7" xfId="17634"/>
    <cellStyle name="Assumption Number Centre 5 5" xfId="3151"/>
    <cellStyle name="Assumption Number Centre 5 5 2" xfId="5698"/>
    <cellStyle name="Assumption Number Centre 5 5 2 2" xfId="6405"/>
    <cellStyle name="Assumption Number Centre 5 5 2 3" xfId="8227"/>
    <cellStyle name="Assumption Number Centre 5 5 2 4" xfId="12753"/>
    <cellStyle name="Assumption Number Centre 5 5 2 5" xfId="19698"/>
    <cellStyle name="Assumption Number Centre 5 5 2 6" xfId="17637"/>
    <cellStyle name="Assumption Number Centre 5 5 3" xfId="6404"/>
    <cellStyle name="Assumption Number Centre 5 5 4" xfId="8228"/>
    <cellStyle name="Assumption Number Centre 5 5 5" xfId="12754"/>
    <cellStyle name="Assumption Number Centre 5 5 6" xfId="19699"/>
    <cellStyle name="Assumption Number Centre 5 5 7" xfId="17636"/>
    <cellStyle name="Assumption Number Centre 5 6" xfId="3278"/>
    <cellStyle name="Assumption Number Centre 5 6 2" xfId="6406"/>
    <cellStyle name="Assumption Number Centre 5 6 3" xfId="8226"/>
    <cellStyle name="Assumption Number Centre 5 6 4" xfId="12752"/>
    <cellStyle name="Assumption Number Centre 5 6 5" xfId="19697"/>
    <cellStyle name="Assumption Number Centre 5 6 6" xfId="17638"/>
    <cellStyle name="Assumption Number Centre 5 7" xfId="3907"/>
    <cellStyle name="Assumption Number Centre 5 7 2" xfId="6407"/>
    <cellStyle name="Assumption Number Centre 5 7 3" xfId="8225"/>
    <cellStyle name="Assumption Number Centre 5 7 4" xfId="12751"/>
    <cellStyle name="Assumption Number Centre 5 7 5" xfId="19696"/>
    <cellStyle name="Assumption Number Centre 5 7 6" xfId="17639"/>
    <cellStyle name="Assumption Number Centre 5 8" xfId="6397"/>
    <cellStyle name="Assumption Number Centre 5 9" xfId="8234"/>
    <cellStyle name="Assumption Number Right" xfId="211"/>
    <cellStyle name="Assumption Number Right 2" xfId="1038"/>
    <cellStyle name="Assumption Number Right 2 10" xfId="8223"/>
    <cellStyle name="Assumption Number Right 2 11" xfId="12749"/>
    <cellStyle name="Assumption Number Right 2 12" xfId="19694"/>
    <cellStyle name="Assumption Number Right 2 13" xfId="17640"/>
    <cellStyle name="Assumption Number Right 2 2" xfId="1156"/>
    <cellStyle name="Assumption Number Right 2 2 10" xfId="12748"/>
    <cellStyle name="Assumption Number Right 2 2 11" xfId="19693"/>
    <cellStyle name="Assumption Number Right 2 2 12" xfId="17641"/>
    <cellStyle name="Assumption Number Right 2 2 2" xfId="1707"/>
    <cellStyle name="Assumption Number Right 2 2 2 2" xfId="4256"/>
    <cellStyle name="Assumption Number Right 2 2 2 2 2" xfId="6412"/>
    <cellStyle name="Assumption Number Right 2 2 2 2 3" xfId="8220"/>
    <cellStyle name="Assumption Number Right 2 2 2 2 4" xfId="12746"/>
    <cellStyle name="Assumption Number Right 2 2 2 2 5" xfId="19691"/>
    <cellStyle name="Assumption Number Right 2 2 2 2 6" xfId="17643"/>
    <cellStyle name="Assumption Number Right 2 2 2 3" xfId="6411"/>
    <cellStyle name="Assumption Number Right 2 2 2 4" xfId="8221"/>
    <cellStyle name="Assumption Number Right 2 2 2 5" xfId="12747"/>
    <cellStyle name="Assumption Number Right 2 2 2 6" xfId="19692"/>
    <cellStyle name="Assumption Number Right 2 2 2 7" xfId="17642"/>
    <cellStyle name="Assumption Number Right 2 2 3" xfId="2126"/>
    <cellStyle name="Assumption Number Right 2 2 3 2" xfId="4673"/>
    <cellStyle name="Assumption Number Right 2 2 3 2 2" xfId="6414"/>
    <cellStyle name="Assumption Number Right 2 2 3 2 3" xfId="8218"/>
    <cellStyle name="Assumption Number Right 2 2 3 2 4" xfId="12744"/>
    <cellStyle name="Assumption Number Right 2 2 3 2 5" xfId="19689"/>
    <cellStyle name="Assumption Number Right 2 2 3 2 6" xfId="17645"/>
    <cellStyle name="Assumption Number Right 2 2 3 3" xfId="6413"/>
    <cellStyle name="Assumption Number Right 2 2 3 4" xfId="8219"/>
    <cellStyle name="Assumption Number Right 2 2 3 5" xfId="12745"/>
    <cellStyle name="Assumption Number Right 2 2 3 6" xfId="19690"/>
    <cellStyle name="Assumption Number Right 2 2 3 7" xfId="17644"/>
    <cellStyle name="Assumption Number Right 2 2 4" xfId="2538"/>
    <cellStyle name="Assumption Number Right 2 2 4 2" xfId="5085"/>
    <cellStyle name="Assumption Number Right 2 2 4 2 2" xfId="6416"/>
    <cellStyle name="Assumption Number Right 2 2 4 2 3" xfId="8216"/>
    <cellStyle name="Assumption Number Right 2 2 4 2 4" xfId="12743"/>
    <cellStyle name="Assumption Number Right 2 2 4 2 5" xfId="19687"/>
    <cellStyle name="Assumption Number Right 2 2 4 2 6" xfId="20520"/>
    <cellStyle name="Assumption Number Right 2 2 4 3" xfId="6415"/>
    <cellStyle name="Assumption Number Right 2 2 4 4" xfId="8217"/>
    <cellStyle name="Assumption Number Right 2 2 4 5" xfId="11470"/>
    <cellStyle name="Assumption Number Right 2 2 4 6" xfId="19688"/>
    <cellStyle name="Assumption Number Right 2 2 4 7" xfId="17646"/>
    <cellStyle name="Assumption Number Right 2 2 5" xfId="2953"/>
    <cellStyle name="Assumption Number Right 2 2 5 2" xfId="5500"/>
    <cellStyle name="Assumption Number Right 2 2 5 2 2" xfId="6418"/>
    <cellStyle name="Assumption Number Right 2 2 5 2 3" xfId="8214"/>
    <cellStyle name="Assumption Number Right 2 2 5 2 4" xfId="12741"/>
    <cellStyle name="Assumption Number Right 2 2 5 2 5" xfId="19685"/>
    <cellStyle name="Assumption Number Right 2 2 5 2 6" xfId="17648"/>
    <cellStyle name="Assumption Number Right 2 2 5 3" xfId="6417"/>
    <cellStyle name="Assumption Number Right 2 2 5 4" xfId="8215"/>
    <cellStyle name="Assumption Number Right 2 2 5 5" xfId="12742"/>
    <cellStyle name="Assumption Number Right 2 2 5 6" xfId="19686"/>
    <cellStyle name="Assumption Number Right 2 2 5 7" xfId="17647"/>
    <cellStyle name="Assumption Number Right 2 2 6" xfId="3279"/>
    <cellStyle name="Assumption Number Right 2 2 6 2" xfId="6419"/>
    <cellStyle name="Assumption Number Right 2 2 6 3" xfId="5752"/>
    <cellStyle name="Assumption Number Right 2 2 6 4" xfId="12740"/>
    <cellStyle name="Assumption Number Right 2 2 6 5" xfId="19684"/>
    <cellStyle name="Assumption Number Right 2 2 6 6" xfId="17649"/>
    <cellStyle name="Assumption Number Right 2 2 7" xfId="3709"/>
    <cellStyle name="Assumption Number Right 2 2 7 2" xfId="6420"/>
    <cellStyle name="Assumption Number Right 2 2 7 3" xfId="8213"/>
    <cellStyle name="Assumption Number Right 2 2 7 4" xfId="12739"/>
    <cellStyle name="Assumption Number Right 2 2 7 5" xfId="19683"/>
    <cellStyle name="Assumption Number Right 2 2 7 6" xfId="17650"/>
    <cellStyle name="Assumption Number Right 2 2 8" xfId="6410"/>
    <cellStyle name="Assumption Number Right 2 2 9" xfId="8222"/>
    <cellStyle name="Assumption Number Right 2 3" xfId="1257"/>
    <cellStyle name="Assumption Number Right 2 3 10" xfId="19682"/>
    <cellStyle name="Assumption Number Right 2 3 11" xfId="17651"/>
    <cellStyle name="Assumption Number Right 2 3 2" xfId="1808"/>
    <cellStyle name="Assumption Number Right 2 3 2 2" xfId="4357"/>
    <cellStyle name="Assumption Number Right 2 3 2 2 2" xfId="6423"/>
    <cellStyle name="Assumption Number Right 2 3 2 2 3" xfId="8210"/>
    <cellStyle name="Assumption Number Right 2 3 2 2 4" xfId="12736"/>
    <cellStyle name="Assumption Number Right 2 3 2 2 5" xfId="19680"/>
    <cellStyle name="Assumption Number Right 2 3 2 2 6" xfId="17653"/>
    <cellStyle name="Assumption Number Right 2 3 2 3" xfId="6422"/>
    <cellStyle name="Assumption Number Right 2 3 2 4" xfId="8211"/>
    <cellStyle name="Assumption Number Right 2 3 2 5" xfId="12737"/>
    <cellStyle name="Assumption Number Right 2 3 2 6" xfId="19681"/>
    <cellStyle name="Assumption Number Right 2 3 2 7" xfId="17652"/>
    <cellStyle name="Assumption Number Right 2 3 3" xfId="2227"/>
    <cellStyle name="Assumption Number Right 2 3 3 2" xfId="4774"/>
    <cellStyle name="Assumption Number Right 2 3 3 2 2" xfId="6425"/>
    <cellStyle name="Assumption Number Right 2 3 3 2 3" xfId="8208"/>
    <cellStyle name="Assumption Number Right 2 3 3 2 4" xfId="12734"/>
    <cellStyle name="Assumption Number Right 2 3 3 2 5" xfId="19678"/>
    <cellStyle name="Assumption Number Right 2 3 3 2 6" xfId="17655"/>
    <cellStyle name="Assumption Number Right 2 3 3 3" xfId="6424"/>
    <cellStyle name="Assumption Number Right 2 3 3 4" xfId="8209"/>
    <cellStyle name="Assumption Number Right 2 3 3 5" xfId="12735"/>
    <cellStyle name="Assumption Number Right 2 3 3 6" xfId="19679"/>
    <cellStyle name="Assumption Number Right 2 3 3 7" xfId="17654"/>
    <cellStyle name="Assumption Number Right 2 3 4" xfId="2639"/>
    <cellStyle name="Assumption Number Right 2 3 4 2" xfId="5186"/>
    <cellStyle name="Assumption Number Right 2 3 4 2 2" xfId="6427"/>
    <cellStyle name="Assumption Number Right 2 3 4 2 3" xfId="8206"/>
    <cellStyle name="Assumption Number Right 2 3 4 2 4" xfId="12732"/>
    <cellStyle name="Assumption Number Right 2 3 4 2 5" xfId="19676"/>
    <cellStyle name="Assumption Number Right 2 3 4 2 6" xfId="17657"/>
    <cellStyle name="Assumption Number Right 2 3 4 3" xfId="6426"/>
    <cellStyle name="Assumption Number Right 2 3 4 4" xfId="8207"/>
    <cellStyle name="Assumption Number Right 2 3 4 5" xfId="12733"/>
    <cellStyle name="Assumption Number Right 2 3 4 6" xfId="19677"/>
    <cellStyle name="Assumption Number Right 2 3 4 7" xfId="17656"/>
    <cellStyle name="Assumption Number Right 2 3 5" xfId="3054"/>
    <cellStyle name="Assumption Number Right 2 3 5 2" xfId="5601"/>
    <cellStyle name="Assumption Number Right 2 3 5 2 2" xfId="6429"/>
    <cellStyle name="Assumption Number Right 2 3 5 2 3" xfId="8204"/>
    <cellStyle name="Assumption Number Right 2 3 5 2 4" xfId="12730"/>
    <cellStyle name="Assumption Number Right 2 3 5 2 5" xfId="19674"/>
    <cellStyle name="Assumption Number Right 2 3 5 2 6" xfId="17663"/>
    <cellStyle name="Assumption Number Right 2 3 5 3" xfId="6428"/>
    <cellStyle name="Assumption Number Right 2 3 5 4" xfId="8205"/>
    <cellStyle name="Assumption Number Right 2 3 5 5" xfId="12731"/>
    <cellStyle name="Assumption Number Right 2 3 5 6" xfId="19675"/>
    <cellStyle name="Assumption Number Right 2 3 5 7" xfId="17658"/>
    <cellStyle name="Assumption Number Right 2 3 6" xfId="3810"/>
    <cellStyle name="Assumption Number Right 2 3 6 2" xfId="6430"/>
    <cellStyle name="Assumption Number Right 2 3 6 3" xfId="8203"/>
    <cellStyle name="Assumption Number Right 2 3 6 4" xfId="12729"/>
    <cellStyle name="Assumption Number Right 2 3 6 5" xfId="19673"/>
    <cellStyle name="Assumption Number Right 2 3 6 6" xfId="17719"/>
    <cellStyle name="Assumption Number Right 2 3 7" xfId="6421"/>
    <cellStyle name="Assumption Number Right 2 3 8" xfId="8212"/>
    <cellStyle name="Assumption Number Right 2 3 9" xfId="12738"/>
    <cellStyle name="Assumption Number Right 2 4" xfId="1605"/>
    <cellStyle name="Assumption Number Right 2 4 2" xfId="4154"/>
    <cellStyle name="Assumption Number Right 2 4 2 2" xfId="6432"/>
    <cellStyle name="Assumption Number Right 2 4 2 3" xfId="8201"/>
    <cellStyle name="Assumption Number Right 2 4 2 4" xfId="11356"/>
    <cellStyle name="Assumption Number Right 2 4 2 5" xfId="19671"/>
    <cellStyle name="Assumption Number Right 2 4 2 6" xfId="17721"/>
    <cellStyle name="Assumption Number Right 2 4 3" xfId="6431"/>
    <cellStyle name="Assumption Number Right 2 4 4" xfId="8202"/>
    <cellStyle name="Assumption Number Right 2 4 5" xfId="11350"/>
    <cellStyle name="Assumption Number Right 2 4 6" xfId="19672"/>
    <cellStyle name="Assumption Number Right 2 4 7" xfId="17720"/>
    <cellStyle name="Assumption Number Right 2 5" xfId="2024"/>
    <cellStyle name="Assumption Number Right 2 5 2" xfId="4571"/>
    <cellStyle name="Assumption Number Right 2 5 2 2" xfId="6434"/>
    <cellStyle name="Assumption Number Right 2 5 2 3" xfId="8199"/>
    <cellStyle name="Assumption Number Right 2 5 2 4" xfId="11402"/>
    <cellStyle name="Assumption Number Right 2 5 2 5" xfId="19669"/>
    <cellStyle name="Assumption Number Right 2 5 2 6" xfId="17723"/>
    <cellStyle name="Assumption Number Right 2 5 3" xfId="6433"/>
    <cellStyle name="Assumption Number Right 2 5 4" xfId="8200"/>
    <cellStyle name="Assumption Number Right 2 5 5" xfId="12728"/>
    <cellStyle name="Assumption Number Right 2 5 6" xfId="19670"/>
    <cellStyle name="Assumption Number Right 2 5 7" xfId="17722"/>
    <cellStyle name="Assumption Number Right 2 6" xfId="2436"/>
    <cellStyle name="Assumption Number Right 2 6 2" xfId="4983"/>
    <cellStyle name="Assumption Number Right 2 6 2 2" xfId="6436"/>
    <cellStyle name="Assumption Number Right 2 6 2 3" xfId="5760"/>
    <cellStyle name="Assumption Number Right 2 6 2 4" xfId="12726"/>
    <cellStyle name="Assumption Number Right 2 6 2 5" xfId="19667"/>
    <cellStyle name="Assumption Number Right 2 6 2 6" xfId="20525"/>
    <cellStyle name="Assumption Number Right 2 6 3" xfId="6435"/>
    <cellStyle name="Assumption Number Right 2 6 4" xfId="5766"/>
    <cellStyle name="Assumption Number Right 2 6 5" xfId="12727"/>
    <cellStyle name="Assumption Number Right 2 6 6" xfId="19668"/>
    <cellStyle name="Assumption Number Right 2 6 7" xfId="17724"/>
    <cellStyle name="Assumption Number Right 2 7" xfId="2851"/>
    <cellStyle name="Assumption Number Right 2 7 2" xfId="5398"/>
    <cellStyle name="Assumption Number Right 2 7 2 2" xfId="6438"/>
    <cellStyle name="Assumption Number Right 2 7 2 3" xfId="5758"/>
    <cellStyle name="Assumption Number Right 2 7 2 4" xfId="12724"/>
    <cellStyle name="Assumption Number Right 2 7 2 5" xfId="19665"/>
    <cellStyle name="Assumption Number Right 2 7 2 6" xfId="17726"/>
    <cellStyle name="Assumption Number Right 2 7 3" xfId="6437"/>
    <cellStyle name="Assumption Number Right 2 7 4" xfId="8198"/>
    <cellStyle name="Assumption Number Right 2 7 5" xfId="12725"/>
    <cellStyle name="Assumption Number Right 2 7 6" xfId="19666"/>
    <cellStyle name="Assumption Number Right 2 7 7" xfId="17725"/>
    <cellStyle name="Assumption Number Right 2 8" xfId="3607"/>
    <cellStyle name="Assumption Number Right 2 8 2" xfId="6439"/>
    <cellStyle name="Assumption Number Right 2 8 3" xfId="8197"/>
    <cellStyle name="Assumption Number Right 2 8 4" xfId="12723"/>
    <cellStyle name="Assumption Number Right 2 8 5" xfId="19664"/>
    <cellStyle name="Assumption Number Right 2 8 6" xfId="15951"/>
    <cellStyle name="Assumption Number Right 2 9" xfId="6409"/>
    <cellStyle name="Assumption Number Right 3" xfId="993"/>
    <cellStyle name="Assumption Number Right 3 10" xfId="17727"/>
    <cellStyle name="Assumption Number Right 3 2" xfId="1577"/>
    <cellStyle name="Assumption Number Right 3 2 2" xfId="4126"/>
    <cellStyle name="Assumption Number Right 3 2 2 2" xfId="6442"/>
    <cellStyle name="Assumption Number Right 3 2 2 3" xfId="8194"/>
    <cellStyle name="Assumption Number Right 3 2 2 4" xfId="12720"/>
    <cellStyle name="Assumption Number Right 3 2 2 5" xfId="19661"/>
    <cellStyle name="Assumption Number Right 3 2 2 6" xfId="17729"/>
    <cellStyle name="Assumption Number Right 3 2 3" xfId="6441"/>
    <cellStyle name="Assumption Number Right 3 2 4" xfId="8195"/>
    <cellStyle name="Assumption Number Right 3 2 5" xfId="12721"/>
    <cellStyle name="Assumption Number Right 3 2 6" xfId="19662"/>
    <cellStyle name="Assumption Number Right 3 2 7" xfId="17728"/>
    <cellStyle name="Assumption Number Right 3 3" xfId="1996"/>
    <cellStyle name="Assumption Number Right 3 3 2" xfId="4543"/>
    <cellStyle name="Assumption Number Right 3 3 2 2" xfId="6444"/>
    <cellStyle name="Assumption Number Right 3 3 2 3" xfId="8192"/>
    <cellStyle name="Assumption Number Right 3 3 2 4" xfId="12718"/>
    <cellStyle name="Assumption Number Right 3 3 2 5" xfId="19659"/>
    <cellStyle name="Assumption Number Right 3 3 2 6" xfId="17732"/>
    <cellStyle name="Assumption Number Right 3 3 3" xfId="6443"/>
    <cellStyle name="Assumption Number Right 3 3 4" xfId="8193"/>
    <cellStyle name="Assumption Number Right 3 3 5" xfId="12719"/>
    <cellStyle name="Assumption Number Right 3 3 6" xfId="19660"/>
    <cellStyle name="Assumption Number Right 3 3 7" xfId="17731"/>
    <cellStyle name="Assumption Number Right 3 4" xfId="2408"/>
    <cellStyle name="Assumption Number Right 3 4 2" xfId="4955"/>
    <cellStyle name="Assumption Number Right 3 4 2 2" xfId="6446"/>
    <cellStyle name="Assumption Number Right 3 4 2 3" xfId="8190"/>
    <cellStyle name="Assumption Number Right 3 4 2 4" xfId="12716"/>
    <cellStyle name="Assumption Number Right 3 4 2 5" xfId="19657"/>
    <cellStyle name="Assumption Number Right 3 4 2 6" xfId="17734"/>
    <cellStyle name="Assumption Number Right 3 4 3" xfId="6445"/>
    <cellStyle name="Assumption Number Right 3 4 4" xfId="8191"/>
    <cellStyle name="Assumption Number Right 3 4 5" xfId="12717"/>
    <cellStyle name="Assumption Number Right 3 4 6" xfId="17733"/>
    <cellStyle name="Assumption Number Right 3 5" xfId="2823"/>
    <cellStyle name="Assumption Number Right 3 5 2" xfId="5370"/>
    <cellStyle name="Assumption Number Right 3 5 2 2" xfId="6448"/>
    <cellStyle name="Assumption Number Right 3 5 2 3" xfId="8188"/>
    <cellStyle name="Assumption Number Right 3 5 2 4" xfId="12714"/>
    <cellStyle name="Assumption Number Right 3 5 2 5" xfId="19655"/>
    <cellStyle name="Assumption Number Right 3 5 2 6" xfId="17795"/>
    <cellStyle name="Assumption Number Right 3 5 3" xfId="6447"/>
    <cellStyle name="Assumption Number Right 3 5 4" xfId="8189"/>
    <cellStyle name="Assumption Number Right 3 5 5" xfId="19656"/>
    <cellStyle name="Assumption Number Right 3 5 6" xfId="17741"/>
    <cellStyle name="Assumption Number Right 3 6" xfId="3280"/>
    <cellStyle name="Assumption Number Right 3 6 2" xfId="6449"/>
    <cellStyle name="Assumption Number Right 3 6 3" xfId="8187"/>
    <cellStyle name="Assumption Number Right 3 6 4" xfId="12713"/>
    <cellStyle name="Assumption Number Right 3 6 5" xfId="19654"/>
    <cellStyle name="Assumption Number Right 3 6 6" xfId="17796"/>
    <cellStyle name="Assumption Number Right 3 7" xfId="3579"/>
    <cellStyle name="Assumption Number Right 3 7 2" xfId="6450"/>
    <cellStyle name="Assumption Number Right 3 7 3" xfId="8186"/>
    <cellStyle name="Assumption Number Right 3 7 4" xfId="12712"/>
    <cellStyle name="Assumption Number Right 3 7 5" xfId="19653"/>
    <cellStyle name="Assumption Number Right 3 7 6" xfId="17797"/>
    <cellStyle name="Assumption Number Right 3 8" xfId="6440"/>
    <cellStyle name="Assumption Number Right 3 9" xfId="8196"/>
    <cellStyle name="Assumption Number Right 4" xfId="955"/>
    <cellStyle name="Assumption Number Right 4 2" xfId="1539"/>
    <cellStyle name="Assumption Number Right 4 2 2" xfId="4088"/>
    <cellStyle name="Assumption Number Right 4 2 2 2" xfId="6453"/>
    <cellStyle name="Assumption Number Right 4 2 2 3" xfId="8183"/>
    <cellStyle name="Assumption Number Right 4 2 2 4" xfId="12709"/>
    <cellStyle name="Assumption Number Right 4 2 2 5" xfId="19650"/>
    <cellStyle name="Assumption Number Right 4 2 2 6" xfId="20517"/>
    <cellStyle name="Assumption Number Right 4 2 3" xfId="6452"/>
    <cellStyle name="Assumption Number Right 4 2 4" xfId="8184"/>
    <cellStyle name="Assumption Number Right 4 2 5" xfId="12710"/>
    <cellStyle name="Assumption Number Right 4 2 6" xfId="19651"/>
    <cellStyle name="Assumption Number Right 4 2 7" xfId="20511"/>
    <cellStyle name="Assumption Number Right 4 3" xfId="1958"/>
    <cellStyle name="Assumption Number Right 4 3 2" xfId="4505"/>
    <cellStyle name="Assumption Number Right 4 3 2 2" xfId="6455"/>
    <cellStyle name="Assumption Number Right 4 3 2 3" xfId="12707"/>
    <cellStyle name="Assumption Number Right 4 3 2 4" xfId="19648"/>
    <cellStyle name="Assumption Number Right 4 3 2 5" xfId="20519"/>
    <cellStyle name="Assumption Number Right 4 3 3" xfId="6454"/>
    <cellStyle name="Assumption Number Right 4 3 4" xfId="12708"/>
    <cellStyle name="Assumption Number Right 4 3 5" xfId="19649"/>
    <cellStyle name="Assumption Number Right 4 3 6" xfId="17798"/>
    <cellStyle name="Assumption Number Right 4 4" xfId="2370"/>
    <cellStyle name="Assumption Number Right 4 4 2" xfId="4917"/>
    <cellStyle name="Assumption Number Right 4 4 2 2" xfId="6457"/>
    <cellStyle name="Assumption Number Right 4 4 2 3" xfId="8179"/>
    <cellStyle name="Assumption Number Right 4 4 2 4" xfId="12705"/>
    <cellStyle name="Assumption Number Right 4 4 2 5" xfId="19646"/>
    <cellStyle name="Assumption Number Right 4 4 2 6" xfId="17800"/>
    <cellStyle name="Assumption Number Right 4 4 3" xfId="6456"/>
    <cellStyle name="Assumption Number Right 4 4 4" xfId="8180"/>
    <cellStyle name="Assumption Number Right 4 4 5" xfId="12706"/>
    <cellStyle name="Assumption Number Right 4 4 6" xfId="19647"/>
    <cellStyle name="Assumption Number Right 4 4 7" xfId="17799"/>
    <cellStyle name="Assumption Number Right 4 5" xfId="2785"/>
    <cellStyle name="Assumption Number Right 4 5 2" xfId="5332"/>
    <cellStyle name="Assumption Number Right 4 5 2 2" xfId="8177"/>
    <cellStyle name="Assumption Number Right 4 5 2 3" xfId="11348"/>
    <cellStyle name="Assumption Number Right 4 5 2 4" xfId="19644"/>
    <cellStyle name="Assumption Number Right 4 5 2 5" xfId="17802"/>
    <cellStyle name="Assumption Number Right 4 5 3" xfId="8178"/>
    <cellStyle name="Assumption Number Right 4 5 4" xfId="12704"/>
    <cellStyle name="Assumption Number Right 4 5 5" xfId="19645"/>
    <cellStyle name="Assumption Number Right 4 5 6" xfId="17801"/>
    <cellStyle name="Assumption Number Right 4 6" xfId="3281"/>
    <cellStyle name="Assumption Number Right 4 6 2" xfId="6460"/>
    <cellStyle name="Assumption Number Right 4 6 3" xfId="8176"/>
    <cellStyle name="Assumption Number Right 4 6 4" xfId="11349"/>
    <cellStyle name="Assumption Number Right 4 6 5" xfId="19643"/>
    <cellStyle name="Assumption Number Right 4 6 6" xfId="17803"/>
    <cellStyle name="Assumption Number Right 4 7" xfId="3216"/>
    <cellStyle name="Assumption Number Right 4 7 2" xfId="6461"/>
    <cellStyle name="Assumption Number Right 4 7 3" xfId="8175"/>
    <cellStyle name="Assumption Number Right 4 7 4" xfId="12703"/>
    <cellStyle name="Assumption Number Right 4 7 5" xfId="19642"/>
    <cellStyle name="Assumption Number Right 4 7 6" xfId="17804"/>
    <cellStyle name="Assumption Number Right 4 8" xfId="12711"/>
    <cellStyle name="Assumption Number Right 4 9" xfId="19652"/>
    <cellStyle name="Assumption Number Right 5" xfId="1358"/>
    <cellStyle name="Assumption Number Right 5 10" xfId="12702"/>
    <cellStyle name="Assumption Number Right 5 11" xfId="19641"/>
    <cellStyle name="Assumption Number Right 5 12" xfId="17805"/>
    <cellStyle name="Assumption Number Right 5 2" xfId="1908"/>
    <cellStyle name="Assumption Number Right 5 2 2" xfId="4455"/>
    <cellStyle name="Assumption Number Right 5 2 2 2" xfId="6464"/>
    <cellStyle name="Assumption Number Right 5 2 2 3" xfId="5767"/>
    <cellStyle name="Assumption Number Right 5 2 2 4" xfId="11351"/>
    <cellStyle name="Assumption Number Right 5 2 2 5" xfId="19639"/>
    <cellStyle name="Assumption Number Right 5 2 2 6" xfId="17807"/>
    <cellStyle name="Assumption Number Right 5 2 3" xfId="6463"/>
    <cellStyle name="Assumption Number Right 5 2 4" xfId="5768"/>
    <cellStyle name="Assumption Number Right 5 2 5" xfId="12701"/>
    <cellStyle name="Assumption Number Right 5 2 6" xfId="19640"/>
    <cellStyle name="Assumption Number Right 5 2 7" xfId="17806"/>
    <cellStyle name="Assumption Number Right 5 3" xfId="2325"/>
    <cellStyle name="Assumption Number Right 5 3 2" xfId="4872"/>
    <cellStyle name="Assumption Number Right 5 3 2 2" xfId="6466"/>
    <cellStyle name="Assumption Number Right 5 3 2 3" xfId="8172"/>
    <cellStyle name="Assumption Number Right 5 3 2 4" xfId="11353"/>
    <cellStyle name="Assumption Number Right 5 3 2 5" xfId="19637"/>
    <cellStyle name="Assumption Number Right 5 3 2 6" xfId="17809"/>
    <cellStyle name="Assumption Number Right 5 3 3" xfId="6465"/>
    <cellStyle name="Assumption Number Right 5 3 4" xfId="8173"/>
    <cellStyle name="Assumption Number Right 5 3 5" xfId="11352"/>
    <cellStyle name="Assumption Number Right 5 3 6" xfId="19638"/>
    <cellStyle name="Assumption Number Right 5 3 7" xfId="17808"/>
    <cellStyle name="Assumption Number Right 5 4" xfId="2737"/>
    <cellStyle name="Assumption Number Right 5 4 2" xfId="5284"/>
    <cellStyle name="Assumption Number Right 5 4 2 2" xfId="6468"/>
    <cellStyle name="Assumption Number Right 5 4 2 3" xfId="5765"/>
    <cellStyle name="Assumption Number Right 5 4 2 4" xfId="12699"/>
    <cellStyle name="Assumption Number Right 5 4 2 5" xfId="19635"/>
    <cellStyle name="Assumption Number Right 5 4 2 6" xfId="17811"/>
    <cellStyle name="Assumption Number Right 5 4 3" xfId="6467"/>
    <cellStyle name="Assumption Number Right 5 4 4" xfId="8171"/>
    <cellStyle name="Assumption Number Right 5 4 5" xfId="12700"/>
    <cellStyle name="Assumption Number Right 5 4 6" xfId="19636"/>
    <cellStyle name="Assumption Number Right 5 4 7" xfId="17810"/>
    <cellStyle name="Assumption Number Right 5 5" xfId="3152"/>
    <cellStyle name="Assumption Number Right 5 5 2" xfId="5699"/>
    <cellStyle name="Assumption Number Right 5 5 2 2" xfId="6470"/>
    <cellStyle name="Assumption Number Right 5 5 2 3" xfId="5763"/>
    <cellStyle name="Assumption Number Right 5 5 2 4" xfId="12697"/>
    <cellStyle name="Assumption Number Right 5 5 2 5" xfId="19633"/>
    <cellStyle name="Assumption Number Right 5 5 2 6" xfId="17813"/>
    <cellStyle name="Assumption Number Right 5 5 3" xfId="6469"/>
    <cellStyle name="Assumption Number Right 5 5 4" xfId="5764"/>
    <cellStyle name="Assumption Number Right 5 5 5" xfId="12698"/>
    <cellStyle name="Assumption Number Right 5 5 6" xfId="19634"/>
    <cellStyle name="Assumption Number Right 5 5 7" xfId="17812"/>
    <cellStyle name="Assumption Number Right 5 6" xfId="3282"/>
    <cellStyle name="Assumption Number Right 5 6 2" xfId="6471"/>
    <cellStyle name="Assumption Number Right 5 6 3" xfId="8170"/>
    <cellStyle name="Assumption Number Right 5 6 4" xfId="12696"/>
    <cellStyle name="Assumption Number Right 5 6 5" xfId="19632"/>
    <cellStyle name="Assumption Number Right 5 6 6" xfId="17814"/>
    <cellStyle name="Assumption Number Right 5 7" xfId="3908"/>
    <cellStyle name="Assumption Number Right 5 7 2" xfId="6472"/>
    <cellStyle name="Assumption Number Right 5 7 3" xfId="8169"/>
    <cellStyle name="Assumption Number Right 5 7 4" xfId="12695"/>
    <cellStyle name="Assumption Number Right 5 7 5" xfId="19631"/>
    <cellStyle name="Assumption Number Right 5 7 6" xfId="17815"/>
    <cellStyle name="Assumption Number Right 5 8" xfId="6462"/>
    <cellStyle name="Assumption Number Right 5 9" xfId="8174"/>
    <cellStyle name="Assumption number_FFO - listed" xfId="212"/>
    <cellStyle name="Assumption OnOff Centre" xfId="213"/>
    <cellStyle name="Assumption OnOff Centre 2" xfId="1039"/>
    <cellStyle name="Assumption OnOff Centre 2 10" xfId="8167"/>
    <cellStyle name="Assumption OnOff Centre 2 11" xfId="12693"/>
    <cellStyle name="Assumption OnOff Centre 2 12" xfId="19629"/>
    <cellStyle name="Assumption OnOff Centre 2 13" xfId="17816"/>
    <cellStyle name="Assumption OnOff Centre 2 2" xfId="1157"/>
    <cellStyle name="Assumption OnOff Centre 2 2 10" xfId="12692"/>
    <cellStyle name="Assumption OnOff Centre 2 2 11" xfId="19628"/>
    <cellStyle name="Assumption OnOff Centre 2 2 12" xfId="17817"/>
    <cellStyle name="Assumption OnOff Centre 2 2 2" xfId="1708"/>
    <cellStyle name="Assumption OnOff Centre 2 2 2 2" xfId="4257"/>
    <cellStyle name="Assumption OnOff Centre 2 2 2 2 2" xfId="6477"/>
    <cellStyle name="Assumption OnOff Centre 2 2 2 2 3" xfId="8164"/>
    <cellStyle name="Assumption OnOff Centre 2 2 2 2 4" xfId="12690"/>
    <cellStyle name="Assumption OnOff Centre 2 2 2 2 5" xfId="19626"/>
    <cellStyle name="Assumption OnOff Centre 2 2 2 2 6" xfId="17819"/>
    <cellStyle name="Assumption OnOff Centre 2 2 2 3" xfId="6476"/>
    <cellStyle name="Assumption OnOff Centre 2 2 2 4" xfId="8165"/>
    <cellStyle name="Assumption OnOff Centre 2 2 2 5" xfId="12691"/>
    <cellStyle name="Assumption OnOff Centre 2 2 2 6" xfId="19627"/>
    <cellStyle name="Assumption OnOff Centre 2 2 2 7" xfId="17818"/>
    <cellStyle name="Assumption OnOff Centre 2 2 3" xfId="2127"/>
    <cellStyle name="Assumption OnOff Centre 2 2 3 2" xfId="4674"/>
    <cellStyle name="Assumption OnOff Centre 2 2 3 2 2" xfId="6479"/>
    <cellStyle name="Assumption OnOff Centre 2 2 3 2 3" xfId="8162"/>
    <cellStyle name="Assumption OnOff Centre 2 2 3 2 4" xfId="11424"/>
    <cellStyle name="Assumption OnOff Centre 2 2 3 2 5" xfId="19624"/>
    <cellStyle name="Assumption OnOff Centre 2 2 3 2 6" xfId="20509"/>
    <cellStyle name="Assumption OnOff Centre 2 2 3 3" xfId="6478"/>
    <cellStyle name="Assumption OnOff Centre 2 2 3 4" xfId="8163"/>
    <cellStyle name="Assumption OnOff Centre 2 2 3 5" xfId="12689"/>
    <cellStyle name="Assumption OnOff Centre 2 2 3 6" xfId="19625"/>
    <cellStyle name="Assumption OnOff Centre 2 2 3 7" xfId="17820"/>
    <cellStyle name="Assumption OnOff Centre 2 2 4" xfId="2539"/>
    <cellStyle name="Assumption OnOff Centre 2 2 4 2" xfId="5086"/>
    <cellStyle name="Assumption OnOff Centre 2 2 4 2 2" xfId="6481"/>
    <cellStyle name="Assumption OnOff Centre 2 2 4 2 3" xfId="8160"/>
    <cellStyle name="Assumption OnOff Centre 2 2 4 2 4" xfId="12687"/>
    <cellStyle name="Assumption OnOff Centre 2 2 4 2 5" xfId="19622"/>
    <cellStyle name="Assumption OnOff Centre 2 2 4 2 6" xfId="17821"/>
    <cellStyle name="Assumption OnOff Centre 2 2 4 3" xfId="6480"/>
    <cellStyle name="Assumption OnOff Centre 2 2 4 4" xfId="8161"/>
    <cellStyle name="Assumption OnOff Centre 2 2 4 5" xfId="12688"/>
    <cellStyle name="Assumption OnOff Centre 2 2 4 6" xfId="19623"/>
    <cellStyle name="Assumption OnOff Centre 2 2 4 7" xfId="20510"/>
    <cellStyle name="Assumption OnOff Centre 2 2 5" xfId="2954"/>
    <cellStyle name="Assumption OnOff Centre 2 2 5 2" xfId="5501"/>
    <cellStyle name="Assumption OnOff Centre 2 2 5 2 2" xfId="6483"/>
    <cellStyle name="Assumption OnOff Centre 2 2 5 2 3" xfId="5754"/>
    <cellStyle name="Assumption OnOff Centre 2 2 5 2 4" xfId="12685"/>
    <cellStyle name="Assumption OnOff Centre 2 2 5 2 5" xfId="19620"/>
    <cellStyle name="Assumption OnOff Centre 2 2 5 2 6" xfId="17823"/>
    <cellStyle name="Assumption OnOff Centre 2 2 5 3" xfId="6482"/>
    <cellStyle name="Assumption OnOff Centre 2 2 5 4" xfId="8159"/>
    <cellStyle name="Assumption OnOff Centre 2 2 5 5" xfId="12686"/>
    <cellStyle name="Assumption OnOff Centre 2 2 5 6" xfId="19621"/>
    <cellStyle name="Assumption OnOff Centre 2 2 5 7" xfId="17822"/>
    <cellStyle name="Assumption OnOff Centre 2 2 6" xfId="3283"/>
    <cellStyle name="Assumption OnOff Centre 2 2 6 2" xfId="6484"/>
    <cellStyle name="Assumption OnOff Centre 2 2 6 3" xfId="8158"/>
    <cellStyle name="Assumption OnOff Centre 2 2 6 4" xfId="12684"/>
    <cellStyle name="Assumption OnOff Centre 2 2 6 5" xfId="19619"/>
    <cellStyle name="Assumption OnOff Centre 2 2 6 6" xfId="20512"/>
    <cellStyle name="Assumption OnOff Centre 2 2 7" xfId="3710"/>
    <cellStyle name="Assumption OnOff Centre 2 2 7 2" xfId="6485"/>
    <cellStyle name="Assumption OnOff Centre 2 2 7 3" xfId="8157"/>
    <cellStyle name="Assumption OnOff Centre 2 2 7 4" xfId="12683"/>
    <cellStyle name="Assumption OnOff Centre 2 2 7 5" xfId="19618"/>
    <cellStyle name="Assumption OnOff Centre 2 2 7 6" xfId="20513"/>
    <cellStyle name="Assumption OnOff Centre 2 2 8" xfId="6475"/>
    <cellStyle name="Assumption OnOff Centre 2 2 9" xfId="8166"/>
    <cellStyle name="Assumption OnOff Centre 2 3" xfId="1258"/>
    <cellStyle name="Assumption OnOff Centre 2 3 10" xfId="19617"/>
    <cellStyle name="Assumption OnOff Centre 2 3 11" xfId="20514"/>
    <cellStyle name="Assumption OnOff Centre 2 3 2" xfId="1809"/>
    <cellStyle name="Assumption OnOff Centre 2 3 2 2" xfId="4358"/>
    <cellStyle name="Assumption OnOff Centre 2 3 2 2 2" xfId="6488"/>
    <cellStyle name="Assumption OnOff Centre 2 3 2 2 3" xfId="8154"/>
    <cellStyle name="Assumption OnOff Centre 2 3 2 2 4" xfId="12680"/>
    <cellStyle name="Assumption OnOff Centre 2 3 2 2 5" xfId="19615"/>
    <cellStyle name="Assumption OnOff Centre 2 3 2 2 6" xfId="17825"/>
    <cellStyle name="Assumption OnOff Centre 2 3 2 3" xfId="6487"/>
    <cellStyle name="Assumption OnOff Centre 2 3 2 4" xfId="8155"/>
    <cellStyle name="Assumption OnOff Centre 2 3 2 5" xfId="12681"/>
    <cellStyle name="Assumption OnOff Centre 2 3 2 6" xfId="19616"/>
    <cellStyle name="Assumption OnOff Centre 2 3 2 7" xfId="17824"/>
    <cellStyle name="Assumption OnOff Centre 2 3 3" xfId="2228"/>
    <cellStyle name="Assumption OnOff Centre 2 3 3 2" xfId="4775"/>
    <cellStyle name="Assumption OnOff Centre 2 3 3 2 2" xfId="6490"/>
    <cellStyle name="Assumption OnOff Centre 2 3 3 2 3" xfId="8152"/>
    <cellStyle name="Assumption OnOff Centre 2 3 3 2 4" xfId="12678"/>
    <cellStyle name="Assumption OnOff Centre 2 3 3 2 5" xfId="19613"/>
    <cellStyle name="Assumption OnOff Centre 2 3 3 2 6" xfId="17827"/>
    <cellStyle name="Assumption OnOff Centre 2 3 3 3" xfId="6489"/>
    <cellStyle name="Assumption OnOff Centre 2 3 3 4" xfId="8153"/>
    <cellStyle name="Assumption OnOff Centre 2 3 3 5" xfId="12679"/>
    <cellStyle name="Assumption OnOff Centre 2 3 3 6" xfId="19614"/>
    <cellStyle name="Assumption OnOff Centre 2 3 3 7" xfId="17826"/>
    <cellStyle name="Assumption OnOff Centre 2 3 4" xfId="2640"/>
    <cellStyle name="Assumption OnOff Centre 2 3 4 2" xfId="5187"/>
    <cellStyle name="Assumption OnOff Centre 2 3 4 2 2" xfId="6492"/>
    <cellStyle name="Assumption OnOff Centre 2 3 4 2 3" xfId="8150"/>
    <cellStyle name="Assumption OnOff Centre 2 3 4 2 4" xfId="12676"/>
    <cellStyle name="Assumption OnOff Centre 2 3 4 2 5" xfId="19611"/>
    <cellStyle name="Assumption OnOff Centre 2 3 4 2 6" xfId="17829"/>
    <cellStyle name="Assumption OnOff Centre 2 3 4 3" xfId="6491"/>
    <cellStyle name="Assumption OnOff Centre 2 3 4 4" xfId="8151"/>
    <cellStyle name="Assumption OnOff Centre 2 3 4 5" xfId="12677"/>
    <cellStyle name="Assumption OnOff Centre 2 3 4 6" xfId="19612"/>
    <cellStyle name="Assumption OnOff Centre 2 3 4 7" xfId="17828"/>
    <cellStyle name="Assumption OnOff Centre 2 3 5" xfId="3055"/>
    <cellStyle name="Assumption OnOff Centre 2 3 5 2" xfId="5602"/>
    <cellStyle name="Assumption OnOff Centre 2 3 5 2 2" xfId="6494"/>
    <cellStyle name="Assumption OnOff Centre 2 3 5 2 3" xfId="8148"/>
    <cellStyle name="Assumption OnOff Centre 2 3 5 2 4" xfId="12674"/>
    <cellStyle name="Assumption OnOff Centre 2 3 5 2 5" xfId="19609"/>
    <cellStyle name="Assumption OnOff Centre 2 3 5 2 6" xfId="17831"/>
    <cellStyle name="Assumption OnOff Centre 2 3 5 3" xfId="6493"/>
    <cellStyle name="Assumption OnOff Centre 2 3 5 4" xfId="8149"/>
    <cellStyle name="Assumption OnOff Centre 2 3 5 5" xfId="12675"/>
    <cellStyle name="Assumption OnOff Centre 2 3 5 6" xfId="19610"/>
    <cellStyle name="Assumption OnOff Centre 2 3 5 7" xfId="17830"/>
    <cellStyle name="Assumption OnOff Centre 2 3 6" xfId="3811"/>
    <cellStyle name="Assumption OnOff Centre 2 3 6 2" xfId="6495"/>
    <cellStyle name="Assumption OnOff Centre 2 3 6 3" xfId="8147"/>
    <cellStyle name="Assumption OnOff Centre 2 3 6 4" xfId="12673"/>
    <cellStyle name="Assumption OnOff Centre 2 3 6 5" xfId="19608"/>
    <cellStyle name="Assumption OnOff Centre 2 3 6 6" xfId="17832"/>
    <cellStyle name="Assumption OnOff Centre 2 3 7" xfId="6486"/>
    <cellStyle name="Assumption OnOff Centre 2 3 8" xfId="8156"/>
    <cellStyle name="Assumption OnOff Centre 2 3 9" xfId="12682"/>
    <cellStyle name="Assumption OnOff Centre 2 4" xfId="1606"/>
    <cellStyle name="Assumption OnOff Centre 2 4 2" xfId="4155"/>
    <cellStyle name="Assumption OnOff Centre 2 4 2 2" xfId="6497"/>
    <cellStyle name="Assumption OnOff Centre 2 4 2 3" xfId="8145"/>
    <cellStyle name="Assumption OnOff Centre 2 4 2 4" xfId="12671"/>
    <cellStyle name="Assumption OnOff Centre 2 4 2 5" xfId="19606"/>
    <cellStyle name="Assumption OnOff Centre 2 4 2 6" xfId="17834"/>
    <cellStyle name="Assumption OnOff Centre 2 4 3" xfId="6496"/>
    <cellStyle name="Assumption OnOff Centre 2 4 4" xfId="8146"/>
    <cellStyle name="Assumption OnOff Centre 2 4 5" xfId="12672"/>
    <cellStyle name="Assumption OnOff Centre 2 4 6" xfId="19607"/>
    <cellStyle name="Assumption OnOff Centre 2 4 7" xfId="17833"/>
    <cellStyle name="Assumption OnOff Centre 2 5" xfId="2025"/>
    <cellStyle name="Assumption OnOff Centre 2 5 2" xfId="4572"/>
    <cellStyle name="Assumption OnOff Centre 2 5 2 2" xfId="6499"/>
    <cellStyle name="Assumption OnOff Centre 2 5 2 3" xfId="8143"/>
    <cellStyle name="Assumption OnOff Centre 2 5 2 4" xfId="12669"/>
    <cellStyle name="Assumption OnOff Centre 2 5 2 5" xfId="19604"/>
    <cellStyle name="Assumption OnOff Centre 2 5 2 6" xfId="17836"/>
    <cellStyle name="Assumption OnOff Centre 2 5 3" xfId="6498"/>
    <cellStyle name="Assumption OnOff Centre 2 5 4" xfId="8144"/>
    <cellStyle name="Assumption OnOff Centre 2 5 5" xfId="12670"/>
    <cellStyle name="Assumption OnOff Centre 2 5 6" xfId="19605"/>
    <cellStyle name="Assumption OnOff Centre 2 5 7" xfId="17835"/>
    <cellStyle name="Assumption OnOff Centre 2 6" xfId="2437"/>
    <cellStyle name="Assumption OnOff Centre 2 6 2" xfId="4984"/>
    <cellStyle name="Assumption OnOff Centre 2 6 2 2" xfId="6501"/>
    <cellStyle name="Assumption OnOff Centre 2 6 2 3" xfId="8141"/>
    <cellStyle name="Assumption OnOff Centre 2 6 2 4" xfId="12667"/>
    <cellStyle name="Assumption OnOff Centre 2 6 2 5" xfId="19602"/>
    <cellStyle name="Assumption OnOff Centre 2 6 2 6" xfId="17837"/>
    <cellStyle name="Assumption OnOff Centre 2 6 3" xfId="6500"/>
    <cellStyle name="Assumption OnOff Centre 2 6 4" xfId="8142"/>
    <cellStyle name="Assumption OnOff Centre 2 6 5" xfId="12668"/>
    <cellStyle name="Assumption OnOff Centre 2 6 6" xfId="19603"/>
    <cellStyle name="Assumption OnOff Centre 2 6 7" xfId="20523"/>
    <cellStyle name="Assumption OnOff Centre 2 7" xfId="2852"/>
    <cellStyle name="Assumption OnOff Centre 2 7 2" xfId="5399"/>
    <cellStyle name="Assumption OnOff Centre 2 7 2 2" xfId="6503"/>
    <cellStyle name="Assumption OnOff Centre 2 7 2 3" xfId="8139"/>
    <cellStyle name="Assumption OnOff Centre 2 7 2 4" xfId="12665"/>
    <cellStyle name="Assumption OnOff Centre 2 7 2 5" xfId="19600"/>
    <cellStyle name="Assumption OnOff Centre 2 7 2 6" xfId="17839"/>
    <cellStyle name="Assumption OnOff Centre 2 7 3" xfId="6502"/>
    <cellStyle name="Assumption OnOff Centre 2 7 4" xfId="8140"/>
    <cellStyle name="Assumption OnOff Centre 2 7 5" xfId="12666"/>
    <cellStyle name="Assumption OnOff Centre 2 7 6" xfId="19601"/>
    <cellStyle name="Assumption OnOff Centre 2 7 7" xfId="17838"/>
    <cellStyle name="Assumption OnOff Centre 2 8" xfId="3608"/>
    <cellStyle name="Assumption OnOff Centre 2 8 2" xfId="6504"/>
    <cellStyle name="Assumption OnOff Centre 2 8 3" xfId="8138"/>
    <cellStyle name="Assumption OnOff Centre 2 8 4" xfId="12664"/>
    <cellStyle name="Assumption OnOff Centre 2 8 5" xfId="19599"/>
    <cellStyle name="Assumption OnOff Centre 2 8 6" xfId="17840"/>
    <cellStyle name="Assumption OnOff Centre 2 9" xfId="6474"/>
    <cellStyle name="Assumption OnOff Centre 3" xfId="992"/>
    <cellStyle name="Assumption OnOff Centre 3 10" xfId="17841"/>
    <cellStyle name="Assumption OnOff Centre 3 2" xfId="1576"/>
    <cellStyle name="Assumption OnOff Centre 3 2 2" xfId="4125"/>
    <cellStyle name="Assumption OnOff Centre 3 2 2 2" xfId="6507"/>
    <cellStyle name="Assumption OnOff Centre 3 2 2 3" xfId="8135"/>
    <cellStyle name="Assumption OnOff Centre 3 2 2 4" xfId="12661"/>
    <cellStyle name="Assumption OnOff Centre 3 2 2 5" xfId="19596"/>
    <cellStyle name="Assumption OnOff Centre 3 2 2 6" xfId="17843"/>
    <cellStyle name="Assumption OnOff Centre 3 2 3" xfId="6506"/>
    <cellStyle name="Assumption OnOff Centre 3 2 4" xfId="8136"/>
    <cellStyle name="Assumption OnOff Centre 3 2 5" xfId="12662"/>
    <cellStyle name="Assumption OnOff Centre 3 2 6" xfId="19597"/>
    <cellStyle name="Assumption OnOff Centre 3 2 7" xfId="17842"/>
    <cellStyle name="Assumption OnOff Centre 3 3" xfId="1995"/>
    <cellStyle name="Assumption OnOff Centre 3 3 2" xfId="4542"/>
    <cellStyle name="Assumption OnOff Centre 3 3 2 2" xfId="6509"/>
    <cellStyle name="Assumption OnOff Centre 3 3 2 3" xfId="8133"/>
    <cellStyle name="Assumption OnOff Centre 3 3 2 4" xfId="12660"/>
    <cellStyle name="Assumption OnOff Centre 3 3 2 5" xfId="19594"/>
    <cellStyle name="Assumption OnOff Centre 3 3 2 6" xfId="17845"/>
    <cellStyle name="Assumption OnOff Centre 3 3 3" xfId="6508"/>
    <cellStyle name="Assumption OnOff Centre 3 3 4" xfId="8134"/>
    <cellStyle name="Assumption OnOff Centre 3 3 5" xfId="11477"/>
    <cellStyle name="Assumption OnOff Centre 3 3 6" xfId="19595"/>
    <cellStyle name="Assumption OnOff Centre 3 3 7" xfId="17844"/>
    <cellStyle name="Assumption OnOff Centre 3 4" xfId="2407"/>
    <cellStyle name="Assumption OnOff Centre 3 4 2" xfId="4954"/>
    <cellStyle name="Assumption OnOff Centre 3 4 2 2" xfId="6511"/>
    <cellStyle name="Assumption OnOff Centre 3 4 2 3" xfId="8131"/>
    <cellStyle name="Assumption OnOff Centre 3 4 2 4" xfId="12658"/>
    <cellStyle name="Assumption OnOff Centre 3 4 2 5" xfId="19593"/>
    <cellStyle name="Assumption OnOff Centre 3 4 2 6" xfId="17847"/>
    <cellStyle name="Assumption OnOff Centre 3 4 3" xfId="6510"/>
    <cellStyle name="Assumption OnOff Centre 3 4 4" xfId="8132"/>
    <cellStyle name="Assumption OnOff Centre 3 4 5" xfId="12659"/>
    <cellStyle name="Assumption OnOff Centre 3 4 6" xfId="17846"/>
    <cellStyle name="Assumption OnOff Centre 3 5" xfId="2822"/>
    <cellStyle name="Assumption OnOff Centre 3 5 2" xfId="5369"/>
    <cellStyle name="Assumption OnOff Centre 3 5 2 2" xfId="6513"/>
    <cellStyle name="Assumption OnOff Centre 3 5 2 3" xfId="8130"/>
    <cellStyle name="Assumption OnOff Centre 3 5 2 4" xfId="12656"/>
    <cellStyle name="Assumption OnOff Centre 3 5 2 5" xfId="19591"/>
    <cellStyle name="Assumption OnOff Centre 3 5 2 6" xfId="17849"/>
    <cellStyle name="Assumption OnOff Centre 3 5 3" xfId="6512"/>
    <cellStyle name="Assumption OnOff Centre 3 5 4" xfId="5751"/>
    <cellStyle name="Assumption OnOff Centre 3 5 5" xfId="19592"/>
    <cellStyle name="Assumption OnOff Centre 3 5 6" xfId="17848"/>
    <cellStyle name="Assumption OnOff Centre 3 6" xfId="3284"/>
    <cellStyle name="Assumption OnOff Centre 3 6 2" xfId="6514"/>
    <cellStyle name="Assumption OnOff Centre 3 6 3" xfId="8129"/>
    <cellStyle name="Assumption OnOff Centre 3 6 4" xfId="12607"/>
    <cellStyle name="Assumption OnOff Centre 3 6 5" xfId="19590"/>
    <cellStyle name="Assumption OnOff Centre 3 6 6" xfId="17850"/>
    <cellStyle name="Assumption OnOff Centre 3 7" xfId="3578"/>
    <cellStyle name="Assumption OnOff Centre 3 7 2" xfId="6515"/>
    <cellStyle name="Assumption OnOff Centre 3 7 3" xfId="8128"/>
    <cellStyle name="Assumption OnOff Centre 3 7 4" xfId="12606"/>
    <cellStyle name="Assumption OnOff Centre 3 7 5" xfId="19589"/>
    <cellStyle name="Assumption OnOff Centre 3 7 6" xfId="17851"/>
    <cellStyle name="Assumption OnOff Centre 3 8" xfId="6505"/>
    <cellStyle name="Assumption OnOff Centre 3 9" xfId="8137"/>
    <cellStyle name="Assumption OnOff Centre 4" xfId="956"/>
    <cellStyle name="Assumption OnOff Centre 4 2" xfId="1540"/>
    <cellStyle name="Assumption OnOff Centre 4 2 2" xfId="4089"/>
    <cellStyle name="Assumption OnOff Centre 4 2 2 2" xfId="6518"/>
    <cellStyle name="Assumption OnOff Centre 4 2 2 3" xfId="8113"/>
    <cellStyle name="Assumption OnOff Centre 4 2 2 4" xfId="12590"/>
    <cellStyle name="Assumption OnOff Centre 4 2 2 5" xfId="19586"/>
    <cellStyle name="Assumption OnOff Centre 4 2 2 6" xfId="17853"/>
    <cellStyle name="Assumption OnOff Centre 4 2 3" xfId="6517"/>
    <cellStyle name="Assumption OnOff Centre 4 2 4" xfId="8126"/>
    <cellStyle name="Assumption OnOff Centre 4 2 5" xfId="12591"/>
    <cellStyle name="Assumption OnOff Centre 4 2 6" xfId="19587"/>
    <cellStyle name="Assumption OnOff Centre 4 2 7" xfId="17852"/>
    <cellStyle name="Assumption OnOff Centre 4 3" xfId="1959"/>
    <cellStyle name="Assumption OnOff Centre 4 3 2" xfId="4506"/>
    <cellStyle name="Assumption OnOff Centre 4 3 2 2" xfId="6520"/>
    <cellStyle name="Assumption OnOff Centre 4 3 2 3" xfId="12588"/>
    <cellStyle name="Assumption OnOff Centre 4 3 2 4" xfId="19584"/>
    <cellStyle name="Assumption OnOff Centre 4 3 2 5" xfId="17855"/>
    <cellStyle name="Assumption OnOff Centre 4 3 3" xfId="6519"/>
    <cellStyle name="Assumption OnOff Centre 4 3 4" xfId="12589"/>
    <cellStyle name="Assumption OnOff Centre 4 3 5" xfId="19585"/>
    <cellStyle name="Assumption OnOff Centre 4 3 6" xfId="17854"/>
    <cellStyle name="Assumption OnOff Centre 4 4" xfId="2371"/>
    <cellStyle name="Assumption OnOff Centre 4 4 2" xfId="4918"/>
    <cellStyle name="Assumption OnOff Centre 4 4 2 2" xfId="6522"/>
    <cellStyle name="Assumption OnOff Centre 4 4 2 3" xfId="8059"/>
    <cellStyle name="Assumption OnOff Centre 4 4 2 4" xfId="12586"/>
    <cellStyle name="Assumption OnOff Centre 4 4 2 5" xfId="19582"/>
    <cellStyle name="Assumption OnOff Centre 4 4 2 6" xfId="17857"/>
    <cellStyle name="Assumption OnOff Centre 4 4 3" xfId="6521"/>
    <cellStyle name="Assumption OnOff Centre 4 4 4" xfId="8060"/>
    <cellStyle name="Assumption OnOff Centre 4 4 5" xfId="12587"/>
    <cellStyle name="Assumption OnOff Centre 4 4 6" xfId="19583"/>
    <cellStyle name="Assumption OnOff Centre 4 4 7" xfId="17856"/>
    <cellStyle name="Assumption OnOff Centre 4 5" xfId="2786"/>
    <cellStyle name="Assumption OnOff Centre 4 5 2" xfId="5333"/>
    <cellStyle name="Assumption OnOff Centre 4 5 2 2" xfId="8057"/>
    <cellStyle name="Assumption OnOff Centre 4 5 2 3" xfId="12584"/>
    <cellStyle name="Assumption OnOff Centre 4 5 2 4" xfId="19580"/>
    <cellStyle name="Assumption OnOff Centre 4 5 2 5" xfId="17859"/>
    <cellStyle name="Assumption OnOff Centre 4 5 3" xfId="8058"/>
    <cellStyle name="Assumption OnOff Centre 4 5 4" xfId="12585"/>
    <cellStyle name="Assumption OnOff Centre 4 5 5" xfId="19581"/>
    <cellStyle name="Assumption OnOff Centre 4 5 6" xfId="17858"/>
    <cellStyle name="Assumption OnOff Centre 4 6" xfId="3285"/>
    <cellStyle name="Assumption OnOff Centre 4 6 2" xfId="6525"/>
    <cellStyle name="Assumption OnOff Centre 4 6 3" xfId="8056"/>
    <cellStyle name="Assumption OnOff Centre 4 6 4" xfId="12583"/>
    <cellStyle name="Assumption OnOff Centre 4 6 5" xfId="19579"/>
    <cellStyle name="Assumption OnOff Centre 4 6 6" xfId="17860"/>
    <cellStyle name="Assumption OnOff Centre 4 7" xfId="3215"/>
    <cellStyle name="Assumption OnOff Centre 4 7 2" xfId="6526"/>
    <cellStyle name="Assumption OnOff Centre 4 7 3" xfId="8055"/>
    <cellStyle name="Assumption OnOff Centre 4 7 4" xfId="12582"/>
    <cellStyle name="Assumption OnOff Centre 4 7 5" xfId="19578"/>
    <cellStyle name="Assumption OnOff Centre 4 7 6" xfId="17861"/>
    <cellStyle name="Assumption OnOff Centre 4 8" xfId="12603"/>
    <cellStyle name="Assumption OnOff Centre 4 9" xfId="19588"/>
    <cellStyle name="Assumption OnOff Centre 5" xfId="1359"/>
    <cellStyle name="Assumption OnOff Centre 5 10" xfId="12581"/>
    <cellStyle name="Assumption OnOff Centre 5 11" xfId="19577"/>
    <cellStyle name="Assumption OnOff Centre 5 12" xfId="17862"/>
    <cellStyle name="Assumption OnOff Centre 5 2" xfId="1909"/>
    <cellStyle name="Assumption OnOff Centre 5 2 2" xfId="4456"/>
    <cellStyle name="Assumption OnOff Centre 5 2 2 2" xfId="6529"/>
    <cellStyle name="Assumption OnOff Centre 5 2 2 3" xfId="8052"/>
    <cellStyle name="Assumption OnOff Centre 5 2 2 4" xfId="12545"/>
    <cellStyle name="Assumption OnOff Centre 5 2 2 5" xfId="19575"/>
    <cellStyle name="Assumption OnOff Centre 5 2 2 6" xfId="20526"/>
    <cellStyle name="Assumption OnOff Centre 5 2 3" xfId="6528"/>
    <cellStyle name="Assumption OnOff Centre 5 2 4" xfId="8053"/>
    <cellStyle name="Assumption OnOff Centre 5 2 5" xfId="12580"/>
    <cellStyle name="Assumption OnOff Centre 5 2 6" xfId="19576"/>
    <cellStyle name="Assumption OnOff Centre 5 2 7" xfId="17863"/>
    <cellStyle name="Assumption OnOff Centre 5 3" xfId="2326"/>
    <cellStyle name="Assumption OnOff Centre 5 3 2" xfId="4873"/>
    <cellStyle name="Assumption OnOff Centre 5 3 2 2" xfId="6531"/>
    <cellStyle name="Assumption OnOff Centre 5 3 2 3" xfId="8050"/>
    <cellStyle name="Assumption OnOff Centre 5 3 2 4" xfId="12518"/>
    <cellStyle name="Assumption OnOff Centre 5 3 2 5" xfId="19573"/>
    <cellStyle name="Assumption OnOff Centre 5 3 2 6" xfId="17865"/>
    <cellStyle name="Assumption OnOff Centre 5 3 3" xfId="6530"/>
    <cellStyle name="Assumption OnOff Centre 5 3 4" xfId="8051"/>
    <cellStyle name="Assumption OnOff Centre 5 3 5" xfId="12544"/>
    <cellStyle name="Assumption OnOff Centre 5 3 6" xfId="19574"/>
    <cellStyle name="Assumption OnOff Centre 5 3 7" xfId="17864"/>
    <cellStyle name="Assumption OnOff Centre 5 4" xfId="2738"/>
    <cellStyle name="Assumption OnOff Centre 5 4 2" xfId="5285"/>
    <cellStyle name="Assumption OnOff Centre 5 4 2 2" xfId="6533"/>
    <cellStyle name="Assumption OnOff Centre 5 4 2 3" xfId="8037"/>
    <cellStyle name="Assumption OnOff Centre 5 4 2 4" xfId="12516"/>
    <cellStyle name="Assumption OnOff Centre 5 4 2 5" xfId="19571"/>
    <cellStyle name="Assumption OnOff Centre 5 4 2 6" xfId="17867"/>
    <cellStyle name="Assumption OnOff Centre 5 4 3" xfId="6532"/>
    <cellStyle name="Assumption OnOff Centre 5 4 4" xfId="8038"/>
    <cellStyle name="Assumption OnOff Centre 5 4 5" xfId="12517"/>
    <cellStyle name="Assumption OnOff Centre 5 4 6" xfId="19572"/>
    <cellStyle name="Assumption OnOff Centre 5 4 7" xfId="17866"/>
    <cellStyle name="Assumption OnOff Centre 5 5" xfId="3153"/>
    <cellStyle name="Assumption OnOff Centre 5 5 2" xfId="5700"/>
    <cellStyle name="Assumption OnOff Centre 5 5 2 2" xfId="6535"/>
    <cellStyle name="Assumption OnOff Centre 5 5 2 3" xfId="7987"/>
    <cellStyle name="Assumption OnOff Centre 5 5 2 4" xfId="12480"/>
    <cellStyle name="Assumption OnOff Centre 5 5 2 5" xfId="19569"/>
    <cellStyle name="Assumption OnOff Centre 5 5 2 6" xfId="17895"/>
    <cellStyle name="Assumption OnOff Centre 5 5 3" xfId="6534"/>
    <cellStyle name="Assumption OnOff Centre 5 5 4" xfId="8030"/>
    <cellStyle name="Assumption OnOff Centre 5 5 5" xfId="12481"/>
    <cellStyle name="Assumption OnOff Centre 5 5 6" xfId="19570"/>
    <cellStyle name="Assumption OnOff Centre 5 5 7" xfId="17868"/>
    <cellStyle name="Assumption OnOff Centre 5 6" xfId="3286"/>
    <cellStyle name="Assumption OnOff Centre 5 6 2" xfId="6536"/>
    <cellStyle name="Assumption OnOff Centre 5 6 3" xfId="7986"/>
    <cellStyle name="Assumption OnOff Centre 5 6 4" xfId="12454"/>
    <cellStyle name="Assumption OnOff Centre 5 6 5" xfId="19568"/>
    <cellStyle name="Assumption OnOff Centre 5 6 6" xfId="17900"/>
    <cellStyle name="Assumption OnOff Centre 5 7" xfId="3909"/>
    <cellStyle name="Assumption OnOff Centre 5 7 2" xfId="6537"/>
    <cellStyle name="Assumption OnOff Centre 5 7 3" xfId="7974"/>
    <cellStyle name="Assumption OnOff Centre 5 7 4" xfId="12453"/>
    <cellStyle name="Assumption OnOff Centre 5 7 5" xfId="19567"/>
    <cellStyle name="Assumption OnOff Centre 5 7 6" xfId="17934"/>
    <cellStyle name="Assumption OnOff Centre 5 8" xfId="6527"/>
    <cellStyle name="Assumption OnOff Centre 5 9" xfId="8054"/>
    <cellStyle name="Assumption OnOff Right" xfId="214"/>
    <cellStyle name="Assumption OnOff Right 2" xfId="1040"/>
    <cellStyle name="Assumption OnOff Right 2 10" xfId="7966"/>
    <cellStyle name="Assumption OnOff Right 2 11" xfId="12417"/>
    <cellStyle name="Assumption OnOff Right 2 12" xfId="19565"/>
    <cellStyle name="Assumption OnOff Right 2 13" xfId="17935"/>
    <cellStyle name="Assumption OnOff Right 2 2" xfId="1158"/>
    <cellStyle name="Assumption OnOff Right 2 2 10" xfId="12416"/>
    <cellStyle name="Assumption OnOff Right 2 2 11" xfId="19564"/>
    <cellStyle name="Assumption OnOff Right 2 2 12" xfId="17936"/>
    <cellStyle name="Assumption OnOff Right 2 2 2" xfId="1709"/>
    <cellStyle name="Assumption OnOff Right 2 2 2 2" xfId="4258"/>
    <cellStyle name="Assumption OnOff Right 2 2 2 2 2" xfId="6542"/>
    <cellStyle name="Assumption OnOff Right 2 2 2 2 3" xfId="7910"/>
    <cellStyle name="Assumption OnOff Right 2 2 2 2 4" xfId="12389"/>
    <cellStyle name="Assumption OnOff Right 2 2 2 2 5" xfId="19562"/>
    <cellStyle name="Assumption OnOff Right 2 2 2 2 6" xfId="17938"/>
    <cellStyle name="Assumption OnOff Right 2 2 2 3" xfId="6541"/>
    <cellStyle name="Assumption OnOff Right 2 2 2 4" xfId="7922"/>
    <cellStyle name="Assumption OnOff Right 2 2 2 5" xfId="12390"/>
    <cellStyle name="Assumption OnOff Right 2 2 2 6" xfId="19563"/>
    <cellStyle name="Assumption OnOff Right 2 2 2 7" xfId="17937"/>
    <cellStyle name="Assumption OnOff Right 2 2 3" xfId="2128"/>
    <cellStyle name="Assumption OnOff Right 2 2 3 2" xfId="4675"/>
    <cellStyle name="Assumption OnOff Right 2 2 3 2 2" xfId="6544"/>
    <cellStyle name="Assumption OnOff Right 2 2 3 2 3" xfId="7902"/>
    <cellStyle name="Assumption OnOff Right 2 2 3 2 4" xfId="12353"/>
    <cellStyle name="Assumption OnOff Right 2 2 3 2 5" xfId="19560"/>
    <cellStyle name="Assumption OnOff Right 2 2 3 2 6" xfId="17940"/>
    <cellStyle name="Assumption OnOff Right 2 2 3 3" xfId="6543"/>
    <cellStyle name="Assumption OnOff Right 2 2 3 4" xfId="7909"/>
    <cellStyle name="Assumption OnOff Right 2 2 3 5" xfId="12388"/>
    <cellStyle name="Assumption OnOff Right 2 2 3 6" xfId="19561"/>
    <cellStyle name="Assumption OnOff Right 2 2 3 7" xfId="17939"/>
    <cellStyle name="Assumption OnOff Right 2 2 4" xfId="2540"/>
    <cellStyle name="Assumption OnOff Right 2 2 4 2" xfId="5087"/>
    <cellStyle name="Assumption OnOff Right 2 2 4 2 2" xfId="6546"/>
    <cellStyle name="Assumption OnOff Right 2 2 4 2 3" xfId="7858"/>
    <cellStyle name="Assumption OnOff Right 2 2 4 2 4" xfId="12326"/>
    <cellStyle name="Assumption OnOff Right 2 2 4 2 5" xfId="19558"/>
    <cellStyle name="Assumption OnOff Right 2 2 4 2 6" xfId="17942"/>
    <cellStyle name="Assumption OnOff Right 2 2 4 3" xfId="6545"/>
    <cellStyle name="Assumption OnOff Right 2 2 4 4" xfId="7859"/>
    <cellStyle name="Assumption OnOff Right 2 2 4 5" xfId="12352"/>
    <cellStyle name="Assumption OnOff Right 2 2 4 6" xfId="19559"/>
    <cellStyle name="Assumption OnOff Right 2 2 4 7" xfId="17941"/>
    <cellStyle name="Assumption OnOff Right 2 2 5" xfId="2955"/>
    <cellStyle name="Assumption OnOff Right 2 2 5 2" xfId="5502"/>
    <cellStyle name="Assumption OnOff Right 2 2 5 2 2" xfId="6548"/>
    <cellStyle name="Assumption OnOff Right 2 2 5 2 3" xfId="7845"/>
    <cellStyle name="Assumption OnOff Right 2 2 5 2 4" xfId="12324"/>
    <cellStyle name="Assumption OnOff Right 2 2 5 2 5" xfId="19556"/>
    <cellStyle name="Assumption OnOff Right 2 2 5 2 6" xfId="17969"/>
    <cellStyle name="Assumption OnOff Right 2 2 5 3" xfId="6547"/>
    <cellStyle name="Assumption OnOff Right 2 2 5 4" xfId="7846"/>
    <cellStyle name="Assumption OnOff Right 2 2 5 5" xfId="12325"/>
    <cellStyle name="Assumption OnOff Right 2 2 5 6" xfId="19557"/>
    <cellStyle name="Assumption OnOff Right 2 2 5 7" xfId="17943"/>
    <cellStyle name="Assumption OnOff Right 2 2 6" xfId="3287"/>
    <cellStyle name="Assumption OnOff Right 2 2 6 2" xfId="6549"/>
    <cellStyle name="Assumption OnOff Right 2 2 6 3" xfId="7838"/>
    <cellStyle name="Assumption OnOff Right 2 2 6 4" xfId="12289"/>
    <cellStyle name="Assumption OnOff Right 2 2 6 5" xfId="19555"/>
    <cellStyle name="Assumption OnOff Right 2 2 6 6" xfId="17974"/>
    <cellStyle name="Assumption OnOff Right 2 2 7" xfId="3711"/>
    <cellStyle name="Assumption OnOff Right 2 2 7 2" xfId="6550"/>
    <cellStyle name="Assumption OnOff Right 2 2 7 3" xfId="7795"/>
    <cellStyle name="Assumption OnOff Right 2 2 7 4" xfId="12288"/>
    <cellStyle name="Assumption OnOff Right 2 2 7 5" xfId="19554"/>
    <cellStyle name="Assumption OnOff Right 2 2 7 6" xfId="18005"/>
    <cellStyle name="Assumption OnOff Right 2 2 8" xfId="6540"/>
    <cellStyle name="Assumption OnOff Right 2 2 9" xfId="7923"/>
    <cellStyle name="Assumption OnOff Right 2 3" xfId="1259"/>
    <cellStyle name="Assumption OnOff Right 2 3 10" xfId="19553"/>
    <cellStyle name="Assumption OnOff Right 2 3 11" xfId="18006"/>
    <cellStyle name="Assumption OnOff Right 2 3 2" xfId="1810"/>
    <cellStyle name="Assumption OnOff Right 2 3 2 2" xfId="4359"/>
    <cellStyle name="Assumption OnOff Right 2 3 2 2 2" xfId="6553"/>
    <cellStyle name="Assumption OnOff Right 2 3 2 2 3" xfId="7781"/>
    <cellStyle name="Assumption OnOff Right 2 3 2 2 4" xfId="12260"/>
    <cellStyle name="Assumption OnOff Right 2 3 2 2 5" xfId="19551"/>
    <cellStyle name="Assumption OnOff Right 2 3 2 2 6" xfId="18096"/>
    <cellStyle name="Assumption OnOff Right 2 3 2 3" xfId="6552"/>
    <cellStyle name="Assumption OnOff Right 2 3 2 4" xfId="7782"/>
    <cellStyle name="Assumption OnOff Right 2 3 2 5" xfId="12261"/>
    <cellStyle name="Assumption OnOff Right 2 3 2 6" xfId="19552"/>
    <cellStyle name="Assumption OnOff Right 2 3 2 7" xfId="18091"/>
    <cellStyle name="Assumption OnOff Right 2 3 3" xfId="2229"/>
    <cellStyle name="Assumption OnOff Right 2 3 3 2" xfId="4776"/>
    <cellStyle name="Assumption OnOff Right 2 3 3 2 2" xfId="6555"/>
    <cellStyle name="Assumption OnOff Right 2 3 3 2 3" xfId="7731"/>
    <cellStyle name="Assumption OnOff Right 2 3 3 2 4" xfId="12224"/>
    <cellStyle name="Assumption OnOff Right 2 3 3 2 5" xfId="19549"/>
    <cellStyle name="Assumption OnOff Right 2 3 3 2 6" xfId="18129"/>
    <cellStyle name="Assumption OnOff Right 2 3 3 3" xfId="6554"/>
    <cellStyle name="Assumption OnOff Right 2 3 3 4" xfId="7774"/>
    <cellStyle name="Assumption OnOff Right 2 3 3 5" xfId="12225"/>
    <cellStyle name="Assumption OnOff Right 2 3 3 6" xfId="19550"/>
    <cellStyle name="Assumption OnOff Right 2 3 3 7" xfId="18128"/>
    <cellStyle name="Assumption OnOff Right 2 3 4" xfId="2641"/>
    <cellStyle name="Assumption OnOff Right 2 3 4 2" xfId="5188"/>
    <cellStyle name="Assumption OnOff Right 2 3 4 2 2" xfId="6557"/>
    <cellStyle name="Assumption OnOff Right 2 3 4 2 3" xfId="7718"/>
    <cellStyle name="Assumption OnOff Right 2 3 4 2 4" xfId="12197"/>
    <cellStyle name="Assumption OnOff Right 2 3 4 2 5" xfId="19547"/>
    <cellStyle name="Assumption OnOff Right 2 3 4 2 6" xfId="18160"/>
    <cellStyle name="Assumption OnOff Right 2 3 4 3" xfId="6556"/>
    <cellStyle name="Assumption OnOff Right 2 3 4 4" xfId="7730"/>
    <cellStyle name="Assumption OnOff Right 2 3 4 5" xfId="12198"/>
    <cellStyle name="Assumption OnOff Right 2 3 4 6" xfId="19548"/>
    <cellStyle name="Assumption OnOff Right 2 3 4 7" xfId="18155"/>
    <cellStyle name="Assumption OnOff Right 2 3 5" xfId="3056"/>
    <cellStyle name="Assumption OnOff Right 2 3 5 2" xfId="5603"/>
    <cellStyle name="Assumption OnOff Right 2 3 5 2 2" xfId="6559"/>
    <cellStyle name="Assumption OnOff Right 2 3 5 2 3" xfId="7710"/>
    <cellStyle name="Assumption OnOff Right 2 3 5 2 4" xfId="12161"/>
    <cellStyle name="Assumption OnOff Right 2 3 5 2 5" xfId="19545"/>
    <cellStyle name="Assumption OnOff Right 2 3 5 2 6" xfId="18192"/>
    <cellStyle name="Assumption OnOff Right 2 3 5 3" xfId="6558"/>
    <cellStyle name="Assumption OnOff Right 2 3 5 4" xfId="7717"/>
    <cellStyle name="Assumption OnOff Right 2 3 5 5" xfId="12196"/>
    <cellStyle name="Assumption OnOff Right 2 3 5 6" xfId="19546"/>
    <cellStyle name="Assumption OnOff Right 2 3 5 7" xfId="18191"/>
    <cellStyle name="Assumption OnOff Right 2 3 6" xfId="3812"/>
    <cellStyle name="Assumption OnOff Right 2 3 6 2" xfId="6560"/>
    <cellStyle name="Assumption OnOff Right 2 3 6 3" xfId="7667"/>
    <cellStyle name="Assumption OnOff Right 2 3 6 4" xfId="12160"/>
    <cellStyle name="Assumption OnOff Right 2 3 6 5" xfId="19544"/>
    <cellStyle name="Assumption OnOff Right 2 3 6 6" xfId="18218"/>
    <cellStyle name="Assumption OnOff Right 2 3 7" xfId="6551"/>
    <cellStyle name="Assumption OnOff Right 2 3 8" xfId="7794"/>
    <cellStyle name="Assumption OnOff Right 2 3 9" xfId="12262"/>
    <cellStyle name="Assumption OnOff Right 2 4" xfId="1607"/>
    <cellStyle name="Assumption OnOff Right 2 4 2" xfId="4156"/>
    <cellStyle name="Assumption OnOff Right 2 4 2 2" xfId="6562"/>
    <cellStyle name="Assumption OnOff Right 2 4 2 3" xfId="7654"/>
    <cellStyle name="Assumption OnOff Right 2 4 2 4" xfId="12133"/>
    <cellStyle name="Assumption OnOff Right 2 4 2 5" xfId="19542"/>
    <cellStyle name="Assumption OnOff Right 2 4 2 6" xfId="18255"/>
    <cellStyle name="Assumption OnOff Right 2 4 3" xfId="6561"/>
    <cellStyle name="Assumption OnOff Right 2 4 4" xfId="7666"/>
    <cellStyle name="Assumption OnOff Right 2 4 5" xfId="12134"/>
    <cellStyle name="Assumption OnOff Right 2 4 6" xfId="19543"/>
    <cellStyle name="Assumption OnOff Right 2 4 7" xfId="18223"/>
    <cellStyle name="Assumption OnOff Right 2 5" xfId="2026"/>
    <cellStyle name="Assumption OnOff Right 2 5 2" xfId="4573"/>
    <cellStyle name="Assumption OnOff Right 2 5 2 2" xfId="6564"/>
    <cellStyle name="Assumption OnOff Right 2 5 2 3" xfId="7646"/>
    <cellStyle name="Assumption OnOff Right 2 5 2 4" xfId="12097"/>
    <cellStyle name="Assumption OnOff Right 2 5 2 5" xfId="19540"/>
    <cellStyle name="Assumption OnOff Right 2 5 2 6" xfId="18282"/>
    <cellStyle name="Assumption OnOff Right 2 5 3" xfId="6563"/>
    <cellStyle name="Assumption OnOff Right 2 5 4" xfId="7653"/>
    <cellStyle name="Assumption OnOff Right 2 5 5" xfId="12132"/>
    <cellStyle name="Assumption OnOff Right 2 5 6" xfId="19541"/>
    <cellStyle name="Assumption OnOff Right 2 5 7" xfId="18256"/>
    <cellStyle name="Assumption OnOff Right 2 6" xfId="2438"/>
    <cellStyle name="Assumption OnOff Right 2 6 2" xfId="4985"/>
    <cellStyle name="Assumption OnOff Right 2 6 2 2" xfId="6566"/>
    <cellStyle name="Assumption OnOff Right 2 6 2 3" xfId="7602"/>
    <cellStyle name="Assumption OnOff Right 2 6 2 4" xfId="12070"/>
    <cellStyle name="Assumption OnOff Right 2 6 2 5" xfId="19538"/>
    <cellStyle name="Assumption OnOff Right 2 6 2 6" xfId="18319"/>
    <cellStyle name="Assumption OnOff Right 2 6 3" xfId="6565"/>
    <cellStyle name="Assumption OnOff Right 2 6 4" xfId="7603"/>
    <cellStyle name="Assumption OnOff Right 2 6 5" xfId="12096"/>
    <cellStyle name="Assumption OnOff Right 2 6 6" xfId="19539"/>
    <cellStyle name="Assumption OnOff Right 2 6 7" xfId="18287"/>
    <cellStyle name="Assumption OnOff Right 2 7" xfId="2853"/>
    <cellStyle name="Assumption OnOff Right 2 7 2" xfId="5400"/>
    <cellStyle name="Assumption OnOff Right 2 7 2 2" xfId="6568"/>
    <cellStyle name="Assumption OnOff Right 2 7 2 3" xfId="7589"/>
    <cellStyle name="Assumption OnOff Right 2 7 2 4" xfId="12068"/>
    <cellStyle name="Assumption OnOff Right 2 7 2 5" xfId="19536"/>
    <cellStyle name="Assumption OnOff Right 2 7 2 6" xfId="18346"/>
    <cellStyle name="Assumption OnOff Right 2 7 3" xfId="6567"/>
    <cellStyle name="Assumption OnOff Right 2 7 4" xfId="7590"/>
    <cellStyle name="Assumption OnOff Right 2 7 5" xfId="12069"/>
    <cellStyle name="Assumption OnOff Right 2 7 6" xfId="19537"/>
    <cellStyle name="Assumption OnOff Right 2 7 7" xfId="18320"/>
    <cellStyle name="Assumption OnOff Right 2 8" xfId="3609"/>
    <cellStyle name="Assumption OnOff Right 2 8 2" xfId="6569"/>
    <cellStyle name="Assumption OnOff Right 2 8 3" xfId="7582"/>
    <cellStyle name="Assumption OnOff Right 2 8 4" xfId="12033"/>
    <cellStyle name="Assumption OnOff Right 2 8 5" xfId="19535"/>
    <cellStyle name="Assumption OnOff Right 2 8 6" xfId="18351"/>
    <cellStyle name="Assumption OnOff Right 2 9" xfId="6539"/>
    <cellStyle name="Assumption OnOff Right 3" xfId="991"/>
    <cellStyle name="Assumption OnOff Right 3 10" xfId="18383"/>
    <cellStyle name="Assumption OnOff Right 3 2" xfId="1575"/>
    <cellStyle name="Assumption OnOff Right 3 2 2" xfId="4124"/>
    <cellStyle name="Assumption OnOff Right 3 2 2 2" xfId="6572"/>
    <cellStyle name="Assumption OnOff Right 3 2 2 3" xfId="7526"/>
    <cellStyle name="Assumption OnOff Right 3 2 2 4" xfId="12005"/>
    <cellStyle name="Assumption OnOff Right 3 2 2 5" xfId="19532"/>
    <cellStyle name="Assumption OnOff Right 3 2 2 6" xfId="18410"/>
    <cellStyle name="Assumption OnOff Right 3 2 3" xfId="6571"/>
    <cellStyle name="Assumption OnOff Right 3 2 4" xfId="7538"/>
    <cellStyle name="Assumption OnOff Right 3 2 5" xfId="12006"/>
    <cellStyle name="Assumption OnOff Right 3 2 6" xfId="19533"/>
    <cellStyle name="Assumption OnOff Right 3 2 7" xfId="18384"/>
    <cellStyle name="Assumption OnOff Right 3 3" xfId="1994"/>
    <cellStyle name="Assumption OnOff Right 3 3 2" xfId="4541"/>
    <cellStyle name="Assumption OnOff Right 3 3 2 2" xfId="6574"/>
    <cellStyle name="Assumption OnOff Right 3 3 2 3" xfId="7518"/>
    <cellStyle name="Assumption OnOff Right 3 3 2 4" xfId="11969"/>
    <cellStyle name="Assumption OnOff Right 3 3 2 5" xfId="19530"/>
    <cellStyle name="Assumption OnOff Right 3 3 2 6" xfId="18447"/>
    <cellStyle name="Assumption OnOff Right 3 3 3" xfId="6573"/>
    <cellStyle name="Assumption OnOff Right 3 3 4" xfId="7525"/>
    <cellStyle name="Assumption OnOff Right 3 3 5" xfId="12004"/>
    <cellStyle name="Assumption OnOff Right 3 3 6" xfId="19531"/>
    <cellStyle name="Assumption OnOff Right 3 3 7" xfId="18415"/>
    <cellStyle name="Assumption OnOff Right 3 4" xfId="2406"/>
    <cellStyle name="Assumption OnOff Right 3 4 2" xfId="4953"/>
    <cellStyle name="Assumption OnOff Right 3 4 2 2" xfId="6576"/>
    <cellStyle name="Assumption OnOff Right 3 4 2 3" xfId="7474"/>
    <cellStyle name="Assumption OnOff Right 3 4 2 4" xfId="11942"/>
    <cellStyle name="Assumption OnOff Right 3 4 2 5" xfId="19528"/>
    <cellStyle name="Assumption OnOff Right 3 4 2 6" xfId="18474"/>
    <cellStyle name="Assumption OnOff Right 3 4 3" xfId="6575"/>
    <cellStyle name="Assumption OnOff Right 3 4 4" xfId="7475"/>
    <cellStyle name="Assumption OnOff Right 3 4 5" xfId="11968"/>
    <cellStyle name="Assumption OnOff Right 3 4 6" xfId="18448"/>
    <cellStyle name="Assumption OnOff Right 3 5" xfId="2821"/>
    <cellStyle name="Assumption OnOff Right 3 5 2" xfId="5368"/>
    <cellStyle name="Assumption OnOff Right 3 5 2 2" xfId="6578"/>
    <cellStyle name="Assumption OnOff Right 3 5 2 3" xfId="7461"/>
    <cellStyle name="Assumption OnOff Right 3 5 2 4" xfId="11940"/>
    <cellStyle name="Assumption OnOff Right 3 5 2 5" xfId="19526"/>
    <cellStyle name="Assumption OnOff Right 3 5 2 6" xfId="18511"/>
    <cellStyle name="Assumption OnOff Right 3 5 3" xfId="6577"/>
    <cellStyle name="Assumption OnOff Right 3 5 4" xfId="7462"/>
    <cellStyle name="Assumption OnOff Right 3 5 5" xfId="19527"/>
    <cellStyle name="Assumption OnOff Right 3 5 6" xfId="18479"/>
    <cellStyle name="Assumption OnOff Right 3 6" xfId="3288"/>
    <cellStyle name="Assumption OnOff Right 3 6 2" xfId="6579"/>
    <cellStyle name="Assumption OnOff Right 3 6 3" xfId="7454"/>
    <cellStyle name="Assumption OnOff Right 3 6 4" xfId="11905"/>
    <cellStyle name="Assumption OnOff Right 3 6 5" xfId="19525"/>
    <cellStyle name="Assumption OnOff Right 3 6 6" xfId="18512"/>
    <cellStyle name="Assumption OnOff Right 3 7" xfId="3577"/>
    <cellStyle name="Assumption OnOff Right 3 7 2" xfId="6580"/>
    <cellStyle name="Assumption OnOff Right 3 7 3" xfId="7411"/>
    <cellStyle name="Assumption OnOff Right 3 7 4" xfId="11904"/>
    <cellStyle name="Assumption OnOff Right 3 7 5" xfId="19524"/>
    <cellStyle name="Assumption OnOff Right 3 7 6" xfId="18538"/>
    <cellStyle name="Assumption OnOff Right 3 8" xfId="6570"/>
    <cellStyle name="Assumption OnOff Right 3 9" xfId="7539"/>
    <cellStyle name="Assumption OnOff Right 4" xfId="957"/>
    <cellStyle name="Assumption OnOff Right 4 2" xfId="1541"/>
    <cellStyle name="Assumption OnOff Right 4 2 2" xfId="4090"/>
    <cellStyle name="Assumption OnOff Right 4 2 2 2" xfId="6583"/>
    <cellStyle name="Assumption OnOff Right 4 2 2 3" xfId="7397"/>
    <cellStyle name="Assumption OnOff Right 4 2 2 4" xfId="11876"/>
    <cellStyle name="Assumption OnOff Right 4 2 2 5" xfId="19521"/>
    <cellStyle name="Assumption OnOff Right 4 2 2 6" xfId="18575"/>
    <cellStyle name="Assumption OnOff Right 4 2 3" xfId="6582"/>
    <cellStyle name="Assumption OnOff Right 4 2 4" xfId="7398"/>
    <cellStyle name="Assumption OnOff Right 4 2 5" xfId="11877"/>
    <cellStyle name="Assumption OnOff Right 4 2 6" xfId="19522"/>
    <cellStyle name="Assumption OnOff Right 4 2 7" xfId="18574"/>
    <cellStyle name="Assumption OnOff Right 4 3" xfId="1960"/>
    <cellStyle name="Assumption OnOff Right 4 3 2" xfId="4507"/>
    <cellStyle name="Assumption OnOff Right 4 3 2 2" xfId="6585"/>
    <cellStyle name="Assumption OnOff Right 4 3 2 3" xfId="11840"/>
    <cellStyle name="Assumption OnOff Right 4 3 2 4" xfId="19519"/>
    <cellStyle name="Assumption OnOff Right 4 3 2 5" xfId="18606"/>
    <cellStyle name="Assumption OnOff Right 4 3 3" xfId="6584"/>
    <cellStyle name="Assumption OnOff Right 4 3 4" xfId="11841"/>
    <cellStyle name="Assumption OnOff Right 4 3 5" xfId="19520"/>
    <cellStyle name="Assumption OnOff Right 4 3 6" xfId="18601"/>
    <cellStyle name="Assumption OnOff Right 4 4" xfId="2372"/>
    <cellStyle name="Assumption OnOff Right 4 4 2" xfId="4919"/>
    <cellStyle name="Assumption OnOff Right 4 4 2 2" xfId="6587"/>
    <cellStyle name="Assumption OnOff Right 4 4 2 3" xfId="7334"/>
    <cellStyle name="Assumption OnOff Right 4 4 2 4" xfId="11813"/>
    <cellStyle name="Assumption OnOff Right 4 4 2 5" xfId="19517"/>
    <cellStyle name="Assumption OnOff Right 4 4 2 6" xfId="18639"/>
    <cellStyle name="Assumption OnOff Right 4 4 3" xfId="6586"/>
    <cellStyle name="Assumption OnOff Right 4 4 4" xfId="7346"/>
    <cellStyle name="Assumption OnOff Right 4 4 5" xfId="11814"/>
    <cellStyle name="Assumption OnOff Right 4 4 6" xfId="19518"/>
    <cellStyle name="Assumption OnOff Right 4 4 7" xfId="18638"/>
    <cellStyle name="Assumption OnOff Right 4 5" xfId="2787"/>
    <cellStyle name="Assumption OnOff Right 4 5 2" xfId="5334"/>
    <cellStyle name="Assumption OnOff Right 4 5 2 2" xfId="7326"/>
    <cellStyle name="Assumption OnOff Right 4 5 2 3" xfId="11777"/>
    <cellStyle name="Assumption OnOff Right 4 5 2 4" xfId="19515"/>
    <cellStyle name="Assumption OnOff Right 4 5 2 5" xfId="18670"/>
    <cellStyle name="Assumption OnOff Right 4 5 3" xfId="7333"/>
    <cellStyle name="Assumption OnOff Right 4 5 4" xfId="11812"/>
    <cellStyle name="Assumption OnOff Right 4 5 5" xfId="19516"/>
    <cellStyle name="Assumption OnOff Right 4 5 6" xfId="18665"/>
    <cellStyle name="Assumption OnOff Right 4 6" xfId="3289"/>
    <cellStyle name="Assumption OnOff Right 4 6 2" xfId="6590"/>
    <cellStyle name="Assumption OnOff Right 4 6 3" xfId="7283"/>
    <cellStyle name="Assumption OnOff Right 4 6 4" xfId="11776"/>
    <cellStyle name="Assumption OnOff Right 4 6 5" xfId="19514"/>
    <cellStyle name="Assumption OnOff Right 4 6 6" xfId="18702"/>
    <cellStyle name="Assumption OnOff Right 4 7" xfId="3214"/>
    <cellStyle name="Assumption OnOff Right 4 7 2" xfId="6591"/>
    <cellStyle name="Assumption OnOff Right 4 7 3" xfId="7282"/>
    <cellStyle name="Assumption OnOff Right 4 7 4" xfId="11750"/>
    <cellStyle name="Assumption OnOff Right 4 7 5" xfId="19513"/>
    <cellStyle name="Assumption OnOff Right 4 7 6" xfId="18703"/>
    <cellStyle name="Assumption OnOff Right 4 8" xfId="11878"/>
    <cellStyle name="Assumption OnOff Right 4 9" xfId="19523"/>
    <cellStyle name="Assumption OnOff Right 5" xfId="1360"/>
    <cellStyle name="Assumption OnOff Right 5 10" xfId="11749"/>
    <cellStyle name="Assumption OnOff Right 5 11" xfId="19512"/>
    <cellStyle name="Assumption OnOff Right 5 12" xfId="18729"/>
    <cellStyle name="Assumption OnOff Right 5 2" xfId="1910"/>
    <cellStyle name="Assumption OnOff Right 5 2 2" xfId="4457"/>
    <cellStyle name="Assumption OnOff Right 5 2 2 2" xfId="6594"/>
    <cellStyle name="Assumption OnOff Right 5 2 2 3" xfId="7262"/>
    <cellStyle name="Assumption OnOff Right 5 2 2 4" xfId="11713"/>
    <cellStyle name="Assumption OnOff Right 5 2 2 5" xfId="19510"/>
    <cellStyle name="Assumption OnOff Right 5 2 2 6" xfId="18766"/>
    <cellStyle name="Assumption OnOff Right 5 2 3" xfId="6593"/>
    <cellStyle name="Assumption OnOff Right 5 2 4" xfId="7269"/>
    <cellStyle name="Assumption OnOff Right 5 2 5" xfId="11748"/>
    <cellStyle name="Assumption OnOff Right 5 2 6" xfId="19511"/>
    <cellStyle name="Assumption OnOff Right 5 2 7" xfId="18734"/>
    <cellStyle name="Assumption OnOff Right 5 3" xfId="2327"/>
    <cellStyle name="Assumption OnOff Right 5 3 2" xfId="4874"/>
    <cellStyle name="Assumption OnOff Right 5 3 2 2" xfId="6596"/>
    <cellStyle name="Assumption OnOff Right 5 3 2 3" xfId="7218"/>
    <cellStyle name="Assumption OnOff Right 5 3 2 4" xfId="11686"/>
    <cellStyle name="Assumption OnOff Right 5 3 2 5" xfId="19508"/>
    <cellStyle name="Assumption OnOff Right 5 3 2 6" xfId="18793"/>
    <cellStyle name="Assumption OnOff Right 5 3 3" xfId="6595"/>
    <cellStyle name="Assumption OnOff Right 5 3 4" xfId="7219"/>
    <cellStyle name="Assumption OnOff Right 5 3 5" xfId="11712"/>
    <cellStyle name="Assumption OnOff Right 5 3 6" xfId="19509"/>
    <cellStyle name="Assumption OnOff Right 5 3 7" xfId="18767"/>
    <cellStyle name="Assumption OnOff Right 5 4" xfId="2739"/>
    <cellStyle name="Assumption OnOff Right 5 4 2" xfId="5286"/>
    <cellStyle name="Assumption OnOff Right 5 4 2 2" xfId="6598"/>
    <cellStyle name="Assumption OnOff Right 5 4 2 3" xfId="7205"/>
    <cellStyle name="Assumption OnOff Right 5 4 2 4" xfId="11684"/>
    <cellStyle name="Assumption OnOff Right 5 4 2 5" xfId="19506"/>
    <cellStyle name="Assumption OnOff Right 5 4 2 6" xfId="18830"/>
    <cellStyle name="Assumption OnOff Right 5 4 3" xfId="6597"/>
    <cellStyle name="Assumption OnOff Right 5 4 4" xfId="7206"/>
    <cellStyle name="Assumption OnOff Right 5 4 5" xfId="11685"/>
    <cellStyle name="Assumption OnOff Right 5 4 6" xfId="19507"/>
    <cellStyle name="Assumption OnOff Right 5 4 7" xfId="18798"/>
    <cellStyle name="Assumption OnOff Right 5 5" xfId="3154"/>
    <cellStyle name="Assumption OnOff Right 5 5 2" xfId="5701"/>
    <cellStyle name="Assumption OnOff Right 5 5 2 2" xfId="6600"/>
    <cellStyle name="Assumption OnOff Right 5 5 2 3" xfId="7155"/>
    <cellStyle name="Assumption OnOff Right 5 5 2 4" xfId="11665"/>
    <cellStyle name="Assumption OnOff Right 5 5 2 5" xfId="19504"/>
    <cellStyle name="Assumption OnOff Right 5 5 2 6" xfId="18857"/>
    <cellStyle name="Assumption OnOff Right 5 5 3" xfId="6599"/>
    <cellStyle name="Assumption OnOff Right 5 5 4" xfId="7198"/>
    <cellStyle name="Assumption OnOff Right 5 5 5" xfId="11666"/>
    <cellStyle name="Assumption OnOff Right 5 5 6" xfId="19505"/>
    <cellStyle name="Assumption OnOff Right 5 5 7" xfId="18831"/>
    <cellStyle name="Assumption OnOff Right 5 6" xfId="3290"/>
    <cellStyle name="Assumption OnOff Right 5 6 2" xfId="6601"/>
    <cellStyle name="Assumption OnOff Right 5 6 3" xfId="7154"/>
    <cellStyle name="Assumption OnOff Right 5 6 4" xfId="11628"/>
    <cellStyle name="Assumption OnOff Right 5 6 5" xfId="19503"/>
    <cellStyle name="Assumption OnOff Right 5 6 6" xfId="18862"/>
    <cellStyle name="Assumption OnOff Right 5 7" xfId="3910"/>
    <cellStyle name="Assumption OnOff Right 5 7 2" xfId="6602"/>
    <cellStyle name="Assumption OnOff Right 5 7 3" xfId="7119"/>
    <cellStyle name="Assumption OnOff Right 5 7 4" xfId="11627"/>
    <cellStyle name="Assumption OnOff Right 5 7 5" xfId="19502"/>
    <cellStyle name="Assumption OnOff Right 5 7 6" xfId="18894"/>
    <cellStyle name="Assumption OnOff Right 5 8" xfId="6592"/>
    <cellStyle name="Assumption OnOff Right 5 9" xfId="7270"/>
    <cellStyle name="Assumption Percentage Centre" xfId="215"/>
    <cellStyle name="Assumption Percentage Centre 2" xfId="1041"/>
    <cellStyle name="Assumption Percentage Centre 2 10" xfId="7111"/>
    <cellStyle name="Assumption Percentage Centre 2 11" xfId="11625"/>
    <cellStyle name="Assumption Percentage Centre 2 12" xfId="19500"/>
    <cellStyle name="Assumption Percentage Centre 2 13" xfId="18934"/>
    <cellStyle name="Assumption Percentage Centre 2 2" xfId="1159"/>
    <cellStyle name="Assumption Percentage Centre 2 2 10" xfId="11624"/>
    <cellStyle name="Assumption Percentage Centre 2 2 11" xfId="19499"/>
    <cellStyle name="Assumption Percentage Centre 2 2 12" xfId="18937"/>
    <cellStyle name="Assumption Percentage Centre 2 2 2" xfId="1710"/>
    <cellStyle name="Assumption Percentage Centre 2 2 2 2" xfId="4259"/>
    <cellStyle name="Assumption Percentage Centre 2 2 2 2 2" xfId="6607"/>
    <cellStyle name="Assumption Percentage Centre 2 2 2 2 3" xfId="7096"/>
    <cellStyle name="Assumption Percentage Centre 2 2 2 2 4" xfId="11622"/>
    <cellStyle name="Assumption Percentage Centre 2 2 2 2 5" xfId="19497"/>
    <cellStyle name="Assumption Percentage Centre 2 2 2 2 6" xfId="18951"/>
    <cellStyle name="Assumption Percentage Centre 2 2 2 3" xfId="6606"/>
    <cellStyle name="Assumption Percentage Centre 2 2 2 4" xfId="7097"/>
    <cellStyle name="Assumption Percentage Centre 2 2 2 5" xfId="11623"/>
    <cellStyle name="Assumption Percentage Centre 2 2 2 6" xfId="19498"/>
    <cellStyle name="Assumption Percentage Centre 2 2 2 7" xfId="18950"/>
    <cellStyle name="Assumption Percentage Centre 2 2 3" xfId="2129"/>
    <cellStyle name="Assumption Percentage Centre 2 2 3 2" xfId="4676"/>
    <cellStyle name="Assumption Percentage Centre 2 2 3 2 2" xfId="6609"/>
    <cellStyle name="Assumption Percentage Centre 2 2 3 2 3" xfId="7094"/>
    <cellStyle name="Assumption Percentage Centre 2 2 3 2 4" xfId="11620"/>
    <cellStyle name="Assumption Percentage Centre 2 2 3 2 5" xfId="19495"/>
    <cellStyle name="Assumption Percentage Centre 2 2 3 2 6" xfId="18953"/>
    <cellStyle name="Assumption Percentage Centre 2 2 3 3" xfId="6608"/>
    <cellStyle name="Assumption Percentage Centre 2 2 3 4" xfId="7095"/>
    <cellStyle name="Assumption Percentage Centre 2 2 3 5" xfId="11621"/>
    <cellStyle name="Assumption Percentage Centre 2 2 3 6" xfId="19496"/>
    <cellStyle name="Assumption Percentage Centre 2 2 3 7" xfId="18952"/>
    <cellStyle name="Assumption Percentage Centre 2 2 4" xfId="2541"/>
    <cellStyle name="Assumption Percentage Centre 2 2 4 2" xfId="5088"/>
    <cellStyle name="Assumption Percentage Centre 2 2 4 2 2" xfId="6611"/>
    <cellStyle name="Assumption Percentage Centre 2 2 4 2 3" xfId="7092"/>
    <cellStyle name="Assumption Percentage Centre 2 2 4 2 4" xfId="11618"/>
    <cellStyle name="Assumption Percentage Centre 2 2 4 2 5" xfId="19493"/>
    <cellStyle name="Assumption Percentage Centre 2 2 4 2 6" xfId="18955"/>
    <cellStyle name="Assumption Percentage Centre 2 2 4 3" xfId="6610"/>
    <cellStyle name="Assumption Percentage Centre 2 2 4 4" xfId="7093"/>
    <cellStyle name="Assumption Percentage Centre 2 2 4 5" xfId="11619"/>
    <cellStyle name="Assumption Percentage Centre 2 2 4 6" xfId="19494"/>
    <cellStyle name="Assumption Percentage Centre 2 2 4 7" xfId="18954"/>
    <cellStyle name="Assumption Percentage Centre 2 2 5" xfId="2956"/>
    <cellStyle name="Assumption Percentage Centre 2 2 5 2" xfId="5503"/>
    <cellStyle name="Assumption Percentage Centre 2 2 5 2 2" xfId="6613"/>
    <cellStyle name="Assumption Percentage Centre 2 2 5 2 3" xfId="7090"/>
    <cellStyle name="Assumption Percentage Centre 2 2 5 2 4" xfId="11616"/>
    <cellStyle name="Assumption Percentage Centre 2 2 5 2 5" xfId="19491"/>
    <cellStyle name="Assumption Percentage Centre 2 2 5 2 6" xfId="18957"/>
    <cellStyle name="Assumption Percentage Centre 2 2 5 3" xfId="6612"/>
    <cellStyle name="Assumption Percentage Centre 2 2 5 4" xfId="7091"/>
    <cellStyle name="Assumption Percentage Centre 2 2 5 5" xfId="11617"/>
    <cellStyle name="Assumption Percentage Centre 2 2 5 6" xfId="19492"/>
    <cellStyle name="Assumption Percentage Centre 2 2 5 7" xfId="18956"/>
    <cellStyle name="Assumption Percentage Centre 2 2 6" xfId="3291"/>
    <cellStyle name="Assumption Percentage Centre 2 2 6 2" xfId="6614"/>
    <cellStyle name="Assumption Percentage Centre 2 2 6 3" xfId="7089"/>
    <cellStyle name="Assumption Percentage Centre 2 2 6 4" xfId="11615"/>
    <cellStyle name="Assumption Percentage Centre 2 2 6 5" xfId="19490"/>
    <cellStyle name="Assumption Percentage Centre 2 2 6 6" xfId="18958"/>
    <cellStyle name="Assumption Percentage Centre 2 2 7" xfId="3712"/>
    <cellStyle name="Assumption Percentage Centre 2 2 7 2" xfId="6615"/>
    <cellStyle name="Assumption Percentage Centre 2 2 7 3" xfId="7088"/>
    <cellStyle name="Assumption Percentage Centre 2 2 7 4" xfId="11614"/>
    <cellStyle name="Assumption Percentage Centre 2 2 7 5" xfId="19489"/>
    <cellStyle name="Assumption Percentage Centre 2 2 7 6" xfId="18959"/>
    <cellStyle name="Assumption Percentage Centre 2 2 8" xfId="6605"/>
    <cellStyle name="Assumption Percentage Centre 2 2 9" xfId="7098"/>
    <cellStyle name="Assumption Percentage Centre 2 3" xfId="1260"/>
    <cellStyle name="Assumption Percentage Centre 2 3 10" xfId="19488"/>
    <cellStyle name="Assumption Percentage Centre 2 3 11" xfId="18960"/>
    <cellStyle name="Assumption Percentage Centre 2 3 2" xfId="1811"/>
    <cellStyle name="Assumption Percentage Centre 2 3 2 2" xfId="4360"/>
    <cellStyle name="Assumption Percentage Centre 2 3 2 2 2" xfId="6618"/>
    <cellStyle name="Assumption Percentage Centre 2 3 2 2 3" xfId="7085"/>
    <cellStyle name="Assumption Percentage Centre 2 3 2 2 4" xfId="11611"/>
    <cellStyle name="Assumption Percentage Centre 2 3 2 2 5" xfId="19486"/>
    <cellStyle name="Assumption Percentage Centre 2 3 2 2 6" xfId="18962"/>
    <cellStyle name="Assumption Percentage Centre 2 3 2 3" xfId="6617"/>
    <cellStyle name="Assumption Percentage Centre 2 3 2 4" xfId="7086"/>
    <cellStyle name="Assumption Percentage Centre 2 3 2 5" xfId="11612"/>
    <cellStyle name="Assumption Percentage Centre 2 3 2 6" xfId="19487"/>
    <cellStyle name="Assumption Percentage Centre 2 3 2 7" xfId="18961"/>
    <cellStyle name="Assumption Percentage Centre 2 3 3" xfId="2230"/>
    <cellStyle name="Assumption Percentage Centre 2 3 3 2" xfId="4777"/>
    <cellStyle name="Assumption Percentage Centre 2 3 3 2 2" xfId="6620"/>
    <cellStyle name="Assumption Percentage Centre 2 3 3 2 3" xfId="7083"/>
    <cellStyle name="Assumption Percentage Centre 2 3 3 2 4" xfId="11609"/>
    <cellStyle name="Assumption Percentage Centre 2 3 3 2 5" xfId="19484"/>
    <cellStyle name="Assumption Percentage Centre 2 3 3 2 6" xfId="18964"/>
    <cellStyle name="Assumption Percentage Centre 2 3 3 3" xfId="6619"/>
    <cellStyle name="Assumption Percentage Centre 2 3 3 4" xfId="7084"/>
    <cellStyle name="Assumption Percentage Centre 2 3 3 5" xfId="11610"/>
    <cellStyle name="Assumption Percentage Centre 2 3 3 6" xfId="19485"/>
    <cellStyle name="Assumption Percentage Centre 2 3 3 7" xfId="18963"/>
    <cellStyle name="Assumption Percentage Centre 2 3 4" xfId="2642"/>
    <cellStyle name="Assumption Percentage Centre 2 3 4 2" xfId="5189"/>
    <cellStyle name="Assumption Percentage Centre 2 3 4 2 2" xfId="6622"/>
    <cellStyle name="Assumption Percentage Centre 2 3 4 2 3" xfId="7081"/>
    <cellStyle name="Assumption Percentage Centre 2 3 4 2 4" xfId="11607"/>
    <cellStyle name="Assumption Percentage Centre 2 3 4 2 5" xfId="19482"/>
    <cellStyle name="Assumption Percentage Centre 2 3 4 2 6" xfId="18966"/>
    <cellStyle name="Assumption Percentage Centre 2 3 4 3" xfId="6621"/>
    <cellStyle name="Assumption Percentage Centre 2 3 4 4" xfId="7082"/>
    <cellStyle name="Assumption Percentage Centre 2 3 4 5" xfId="11608"/>
    <cellStyle name="Assumption Percentage Centre 2 3 4 6" xfId="19483"/>
    <cellStyle name="Assumption Percentage Centre 2 3 4 7" xfId="18965"/>
    <cellStyle name="Assumption Percentage Centre 2 3 5" xfId="3057"/>
    <cellStyle name="Assumption Percentage Centre 2 3 5 2" xfId="5604"/>
    <cellStyle name="Assumption Percentage Centre 2 3 5 2 2" xfId="6624"/>
    <cellStyle name="Assumption Percentage Centre 2 3 5 2 3" xfId="7079"/>
    <cellStyle name="Assumption Percentage Centre 2 3 5 2 4" xfId="11605"/>
    <cellStyle name="Assumption Percentage Centre 2 3 5 2 5" xfId="19480"/>
    <cellStyle name="Assumption Percentage Centre 2 3 5 2 6" xfId="18968"/>
    <cellStyle name="Assumption Percentage Centre 2 3 5 3" xfId="6623"/>
    <cellStyle name="Assumption Percentage Centre 2 3 5 4" xfId="7080"/>
    <cellStyle name="Assumption Percentage Centre 2 3 5 5" xfId="11606"/>
    <cellStyle name="Assumption Percentage Centre 2 3 5 6" xfId="19481"/>
    <cellStyle name="Assumption Percentage Centre 2 3 5 7" xfId="18967"/>
    <cellStyle name="Assumption Percentage Centre 2 3 6" xfId="3813"/>
    <cellStyle name="Assumption Percentage Centre 2 3 6 2" xfId="6625"/>
    <cellStyle name="Assumption Percentage Centre 2 3 6 3" xfId="7078"/>
    <cellStyle name="Assumption Percentage Centre 2 3 6 4" xfId="11604"/>
    <cellStyle name="Assumption Percentage Centre 2 3 6 5" xfId="19479"/>
    <cellStyle name="Assumption Percentage Centre 2 3 6 6" xfId="18969"/>
    <cellStyle name="Assumption Percentage Centre 2 3 7" xfId="6616"/>
    <cellStyle name="Assumption Percentage Centre 2 3 8" xfId="7087"/>
    <cellStyle name="Assumption Percentage Centre 2 3 9" xfId="11613"/>
    <cellStyle name="Assumption Percentage Centre 2 4" xfId="1608"/>
    <cellStyle name="Assumption Percentage Centre 2 4 2" xfId="4157"/>
    <cellStyle name="Assumption Percentage Centre 2 4 2 2" xfId="6627"/>
    <cellStyle name="Assumption Percentage Centre 2 4 2 3" xfId="7076"/>
    <cellStyle name="Assumption Percentage Centre 2 4 2 4" xfId="11602"/>
    <cellStyle name="Assumption Percentage Centre 2 4 2 5" xfId="19477"/>
    <cellStyle name="Assumption Percentage Centre 2 4 2 6" xfId="18971"/>
    <cellStyle name="Assumption Percentage Centre 2 4 3" xfId="6626"/>
    <cellStyle name="Assumption Percentage Centre 2 4 4" xfId="7077"/>
    <cellStyle name="Assumption Percentage Centre 2 4 5" xfId="11603"/>
    <cellStyle name="Assumption Percentage Centre 2 4 6" xfId="19478"/>
    <cellStyle name="Assumption Percentage Centre 2 4 7" xfId="18970"/>
    <cellStyle name="Assumption Percentage Centre 2 5" xfId="2027"/>
    <cellStyle name="Assumption Percentage Centre 2 5 2" xfId="4574"/>
    <cellStyle name="Assumption Percentage Centre 2 5 2 2" xfId="6629"/>
    <cellStyle name="Assumption Percentage Centre 2 5 2 3" xfId="7074"/>
    <cellStyle name="Assumption Percentage Centre 2 5 2 4" xfId="11600"/>
    <cellStyle name="Assumption Percentage Centre 2 5 2 5" xfId="19475"/>
    <cellStyle name="Assumption Percentage Centre 2 5 2 6" xfId="18973"/>
    <cellStyle name="Assumption Percentage Centre 2 5 3" xfId="6628"/>
    <cellStyle name="Assumption Percentage Centre 2 5 4" xfId="7075"/>
    <cellStyle name="Assumption Percentage Centre 2 5 5" xfId="11601"/>
    <cellStyle name="Assumption Percentage Centre 2 5 6" xfId="19476"/>
    <cellStyle name="Assumption Percentage Centre 2 5 7" xfId="18972"/>
    <cellStyle name="Assumption Percentage Centre 2 6" xfId="2439"/>
    <cellStyle name="Assumption Percentage Centre 2 6 2" xfId="4986"/>
    <cellStyle name="Assumption Percentage Centre 2 6 2 2" xfId="6631"/>
    <cellStyle name="Assumption Percentage Centre 2 6 2 3" xfId="7072"/>
    <cellStyle name="Assumption Percentage Centre 2 6 2 4" xfId="11598"/>
    <cellStyle name="Assumption Percentage Centre 2 6 2 5" xfId="19473"/>
    <cellStyle name="Assumption Percentage Centre 2 6 2 6" xfId="18975"/>
    <cellStyle name="Assumption Percentage Centre 2 6 3" xfId="6630"/>
    <cellStyle name="Assumption Percentage Centre 2 6 4" xfId="7073"/>
    <cellStyle name="Assumption Percentage Centre 2 6 5" xfId="11599"/>
    <cellStyle name="Assumption Percentage Centre 2 6 6" xfId="19474"/>
    <cellStyle name="Assumption Percentage Centre 2 6 7" xfId="18974"/>
    <cellStyle name="Assumption Percentage Centre 2 7" xfId="2854"/>
    <cellStyle name="Assumption Percentage Centre 2 7 2" xfId="5401"/>
    <cellStyle name="Assumption Percentage Centre 2 7 2 2" xfId="6633"/>
    <cellStyle name="Assumption Percentage Centre 2 7 2 3" xfId="7070"/>
    <cellStyle name="Assumption Percentage Centre 2 7 2 4" xfId="11596"/>
    <cellStyle name="Assumption Percentage Centre 2 7 2 5" xfId="19471"/>
    <cellStyle name="Assumption Percentage Centre 2 7 2 6" xfId="18977"/>
    <cellStyle name="Assumption Percentage Centre 2 7 3" xfId="6632"/>
    <cellStyle name="Assumption Percentage Centre 2 7 4" xfId="7071"/>
    <cellStyle name="Assumption Percentage Centre 2 7 5" xfId="11597"/>
    <cellStyle name="Assumption Percentage Centre 2 7 6" xfId="19472"/>
    <cellStyle name="Assumption Percentage Centre 2 7 7" xfId="18976"/>
    <cellStyle name="Assumption Percentage Centre 2 8" xfId="3610"/>
    <cellStyle name="Assumption Percentage Centre 2 8 2" xfId="6634"/>
    <cellStyle name="Assumption Percentage Centre 2 8 3" xfId="7069"/>
    <cellStyle name="Assumption Percentage Centre 2 8 4" xfId="11595"/>
    <cellStyle name="Assumption Percentage Centre 2 8 5" xfId="19470"/>
    <cellStyle name="Assumption Percentage Centre 2 8 6" xfId="18978"/>
    <cellStyle name="Assumption Percentage Centre 2 9" xfId="6604"/>
    <cellStyle name="Assumption Percentage Centre 3" xfId="990"/>
    <cellStyle name="Assumption Percentage Centre 3 10" xfId="18979"/>
    <cellStyle name="Assumption Percentage Centre 3 2" xfId="1574"/>
    <cellStyle name="Assumption Percentage Centre 3 2 2" xfId="4123"/>
    <cellStyle name="Assumption Percentage Centre 3 2 2 2" xfId="6637"/>
    <cellStyle name="Assumption Percentage Centre 3 2 2 3" xfId="7066"/>
    <cellStyle name="Assumption Percentage Centre 3 2 2 4" xfId="11592"/>
    <cellStyle name="Assumption Percentage Centre 3 2 2 5" xfId="19467"/>
    <cellStyle name="Assumption Percentage Centre 3 2 2 6" xfId="18981"/>
    <cellStyle name="Assumption Percentage Centre 3 2 3" xfId="6636"/>
    <cellStyle name="Assumption Percentage Centre 3 2 4" xfId="7067"/>
    <cellStyle name="Assumption Percentage Centre 3 2 5" xfId="11593"/>
    <cellStyle name="Assumption Percentage Centre 3 2 6" xfId="19468"/>
    <cellStyle name="Assumption Percentage Centre 3 2 7" xfId="18980"/>
    <cellStyle name="Assumption Percentage Centre 3 3" xfId="1993"/>
    <cellStyle name="Assumption Percentage Centre 3 3 2" xfId="4540"/>
    <cellStyle name="Assumption Percentage Centre 3 3 2 2" xfId="6639"/>
    <cellStyle name="Assumption Percentage Centre 3 3 2 3" xfId="7064"/>
    <cellStyle name="Assumption Percentage Centre 3 3 2 4" xfId="11590"/>
    <cellStyle name="Assumption Percentage Centre 3 3 2 5" xfId="19465"/>
    <cellStyle name="Assumption Percentage Centre 3 3 2 6" xfId="18983"/>
    <cellStyle name="Assumption Percentage Centre 3 3 3" xfId="6638"/>
    <cellStyle name="Assumption Percentage Centre 3 3 4" xfId="7065"/>
    <cellStyle name="Assumption Percentage Centre 3 3 5" xfId="11591"/>
    <cellStyle name="Assumption Percentage Centre 3 3 6" xfId="19466"/>
    <cellStyle name="Assumption Percentage Centre 3 3 7" xfId="18982"/>
    <cellStyle name="Assumption Percentage Centre 3 4" xfId="2405"/>
    <cellStyle name="Assumption Percentage Centre 3 4 2" xfId="4952"/>
    <cellStyle name="Assumption Percentage Centre 3 4 2 2" xfId="6641"/>
    <cellStyle name="Assumption Percentage Centre 3 4 2 3" xfId="7062"/>
    <cellStyle name="Assumption Percentage Centre 3 4 2 4" xfId="11588"/>
    <cellStyle name="Assumption Percentage Centre 3 4 2 5" xfId="19463"/>
    <cellStyle name="Assumption Percentage Centre 3 4 2 6" xfId="18985"/>
    <cellStyle name="Assumption Percentage Centre 3 4 3" xfId="6640"/>
    <cellStyle name="Assumption Percentage Centre 3 4 4" xfId="7063"/>
    <cellStyle name="Assumption Percentage Centre 3 4 5" xfId="11589"/>
    <cellStyle name="Assumption Percentage Centre 3 4 6" xfId="18984"/>
    <cellStyle name="Assumption Percentage Centre 3 5" xfId="2820"/>
    <cellStyle name="Assumption Percentage Centre 3 5 2" xfId="5367"/>
    <cellStyle name="Assumption Percentage Centre 3 5 2 2" xfId="6643"/>
    <cellStyle name="Assumption Percentage Centre 3 5 2 3" xfId="7060"/>
    <cellStyle name="Assumption Percentage Centre 3 5 2 4" xfId="11586"/>
    <cellStyle name="Assumption Percentage Centre 3 5 2 5" xfId="19461"/>
    <cellStyle name="Assumption Percentage Centre 3 5 2 6" xfId="18987"/>
    <cellStyle name="Assumption Percentage Centre 3 5 3" xfId="6642"/>
    <cellStyle name="Assumption Percentage Centre 3 5 4" xfId="7061"/>
    <cellStyle name="Assumption Percentage Centre 3 5 5" xfId="19462"/>
    <cellStyle name="Assumption Percentage Centre 3 5 6" xfId="18986"/>
    <cellStyle name="Assumption Percentage Centre 3 6" xfId="3292"/>
    <cellStyle name="Assumption Percentage Centre 3 6 2" xfId="6644"/>
    <cellStyle name="Assumption Percentage Centre 3 6 3" xfId="7059"/>
    <cellStyle name="Assumption Percentage Centre 3 6 4" xfId="11585"/>
    <cellStyle name="Assumption Percentage Centre 3 6 5" xfId="19460"/>
    <cellStyle name="Assumption Percentage Centre 3 6 6" xfId="18988"/>
    <cellStyle name="Assumption Percentage Centre 3 7" xfId="3576"/>
    <cellStyle name="Assumption Percentage Centre 3 7 2" xfId="6645"/>
    <cellStyle name="Assumption Percentage Centre 3 7 3" xfId="7058"/>
    <cellStyle name="Assumption Percentage Centre 3 7 4" xfId="11584"/>
    <cellStyle name="Assumption Percentage Centre 3 7 5" xfId="19459"/>
    <cellStyle name="Assumption Percentage Centre 3 7 6" xfId="18989"/>
    <cellStyle name="Assumption Percentage Centre 3 8" xfId="6635"/>
    <cellStyle name="Assumption Percentage Centre 3 9" xfId="7068"/>
    <cellStyle name="Assumption Percentage Centre 4" xfId="958"/>
    <cellStyle name="Assumption Percentage Centre 4 2" xfId="1542"/>
    <cellStyle name="Assumption Percentage Centre 4 2 2" xfId="4091"/>
    <cellStyle name="Assumption Percentage Centre 4 2 2 2" xfId="6648"/>
    <cellStyle name="Assumption Percentage Centre 4 2 2 3" xfId="7055"/>
    <cellStyle name="Assumption Percentage Centre 4 2 2 4" xfId="11581"/>
    <cellStyle name="Assumption Percentage Centre 4 2 2 5" xfId="19456"/>
    <cellStyle name="Assumption Percentage Centre 4 2 2 6" xfId="18991"/>
    <cellStyle name="Assumption Percentage Centre 4 2 3" xfId="6647"/>
    <cellStyle name="Assumption Percentage Centre 4 2 4" xfId="7056"/>
    <cellStyle name="Assumption Percentage Centre 4 2 5" xfId="11582"/>
    <cellStyle name="Assumption Percentage Centre 4 2 6" xfId="19457"/>
    <cellStyle name="Assumption Percentage Centre 4 2 7" xfId="18990"/>
    <cellStyle name="Assumption Percentage Centre 4 3" xfId="1961"/>
    <cellStyle name="Assumption Percentage Centre 4 3 2" xfId="4508"/>
    <cellStyle name="Assumption Percentage Centre 4 3 2 2" xfId="6650"/>
    <cellStyle name="Assumption Percentage Centre 4 3 2 3" xfId="11579"/>
    <cellStyle name="Assumption Percentage Centre 4 3 2 4" xfId="19454"/>
    <cellStyle name="Assumption Percentage Centre 4 3 2 5" xfId="18993"/>
    <cellStyle name="Assumption Percentage Centre 4 3 3" xfId="6649"/>
    <cellStyle name="Assumption Percentage Centre 4 3 4" xfId="11580"/>
    <cellStyle name="Assumption Percentage Centre 4 3 5" xfId="19455"/>
    <cellStyle name="Assumption Percentage Centre 4 3 6" xfId="18992"/>
    <cellStyle name="Assumption Percentage Centre 4 4" xfId="2373"/>
    <cellStyle name="Assumption Percentage Centre 4 4 2" xfId="4920"/>
    <cellStyle name="Assumption Percentage Centre 4 4 2 2" xfId="6652"/>
    <cellStyle name="Assumption Percentage Centre 4 4 2 3" xfId="7051"/>
    <cellStyle name="Assumption Percentage Centre 4 4 2 4" xfId="11577"/>
    <cellStyle name="Assumption Percentage Centre 4 4 2 5" xfId="19452"/>
    <cellStyle name="Assumption Percentage Centre 4 4 2 6" xfId="18995"/>
    <cellStyle name="Assumption Percentage Centre 4 4 3" xfId="6651"/>
    <cellStyle name="Assumption Percentage Centre 4 4 4" xfId="7052"/>
    <cellStyle name="Assumption Percentage Centre 4 4 5" xfId="11578"/>
    <cellStyle name="Assumption Percentage Centre 4 4 6" xfId="19453"/>
    <cellStyle name="Assumption Percentage Centre 4 4 7" xfId="18994"/>
    <cellStyle name="Assumption Percentage Centre 4 5" xfId="2788"/>
    <cellStyle name="Assumption Percentage Centre 4 5 2" xfId="5335"/>
    <cellStyle name="Assumption Percentage Centre 4 5 2 2" xfId="7049"/>
    <cellStyle name="Assumption Percentage Centre 4 5 2 3" xfId="11575"/>
    <cellStyle name="Assumption Percentage Centre 4 5 2 4" xfId="19450"/>
    <cellStyle name="Assumption Percentage Centre 4 5 2 5" xfId="18997"/>
    <cellStyle name="Assumption Percentage Centre 4 5 3" xfId="7050"/>
    <cellStyle name="Assumption Percentage Centre 4 5 4" xfId="11576"/>
    <cellStyle name="Assumption Percentage Centre 4 5 5" xfId="19451"/>
    <cellStyle name="Assumption Percentage Centre 4 5 6" xfId="18996"/>
    <cellStyle name="Assumption Percentage Centre 4 6" xfId="3293"/>
    <cellStyle name="Assumption Percentage Centre 4 6 2" xfId="6655"/>
    <cellStyle name="Assumption Percentage Centre 4 6 3" xfId="7048"/>
    <cellStyle name="Assumption Percentage Centre 4 6 4" xfId="11574"/>
    <cellStyle name="Assumption Percentage Centre 4 6 5" xfId="19449"/>
    <cellStyle name="Assumption Percentage Centre 4 6 6" xfId="18998"/>
    <cellStyle name="Assumption Percentage Centre 4 7" xfId="3213"/>
    <cellStyle name="Assumption Percentage Centre 4 7 2" xfId="6656"/>
    <cellStyle name="Assumption Percentage Centre 4 7 3" xfId="7047"/>
    <cellStyle name="Assumption Percentage Centre 4 7 4" xfId="11573"/>
    <cellStyle name="Assumption Percentage Centre 4 7 5" xfId="19448"/>
    <cellStyle name="Assumption Percentage Centre 4 7 6" xfId="18999"/>
    <cellStyle name="Assumption Percentage Centre 4 8" xfId="11583"/>
    <cellStyle name="Assumption Percentage Centre 4 9" xfId="19458"/>
    <cellStyle name="Assumption Percentage Centre 5" xfId="1361"/>
    <cellStyle name="Assumption Percentage Centre 5 10" xfId="11572"/>
    <cellStyle name="Assumption Percentage Centre 5 11" xfId="19447"/>
    <cellStyle name="Assumption Percentage Centre 5 12" xfId="19000"/>
    <cellStyle name="Assumption Percentage Centre 5 2" xfId="1911"/>
    <cellStyle name="Assumption Percentage Centre 5 2 2" xfId="4458"/>
    <cellStyle name="Assumption Percentage Centre 5 2 2 2" xfId="6659"/>
    <cellStyle name="Assumption Percentage Centre 5 2 2 3" xfId="7044"/>
    <cellStyle name="Assumption Percentage Centre 5 2 2 4" xfId="11570"/>
    <cellStyle name="Assumption Percentage Centre 5 2 2 5" xfId="19445"/>
    <cellStyle name="Assumption Percentage Centre 5 2 2 6" xfId="19002"/>
    <cellStyle name="Assumption Percentage Centre 5 2 3" xfId="6658"/>
    <cellStyle name="Assumption Percentage Centre 5 2 4" xfId="7045"/>
    <cellStyle name="Assumption Percentage Centre 5 2 5" xfId="11571"/>
    <cellStyle name="Assumption Percentage Centre 5 2 6" xfId="19446"/>
    <cellStyle name="Assumption Percentage Centre 5 2 7" xfId="19001"/>
    <cellStyle name="Assumption Percentage Centre 5 3" xfId="2328"/>
    <cellStyle name="Assumption Percentage Centre 5 3 2" xfId="4875"/>
    <cellStyle name="Assumption Percentage Centre 5 3 2 2" xfId="6661"/>
    <cellStyle name="Assumption Percentage Centre 5 3 2 3" xfId="7042"/>
    <cellStyle name="Assumption Percentage Centre 5 3 2 4" xfId="11568"/>
    <cellStyle name="Assumption Percentage Centre 5 3 2 5" xfId="19443"/>
    <cellStyle name="Assumption Percentage Centre 5 3 2 6" xfId="19004"/>
    <cellStyle name="Assumption Percentage Centre 5 3 3" xfId="6660"/>
    <cellStyle name="Assumption Percentage Centre 5 3 4" xfId="7043"/>
    <cellStyle name="Assumption Percentage Centre 5 3 5" xfId="11569"/>
    <cellStyle name="Assumption Percentage Centre 5 3 6" xfId="19444"/>
    <cellStyle name="Assumption Percentage Centre 5 3 7" xfId="19003"/>
    <cellStyle name="Assumption Percentage Centre 5 4" xfId="2740"/>
    <cellStyle name="Assumption Percentage Centre 5 4 2" xfId="5287"/>
    <cellStyle name="Assumption Percentage Centre 5 4 2 2" xfId="6663"/>
    <cellStyle name="Assumption Percentage Centre 5 4 2 3" xfId="7040"/>
    <cellStyle name="Assumption Percentage Centre 5 4 2 4" xfId="11566"/>
    <cellStyle name="Assumption Percentage Centre 5 4 2 5" xfId="19441"/>
    <cellStyle name="Assumption Percentage Centre 5 4 2 6" xfId="19006"/>
    <cellStyle name="Assumption Percentage Centre 5 4 3" xfId="6662"/>
    <cellStyle name="Assumption Percentage Centre 5 4 4" xfId="7041"/>
    <cellStyle name="Assumption Percentage Centre 5 4 5" xfId="11567"/>
    <cellStyle name="Assumption Percentage Centre 5 4 6" xfId="19442"/>
    <cellStyle name="Assumption Percentage Centre 5 4 7" xfId="19005"/>
    <cellStyle name="Assumption Percentage Centre 5 5" xfId="3155"/>
    <cellStyle name="Assumption Percentage Centre 5 5 2" xfId="5702"/>
    <cellStyle name="Assumption Percentage Centre 5 5 2 2" xfId="6665"/>
    <cellStyle name="Assumption Percentage Centre 5 5 2 3" xfId="7038"/>
    <cellStyle name="Assumption Percentage Centre 5 5 2 4" xfId="11564"/>
    <cellStyle name="Assumption Percentage Centre 5 5 2 5" xfId="19439"/>
    <cellStyle name="Assumption Percentage Centre 5 5 2 6" xfId="19008"/>
    <cellStyle name="Assumption Percentage Centre 5 5 3" xfId="6664"/>
    <cellStyle name="Assumption Percentage Centre 5 5 4" xfId="7039"/>
    <cellStyle name="Assumption Percentage Centre 5 5 5" xfId="11565"/>
    <cellStyle name="Assumption Percentage Centre 5 5 6" xfId="19440"/>
    <cellStyle name="Assumption Percentage Centre 5 5 7" xfId="19007"/>
    <cellStyle name="Assumption Percentage Centre 5 6" xfId="3294"/>
    <cellStyle name="Assumption Percentage Centre 5 6 2" xfId="6666"/>
    <cellStyle name="Assumption Percentage Centre 5 6 3" xfId="7037"/>
    <cellStyle name="Assumption Percentage Centre 5 6 4" xfId="11563"/>
    <cellStyle name="Assumption Percentage Centre 5 6 5" xfId="19438"/>
    <cellStyle name="Assumption Percentage Centre 5 6 6" xfId="19009"/>
    <cellStyle name="Assumption Percentage Centre 5 7" xfId="3911"/>
    <cellStyle name="Assumption Percentage Centre 5 7 2" xfId="6667"/>
    <cellStyle name="Assumption Percentage Centre 5 7 3" xfId="7036"/>
    <cellStyle name="Assumption Percentage Centre 5 7 4" xfId="11562"/>
    <cellStyle name="Assumption Percentage Centre 5 7 5" xfId="19437"/>
    <cellStyle name="Assumption Percentage Centre 5 7 6" xfId="19010"/>
    <cellStyle name="Assumption Percentage Centre 5 8" xfId="6657"/>
    <cellStyle name="Assumption Percentage Centre 5 9" xfId="7046"/>
    <cellStyle name="Assumption Percentage Right" xfId="216"/>
    <cellStyle name="Assumption Percentage Right 2" xfId="1042"/>
    <cellStyle name="Assumption Percentage Right 2 10" xfId="7034"/>
    <cellStyle name="Assumption Percentage Right 2 11" xfId="11560"/>
    <cellStyle name="Assumption Percentage Right 2 12" xfId="19435"/>
    <cellStyle name="Assumption Percentage Right 2 13" xfId="19011"/>
    <cellStyle name="Assumption Percentage Right 2 2" xfId="1160"/>
    <cellStyle name="Assumption Percentage Right 2 2 10" xfId="11559"/>
    <cellStyle name="Assumption Percentage Right 2 2 11" xfId="19434"/>
    <cellStyle name="Assumption Percentage Right 2 2 12" xfId="19012"/>
    <cellStyle name="Assumption Percentage Right 2 2 2" xfId="1711"/>
    <cellStyle name="Assumption Percentage Right 2 2 2 2" xfId="4260"/>
    <cellStyle name="Assumption Percentage Right 2 2 2 2 2" xfId="6672"/>
    <cellStyle name="Assumption Percentage Right 2 2 2 2 3" xfId="7031"/>
    <cellStyle name="Assumption Percentage Right 2 2 2 2 4" xfId="11557"/>
    <cellStyle name="Assumption Percentage Right 2 2 2 2 5" xfId="19432"/>
    <cellStyle name="Assumption Percentage Right 2 2 2 2 6" xfId="19014"/>
    <cellStyle name="Assumption Percentage Right 2 2 2 3" xfId="6671"/>
    <cellStyle name="Assumption Percentage Right 2 2 2 4" xfId="7032"/>
    <cellStyle name="Assumption Percentage Right 2 2 2 5" xfId="11558"/>
    <cellStyle name="Assumption Percentage Right 2 2 2 6" xfId="19433"/>
    <cellStyle name="Assumption Percentage Right 2 2 2 7" xfId="19013"/>
    <cellStyle name="Assumption Percentage Right 2 2 3" xfId="2130"/>
    <cellStyle name="Assumption Percentage Right 2 2 3 2" xfId="4677"/>
    <cellStyle name="Assumption Percentage Right 2 2 3 2 2" xfId="6674"/>
    <cellStyle name="Assumption Percentage Right 2 2 3 2 3" xfId="7029"/>
    <cellStyle name="Assumption Percentage Right 2 2 3 2 4" xfId="11555"/>
    <cellStyle name="Assumption Percentage Right 2 2 3 2 5" xfId="19430"/>
    <cellStyle name="Assumption Percentage Right 2 2 3 2 6" xfId="19016"/>
    <cellStyle name="Assumption Percentage Right 2 2 3 3" xfId="6673"/>
    <cellStyle name="Assumption Percentage Right 2 2 3 4" xfId="7030"/>
    <cellStyle name="Assumption Percentage Right 2 2 3 5" xfId="11556"/>
    <cellStyle name="Assumption Percentage Right 2 2 3 6" xfId="19431"/>
    <cellStyle name="Assumption Percentage Right 2 2 3 7" xfId="19015"/>
    <cellStyle name="Assumption Percentage Right 2 2 4" xfId="2542"/>
    <cellStyle name="Assumption Percentage Right 2 2 4 2" xfId="5089"/>
    <cellStyle name="Assumption Percentage Right 2 2 4 2 2" xfId="6676"/>
    <cellStyle name="Assumption Percentage Right 2 2 4 2 3" xfId="7027"/>
    <cellStyle name="Assumption Percentage Right 2 2 4 2 4" xfId="11553"/>
    <cellStyle name="Assumption Percentage Right 2 2 4 2 5" xfId="19428"/>
    <cellStyle name="Assumption Percentage Right 2 2 4 2 6" xfId="19018"/>
    <cellStyle name="Assumption Percentage Right 2 2 4 3" xfId="6675"/>
    <cellStyle name="Assumption Percentage Right 2 2 4 4" xfId="7028"/>
    <cellStyle name="Assumption Percentage Right 2 2 4 5" xfId="11554"/>
    <cellStyle name="Assumption Percentage Right 2 2 4 6" xfId="19429"/>
    <cellStyle name="Assumption Percentage Right 2 2 4 7" xfId="19017"/>
    <cellStyle name="Assumption Percentage Right 2 2 5" xfId="2957"/>
    <cellStyle name="Assumption Percentage Right 2 2 5 2" xfId="5504"/>
    <cellStyle name="Assumption Percentage Right 2 2 5 2 2" xfId="6678"/>
    <cellStyle name="Assumption Percentage Right 2 2 5 2 3" xfId="7025"/>
    <cellStyle name="Assumption Percentage Right 2 2 5 2 4" xfId="11551"/>
    <cellStyle name="Assumption Percentage Right 2 2 5 2 5" xfId="19426"/>
    <cellStyle name="Assumption Percentage Right 2 2 5 2 6" xfId="19020"/>
    <cellStyle name="Assumption Percentage Right 2 2 5 3" xfId="6677"/>
    <cellStyle name="Assumption Percentage Right 2 2 5 4" xfId="7026"/>
    <cellStyle name="Assumption Percentage Right 2 2 5 5" xfId="11552"/>
    <cellStyle name="Assumption Percentage Right 2 2 5 6" xfId="19427"/>
    <cellStyle name="Assumption Percentage Right 2 2 5 7" xfId="19019"/>
    <cellStyle name="Assumption Percentage Right 2 2 6" xfId="3295"/>
    <cellStyle name="Assumption Percentage Right 2 2 6 2" xfId="6679"/>
    <cellStyle name="Assumption Percentage Right 2 2 6 3" xfId="7024"/>
    <cellStyle name="Assumption Percentage Right 2 2 6 4" xfId="11550"/>
    <cellStyle name="Assumption Percentage Right 2 2 6 5" xfId="19425"/>
    <cellStyle name="Assumption Percentage Right 2 2 6 6" xfId="19021"/>
    <cellStyle name="Assumption Percentage Right 2 2 7" xfId="3713"/>
    <cellStyle name="Assumption Percentage Right 2 2 7 2" xfId="6680"/>
    <cellStyle name="Assumption Percentage Right 2 2 7 3" xfId="7023"/>
    <cellStyle name="Assumption Percentage Right 2 2 7 4" xfId="11549"/>
    <cellStyle name="Assumption Percentage Right 2 2 7 5" xfId="19424"/>
    <cellStyle name="Assumption Percentage Right 2 2 7 6" xfId="19022"/>
    <cellStyle name="Assumption Percentage Right 2 2 8" xfId="6670"/>
    <cellStyle name="Assumption Percentage Right 2 2 9" xfId="7033"/>
    <cellStyle name="Assumption Percentage Right 2 3" xfId="1261"/>
    <cellStyle name="Assumption Percentage Right 2 3 10" xfId="19423"/>
    <cellStyle name="Assumption Percentage Right 2 3 11" xfId="19023"/>
    <cellStyle name="Assumption Percentage Right 2 3 2" xfId="1812"/>
    <cellStyle name="Assumption Percentage Right 2 3 2 2" xfId="4361"/>
    <cellStyle name="Assumption Percentage Right 2 3 2 2 2" xfId="6683"/>
    <cellStyle name="Assumption Percentage Right 2 3 2 2 3" xfId="7020"/>
    <cellStyle name="Assumption Percentage Right 2 3 2 2 4" xfId="11546"/>
    <cellStyle name="Assumption Percentage Right 2 3 2 2 5" xfId="19421"/>
    <cellStyle name="Assumption Percentage Right 2 3 2 2 6" xfId="19025"/>
    <cellStyle name="Assumption Percentage Right 2 3 2 3" xfId="6682"/>
    <cellStyle name="Assumption Percentage Right 2 3 2 4" xfId="7021"/>
    <cellStyle name="Assumption Percentage Right 2 3 2 5" xfId="11547"/>
    <cellStyle name="Assumption Percentage Right 2 3 2 6" xfId="19422"/>
    <cellStyle name="Assumption Percentage Right 2 3 2 7" xfId="19024"/>
    <cellStyle name="Assumption Percentage Right 2 3 3" xfId="2231"/>
    <cellStyle name="Assumption Percentage Right 2 3 3 2" xfId="4778"/>
    <cellStyle name="Assumption Percentage Right 2 3 3 2 2" xfId="6685"/>
    <cellStyle name="Assumption Percentage Right 2 3 3 2 3" xfId="7018"/>
    <cellStyle name="Assumption Percentage Right 2 3 3 2 4" xfId="11544"/>
    <cellStyle name="Assumption Percentage Right 2 3 3 2 5" xfId="19419"/>
    <cellStyle name="Assumption Percentage Right 2 3 3 2 6" xfId="19027"/>
    <cellStyle name="Assumption Percentage Right 2 3 3 3" xfId="6684"/>
    <cellStyle name="Assumption Percentage Right 2 3 3 4" xfId="7019"/>
    <cellStyle name="Assumption Percentage Right 2 3 3 5" xfId="11545"/>
    <cellStyle name="Assumption Percentage Right 2 3 3 6" xfId="19420"/>
    <cellStyle name="Assumption Percentage Right 2 3 3 7" xfId="19026"/>
    <cellStyle name="Assumption Percentage Right 2 3 4" xfId="2643"/>
    <cellStyle name="Assumption Percentage Right 2 3 4 2" xfId="5190"/>
    <cellStyle name="Assumption Percentage Right 2 3 4 2 2" xfId="6687"/>
    <cellStyle name="Assumption Percentage Right 2 3 4 2 3" xfId="7016"/>
    <cellStyle name="Assumption Percentage Right 2 3 4 2 4" xfId="11542"/>
    <cellStyle name="Assumption Percentage Right 2 3 4 2 5" xfId="19417"/>
    <cellStyle name="Assumption Percentage Right 2 3 4 2 6" xfId="19029"/>
    <cellStyle name="Assumption Percentage Right 2 3 4 3" xfId="6686"/>
    <cellStyle name="Assumption Percentage Right 2 3 4 4" xfId="7017"/>
    <cellStyle name="Assumption Percentage Right 2 3 4 5" xfId="11543"/>
    <cellStyle name="Assumption Percentage Right 2 3 4 6" xfId="19418"/>
    <cellStyle name="Assumption Percentage Right 2 3 4 7" xfId="19028"/>
    <cellStyle name="Assumption Percentage Right 2 3 5" xfId="3058"/>
    <cellStyle name="Assumption Percentage Right 2 3 5 2" xfId="5605"/>
    <cellStyle name="Assumption Percentage Right 2 3 5 2 2" xfId="6689"/>
    <cellStyle name="Assumption Percentage Right 2 3 5 2 3" xfId="7014"/>
    <cellStyle name="Assumption Percentage Right 2 3 5 2 4" xfId="11540"/>
    <cellStyle name="Assumption Percentage Right 2 3 5 2 5" xfId="19415"/>
    <cellStyle name="Assumption Percentage Right 2 3 5 2 6" xfId="19031"/>
    <cellStyle name="Assumption Percentage Right 2 3 5 3" xfId="6688"/>
    <cellStyle name="Assumption Percentage Right 2 3 5 4" xfId="7015"/>
    <cellStyle name="Assumption Percentage Right 2 3 5 5" xfId="11541"/>
    <cellStyle name="Assumption Percentage Right 2 3 5 6" xfId="19416"/>
    <cellStyle name="Assumption Percentage Right 2 3 5 7" xfId="19030"/>
    <cellStyle name="Assumption Percentage Right 2 3 6" xfId="3814"/>
    <cellStyle name="Assumption Percentage Right 2 3 6 2" xfId="6690"/>
    <cellStyle name="Assumption Percentage Right 2 3 6 3" xfId="7013"/>
    <cellStyle name="Assumption Percentage Right 2 3 6 4" xfId="11539"/>
    <cellStyle name="Assumption Percentage Right 2 3 6 5" xfId="19414"/>
    <cellStyle name="Assumption Percentage Right 2 3 6 6" xfId="19032"/>
    <cellStyle name="Assumption Percentage Right 2 3 7" xfId="6681"/>
    <cellStyle name="Assumption Percentage Right 2 3 8" xfId="7022"/>
    <cellStyle name="Assumption Percentage Right 2 3 9" xfId="11548"/>
    <cellStyle name="Assumption Percentage Right 2 4" xfId="1609"/>
    <cellStyle name="Assumption Percentage Right 2 4 2" xfId="4158"/>
    <cellStyle name="Assumption Percentage Right 2 4 2 2" xfId="6692"/>
    <cellStyle name="Assumption Percentage Right 2 4 2 3" xfId="7011"/>
    <cellStyle name="Assumption Percentage Right 2 4 2 4" xfId="11537"/>
    <cellStyle name="Assumption Percentage Right 2 4 2 5" xfId="19412"/>
    <cellStyle name="Assumption Percentage Right 2 4 2 6" xfId="19034"/>
    <cellStyle name="Assumption Percentage Right 2 4 3" xfId="6691"/>
    <cellStyle name="Assumption Percentage Right 2 4 4" xfId="7012"/>
    <cellStyle name="Assumption Percentage Right 2 4 5" xfId="11538"/>
    <cellStyle name="Assumption Percentage Right 2 4 6" xfId="19413"/>
    <cellStyle name="Assumption Percentage Right 2 4 7" xfId="19033"/>
    <cellStyle name="Assumption Percentage Right 2 5" xfId="2028"/>
    <cellStyle name="Assumption Percentage Right 2 5 2" xfId="4575"/>
    <cellStyle name="Assumption Percentage Right 2 5 2 2" xfId="6694"/>
    <cellStyle name="Assumption Percentage Right 2 5 2 3" xfId="7009"/>
    <cellStyle name="Assumption Percentage Right 2 5 2 4" xfId="11535"/>
    <cellStyle name="Assumption Percentage Right 2 5 2 5" xfId="19410"/>
    <cellStyle name="Assumption Percentage Right 2 5 2 6" xfId="19036"/>
    <cellStyle name="Assumption Percentage Right 2 5 3" xfId="6693"/>
    <cellStyle name="Assumption Percentage Right 2 5 4" xfId="7010"/>
    <cellStyle name="Assumption Percentage Right 2 5 5" xfId="11536"/>
    <cellStyle name="Assumption Percentage Right 2 5 6" xfId="19411"/>
    <cellStyle name="Assumption Percentage Right 2 5 7" xfId="19035"/>
    <cellStyle name="Assumption Percentage Right 2 6" xfId="2440"/>
    <cellStyle name="Assumption Percentage Right 2 6 2" xfId="4987"/>
    <cellStyle name="Assumption Percentage Right 2 6 2 2" xfId="6696"/>
    <cellStyle name="Assumption Percentage Right 2 6 2 3" xfId="7007"/>
    <cellStyle name="Assumption Percentage Right 2 6 2 4" xfId="11533"/>
    <cellStyle name="Assumption Percentage Right 2 6 2 5" xfId="19408"/>
    <cellStyle name="Assumption Percentage Right 2 6 2 6" xfId="19038"/>
    <cellStyle name="Assumption Percentage Right 2 6 3" xfId="6695"/>
    <cellStyle name="Assumption Percentage Right 2 6 4" xfId="7008"/>
    <cellStyle name="Assumption Percentage Right 2 6 5" xfId="11534"/>
    <cellStyle name="Assumption Percentage Right 2 6 6" xfId="19409"/>
    <cellStyle name="Assumption Percentage Right 2 6 7" xfId="19037"/>
    <cellStyle name="Assumption Percentage Right 2 7" xfId="2855"/>
    <cellStyle name="Assumption Percentage Right 2 7 2" xfId="5402"/>
    <cellStyle name="Assumption Percentage Right 2 7 2 2" xfId="6698"/>
    <cellStyle name="Assumption Percentage Right 2 7 2 3" xfId="7005"/>
    <cellStyle name="Assumption Percentage Right 2 7 2 4" xfId="11531"/>
    <cellStyle name="Assumption Percentage Right 2 7 2 5" xfId="19406"/>
    <cellStyle name="Assumption Percentage Right 2 7 2 6" xfId="19040"/>
    <cellStyle name="Assumption Percentage Right 2 7 3" xfId="6697"/>
    <cellStyle name="Assumption Percentage Right 2 7 4" xfId="7006"/>
    <cellStyle name="Assumption Percentage Right 2 7 5" xfId="11532"/>
    <cellStyle name="Assumption Percentage Right 2 7 6" xfId="19407"/>
    <cellStyle name="Assumption Percentage Right 2 7 7" xfId="19039"/>
    <cellStyle name="Assumption Percentage Right 2 8" xfId="3611"/>
    <cellStyle name="Assumption Percentage Right 2 8 2" xfId="6699"/>
    <cellStyle name="Assumption Percentage Right 2 8 3" xfId="7004"/>
    <cellStyle name="Assumption Percentage Right 2 8 4" xfId="11530"/>
    <cellStyle name="Assumption Percentage Right 2 8 5" xfId="19405"/>
    <cellStyle name="Assumption Percentage Right 2 8 6" xfId="19041"/>
    <cellStyle name="Assumption Percentage Right 2 9" xfId="6669"/>
    <cellStyle name="Assumption Percentage Right 3" xfId="989"/>
    <cellStyle name="Assumption Percentage Right 3 10" xfId="19042"/>
    <cellStyle name="Assumption Percentage Right 3 2" xfId="1573"/>
    <cellStyle name="Assumption Percentage Right 3 2 2" xfId="4122"/>
    <cellStyle name="Assumption Percentage Right 3 2 2 2" xfId="6702"/>
    <cellStyle name="Assumption Percentage Right 3 2 2 3" xfId="7001"/>
    <cellStyle name="Assumption Percentage Right 3 2 2 4" xfId="11527"/>
    <cellStyle name="Assumption Percentage Right 3 2 2 5" xfId="19402"/>
    <cellStyle name="Assumption Percentage Right 3 2 2 6" xfId="19044"/>
    <cellStyle name="Assumption Percentage Right 3 2 3" xfId="6701"/>
    <cellStyle name="Assumption Percentage Right 3 2 4" xfId="7002"/>
    <cellStyle name="Assumption Percentage Right 3 2 5" xfId="11528"/>
    <cellStyle name="Assumption Percentage Right 3 2 6" xfId="19403"/>
    <cellStyle name="Assumption Percentage Right 3 2 7" xfId="19043"/>
    <cellStyle name="Assumption Percentage Right 3 3" xfId="1992"/>
    <cellStyle name="Assumption Percentage Right 3 3 2" xfId="4539"/>
    <cellStyle name="Assumption Percentage Right 3 3 2 2" xfId="6704"/>
    <cellStyle name="Assumption Percentage Right 3 3 2 3" xfId="6999"/>
    <cellStyle name="Assumption Percentage Right 3 3 2 4" xfId="11525"/>
    <cellStyle name="Assumption Percentage Right 3 3 2 5" xfId="19400"/>
    <cellStyle name="Assumption Percentage Right 3 3 2 6" xfId="19046"/>
    <cellStyle name="Assumption Percentage Right 3 3 3" xfId="6703"/>
    <cellStyle name="Assumption Percentage Right 3 3 4" xfId="7000"/>
    <cellStyle name="Assumption Percentage Right 3 3 5" xfId="11526"/>
    <cellStyle name="Assumption Percentage Right 3 3 6" xfId="19401"/>
    <cellStyle name="Assumption Percentage Right 3 3 7" xfId="19045"/>
    <cellStyle name="Assumption Percentage Right 3 4" xfId="2404"/>
    <cellStyle name="Assumption Percentage Right 3 4 2" xfId="4951"/>
    <cellStyle name="Assumption Percentage Right 3 4 2 2" xfId="6706"/>
    <cellStyle name="Assumption Percentage Right 3 4 2 3" xfId="6997"/>
    <cellStyle name="Assumption Percentage Right 3 4 2 4" xfId="11523"/>
    <cellStyle name="Assumption Percentage Right 3 4 2 5" xfId="19398"/>
    <cellStyle name="Assumption Percentage Right 3 4 2 6" xfId="19048"/>
    <cellStyle name="Assumption Percentage Right 3 4 3" xfId="6705"/>
    <cellStyle name="Assumption Percentage Right 3 4 4" xfId="6998"/>
    <cellStyle name="Assumption Percentage Right 3 4 5" xfId="11524"/>
    <cellStyle name="Assumption Percentage Right 3 4 6" xfId="19047"/>
    <cellStyle name="Assumption Percentage Right 3 5" xfId="2819"/>
    <cellStyle name="Assumption Percentage Right 3 5 2" xfId="5366"/>
    <cellStyle name="Assumption Percentage Right 3 5 2 2" xfId="6708"/>
    <cellStyle name="Assumption Percentage Right 3 5 2 3" xfId="6995"/>
    <cellStyle name="Assumption Percentage Right 3 5 2 4" xfId="11504"/>
    <cellStyle name="Assumption Percentage Right 3 5 2 5" xfId="19396"/>
    <cellStyle name="Assumption Percentage Right 3 5 2 6" xfId="19050"/>
    <cellStyle name="Assumption Percentage Right 3 5 3" xfId="6707"/>
    <cellStyle name="Assumption Percentage Right 3 5 4" xfId="6996"/>
    <cellStyle name="Assumption Percentage Right 3 5 5" xfId="19397"/>
    <cellStyle name="Assumption Percentage Right 3 5 6" xfId="19049"/>
    <cellStyle name="Assumption Percentage Right 3 6" xfId="3296"/>
    <cellStyle name="Assumption Percentage Right 3 6 2" xfId="6709"/>
    <cellStyle name="Assumption Percentage Right 3 6 3" xfId="6994"/>
    <cellStyle name="Assumption Percentage Right 3 6 4" xfId="11501"/>
    <cellStyle name="Assumption Percentage Right 3 6 5" xfId="19395"/>
    <cellStyle name="Assumption Percentage Right 3 6 6" xfId="19051"/>
    <cellStyle name="Assumption Percentage Right 3 7" xfId="3575"/>
    <cellStyle name="Assumption Percentage Right 3 7 2" xfId="6710"/>
    <cellStyle name="Assumption Percentage Right 3 7 3" xfId="6993"/>
    <cellStyle name="Assumption Percentage Right 3 7 4" xfId="5801"/>
    <cellStyle name="Assumption Percentage Right 3 7 5" xfId="19394"/>
    <cellStyle name="Assumption Percentage Right 3 7 6" xfId="19052"/>
    <cellStyle name="Assumption Percentage Right 3 8" xfId="6700"/>
    <cellStyle name="Assumption Percentage Right 3 9" xfId="7003"/>
    <cellStyle name="Assumption Percentage Right 4" xfId="959"/>
    <cellStyle name="Assumption Percentage Right 4 2" xfId="1543"/>
    <cellStyle name="Assumption Percentage Right 4 2 2" xfId="4092"/>
    <cellStyle name="Assumption Percentage Right 4 2 2 2" xfId="6713"/>
    <cellStyle name="Assumption Percentage Right 4 2 2 3" xfId="6971"/>
    <cellStyle name="Assumption Percentage Right 4 2 2 4" xfId="5823"/>
    <cellStyle name="Assumption Percentage Right 4 2 2 5" xfId="19391"/>
    <cellStyle name="Assumption Percentage Right 4 2 2 6" xfId="19144"/>
    <cellStyle name="Assumption Percentage Right 4 2 3" xfId="6712"/>
    <cellStyle name="Assumption Percentage Right 4 2 4" xfId="6978"/>
    <cellStyle name="Assumption Percentage Right 4 2 5" xfId="5820"/>
    <cellStyle name="Assumption Percentage Right 4 2 6" xfId="19392"/>
    <cellStyle name="Assumption Percentage Right 4 2 7" xfId="19139"/>
    <cellStyle name="Assumption Percentage Right 4 3" xfId="1962"/>
    <cellStyle name="Assumption Percentage Right 4 3 2" xfId="4509"/>
    <cellStyle name="Assumption Percentage Right 4 3 2 2" xfId="6715"/>
    <cellStyle name="Assumption Percentage Right 4 3 2 3" xfId="5884"/>
    <cellStyle name="Assumption Percentage Right 4 3 2 4" xfId="19389"/>
    <cellStyle name="Assumption Percentage Right 4 3 2 5" xfId="19204"/>
    <cellStyle name="Assumption Percentage Right 4 3 3" xfId="6714"/>
    <cellStyle name="Assumption Percentage Right 4 3 4" xfId="5866"/>
    <cellStyle name="Assumption Percentage Right 4 3 5" xfId="19390"/>
    <cellStyle name="Assumption Percentage Right 4 3 6" xfId="19176"/>
    <cellStyle name="Assumption Percentage Right 4 4" xfId="2374"/>
    <cellStyle name="Assumption Percentage Right 4 4 2" xfId="4921"/>
    <cellStyle name="Assumption Percentage Right 4 4 2 2" xfId="6717"/>
    <cellStyle name="Assumption Percentage Right 4 4 2 3" xfId="6906"/>
    <cellStyle name="Assumption Percentage Right 4 4 2 4" xfId="5888"/>
    <cellStyle name="Assumption Percentage Right 4 4 2 5" xfId="19387"/>
    <cellStyle name="Assumption Percentage Right 4 4 2 6" xfId="19241"/>
    <cellStyle name="Assumption Percentage Right 4 4 3" xfId="6716"/>
    <cellStyle name="Assumption Percentage Right 4 4 4" xfId="6913"/>
    <cellStyle name="Assumption Percentage Right 4 4 5" xfId="5885"/>
    <cellStyle name="Assumption Percentage Right 4 4 6" xfId="19388"/>
    <cellStyle name="Assumption Percentage Right 4 4 7" xfId="19209"/>
    <cellStyle name="Assumption Percentage Right 4 5" xfId="2789"/>
    <cellStyle name="Assumption Percentage Right 4 5 2" xfId="5336"/>
    <cellStyle name="Assumption Percentage Right 4 5 2 2" xfId="6849"/>
    <cellStyle name="Assumption Percentage Right 4 5 2 3" xfId="6008"/>
    <cellStyle name="Assumption Percentage Right 4 5 2 4" xfId="19385"/>
    <cellStyle name="Assumption Percentage Right 4 5 2 5" xfId="19274"/>
    <cellStyle name="Assumption Percentage Right 4 5 3" xfId="6863"/>
    <cellStyle name="Assumption Percentage Right 4 5 4" xfId="5990"/>
    <cellStyle name="Assumption Percentage Right 4 5 5" xfId="19386"/>
    <cellStyle name="Assumption Percentage Right 4 5 6" xfId="19269"/>
    <cellStyle name="Assumption Percentage Right 4 6" xfId="3297"/>
    <cellStyle name="Assumption Percentage Right 4 6 2" xfId="6720"/>
    <cellStyle name="Assumption Percentage Right 4 6 3" xfId="6848"/>
    <cellStyle name="Assumption Percentage Right 4 6 4" xfId="6009"/>
    <cellStyle name="Assumption Percentage Right 4 6 5" xfId="19384"/>
    <cellStyle name="Assumption Percentage Right 4 6 6" xfId="19306"/>
    <cellStyle name="Assumption Percentage Right 4 7" xfId="3212"/>
    <cellStyle name="Assumption Percentage Right 4 7 2" xfId="6721"/>
    <cellStyle name="Assumption Percentage Right 4 7 3" xfId="6841"/>
    <cellStyle name="Assumption Percentage Right 4 7 4" xfId="6012"/>
    <cellStyle name="Assumption Percentage Right 4 7 5" xfId="19383"/>
    <cellStyle name="Assumption Percentage Right 4 7 6" xfId="19334"/>
    <cellStyle name="Assumption Percentage Right 4 8" xfId="5819"/>
    <cellStyle name="Assumption Percentage Right 4 9" xfId="19393"/>
    <cellStyle name="Assumption Percentage Right 5" xfId="1362"/>
    <cellStyle name="Assumption Percentage Right 5 10" xfId="6646"/>
    <cellStyle name="Assumption Percentage Right 5 11" xfId="19382"/>
    <cellStyle name="Assumption Percentage Right 5 12" xfId="19339"/>
    <cellStyle name="Assumption Percentage Right 5 2" xfId="1912"/>
    <cellStyle name="Assumption Percentage Right 5 2 2" xfId="4459"/>
    <cellStyle name="Assumption Percentage Right 5 2 2 2" xfId="6724"/>
    <cellStyle name="Assumption Percentage Right 5 2 2 3" xfId="6783"/>
    <cellStyle name="Assumption Percentage Right 5 2 2 4" xfId="6928"/>
    <cellStyle name="Assumption Percentage Right 5 2 2 5" xfId="19380"/>
    <cellStyle name="Assumption Percentage Right 5 2 2 6" xfId="19399"/>
    <cellStyle name="Assumption Percentage Right 5 2 3" xfId="6723"/>
    <cellStyle name="Assumption Percentage Right 5 2 4" xfId="6784"/>
    <cellStyle name="Assumption Percentage Right 5 2 5" xfId="6914"/>
    <cellStyle name="Assumption Percentage Right 5 2 6" xfId="19381"/>
    <cellStyle name="Assumption Percentage Right 5 2 7" xfId="19371"/>
    <cellStyle name="Assumption Percentage Right 5 3" xfId="2329"/>
    <cellStyle name="Assumption Percentage Right 5 3 2" xfId="4876"/>
    <cellStyle name="Assumption Percentage Right 5 3 2 2" xfId="6726"/>
    <cellStyle name="Assumption Percentage Right 5 3 2 3" xfId="6733"/>
    <cellStyle name="Assumption Percentage Right 5 3 2 4" xfId="7035"/>
    <cellStyle name="Assumption Percentage Right 5 3 2 5" xfId="19378"/>
    <cellStyle name="Assumption Percentage Right 5 3 2 6" xfId="19436"/>
    <cellStyle name="Assumption Percentage Right 5 3 3" xfId="6725"/>
    <cellStyle name="Assumption Percentage Right 5 3 4" xfId="6776"/>
    <cellStyle name="Assumption Percentage Right 5 3 5" xfId="6979"/>
    <cellStyle name="Assumption Percentage Right 5 3 6" xfId="19379"/>
    <cellStyle name="Assumption Percentage Right 5 3 7" xfId="19404"/>
    <cellStyle name="Assumption Percentage Right 5 4" xfId="2741"/>
    <cellStyle name="Assumption Percentage Right 5 4 2" xfId="5288"/>
    <cellStyle name="Assumption Percentage Right 5 4 2 2" xfId="6728"/>
    <cellStyle name="Assumption Percentage Right 5 4 2 3" xfId="6718"/>
    <cellStyle name="Assumption Percentage Right 5 4 2 4" xfId="7054"/>
    <cellStyle name="Assumption Percentage Right 5 4 2 5" xfId="19376"/>
    <cellStyle name="Assumption Percentage Right 5 4 2 6" xfId="19469"/>
    <cellStyle name="Assumption Percentage Right 5 4 3" xfId="6727"/>
    <cellStyle name="Assumption Percentage Right 5 4 4" xfId="6719"/>
    <cellStyle name="Assumption Percentage Right 5 4 5" xfId="7053"/>
    <cellStyle name="Assumption Percentage Right 5 4 6" xfId="19377"/>
    <cellStyle name="Assumption Percentage Right 5 4 7" xfId="19464"/>
    <cellStyle name="Assumption Percentage Right 5 5" xfId="3156"/>
    <cellStyle name="Assumption Percentage Right 5 5 2" xfId="5703"/>
    <cellStyle name="Assumption Percentage Right 5 5 2 2" xfId="6730"/>
    <cellStyle name="Assumption Percentage Right 5 5 2 3" xfId="6668"/>
    <cellStyle name="Assumption Percentage Right 5 5 2 4" xfId="7118"/>
    <cellStyle name="Assumption Percentage Right 5 5 2 5" xfId="19374"/>
    <cellStyle name="Assumption Percentage Right 5 5 2 6" xfId="19529"/>
    <cellStyle name="Assumption Percentage Right 5 5 3" xfId="6729"/>
    <cellStyle name="Assumption Percentage Right 5 5 4" xfId="6711"/>
    <cellStyle name="Assumption Percentage Right 5 5 5" xfId="7057"/>
    <cellStyle name="Assumption Percentage Right 5 5 6" xfId="19375"/>
    <cellStyle name="Assumption Percentage Right 5 5 7" xfId="19501"/>
    <cellStyle name="Assumption Percentage Right 5 6" xfId="3298"/>
    <cellStyle name="Assumption Percentage Right 5 6 2" xfId="6731"/>
    <cellStyle name="Assumption Percentage Right 5 6 3" xfId="6654"/>
    <cellStyle name="Assumption Percentage Right 5 6 4" xfId="7347"/>
    <cellStyle name="Assumption Percentage Right 5 6 5" xfId="19373"/>
    <cellStyle name="Assumption Percentage Right 5 6 6" xfId="19534"/>
    <cellStyle name="Assumption Percentage Right 5 7" xfId="3912"/>
    <cellStyle name="Assumption Percentage Right 5 7 2" xfId="6732"/>
    <cellStyle name="Assumption Percentage Right 5 7 3" xfId="6653"/>
    <cellStyle name="Assumption Percentage Right 5 7 4" xfId="7390"/>
    <cellStyle name="Assumption Percentage Right 5 7 5" xfId="19372"/>
    <cellStyle name="Assumption Percentage Right 5 7 6" xfId="19566"/>
    <cellStyle name="Assumption Percentage Right 5 8" xfId="6722"/>
    <cellStyle name="Assumption Percentage Right 5 9" xfId="6798"/>
    <cellStyle name="Assumption Years Centre" xfId="217"/>
    <cellStyle name="Assumption Years Centre 2" xfId="1043"/>
    <cellStyle name="Assumption Years Centre 2 10" xfId="6603"/>
    <cellStyle name="Assumption Years Centre 2 11" xfId="7973"/>
    <cellStyle name="Assumption Years Centre 2 12" xfId="19370"/>
    <cellStyle name="Assumption Years Centre 2 13" xfId="19598"/>
    <cellStyle name="Assumption Years Centre 2 2" xfId="1161"/>
    <cellStyle name="Assumption Years Centre 2 2 10" xfId="8105"/>
    <cellStyle name="Assumption Years Centre 2 2 11" xfId="19369"/>
    <cellStyle name="Assumption Years Centre 2 2 12" xfId="19630"/>
    <cellStyle name="Assumption Years Centre 2 2 2" xfId="1712"/>
    <cellStyle name="Assumption Years Centre 2 2 2 2" xfId="4261"/>
    <cellStyle name="Assumption Years Centre 2 2 2 2 2" xfId="6737"/>
    <cellStyle name="Assumption Years Centre 2 2 2 2 3" xfId="6581"/>
    <cellStyle name="Assumption Years Centre 2 2 2 2 4" xfId="8127"/>
    <cellStyle name="Assumption Years Centre 2 2 2 2 5" xfId="19367"/>
    <cellStyle name="Assumption Years Centre 2 2 2 2 6" xfId="19663"/>
    <cellStyle name="Assumption Years Centre 2 2 2 3" xfId="6736"/>
    <cellStyle name="Assumption Years Centre 2 2 2 4" xfId="6588"/>
    <cellStyle name="Assumption Years Centre 2 2 2 5" xfId="8112"/>
    <cellStyle name="Assumption Years Centre 2 2 2 6" xfId="19368"/>
    <cellStyle name="Assumption Years Centre 2 2 2 7" xfId="19658"/>
    <cellStyle name="Assumption Years Centre 2 2 3" xfId="2131"/>
    <cellStyle name="Assumption Years Centre 2 2 3 2" xfId="4678"/>
    <cellStyle name="Assumption Years Centre 2 2 3 2 2" xfId="6739"/>
    <cellStyle name="Assumption Years Centre 2 2 3 2 3" xfId="6524"/>
    <cellStyle name="Assumption Years Centre 2 2 3 2 4" xfId="8181"/>
    <cellStyle name="Assumption Years Centre 2 2 3 2 5" xfId="19365"/>
    <cellStyle name="Assumption Years Centre 2 2 3 2 6" xfId="19723"/>
    <cellStyle name="Assumption Years Centre 2 2 3 3" xfId="6738"/>
    <cellStyle name="Assumption Years Centre 2 2 3 4" xfId="6538"/>
    <cellStyle name="Assumption Years Centre 2 2 3 5" xfId="8168"/>
    <cellStyle name="Assumption Years Centre 2 2 3 6" xfId="19366"/>
    <cellStyle name="Assumption Years Centre 2 2 3 7" xfId="19695"/>
    <cellStyle name="Assumption Years Centre 2 2 4" xfId="2543"/>
    <cellStyle name="Assumption Years Centre 2 2 4 2" xfId="5090"/>
    <cellStyle name="Assumption Years Centre 2 2 4 2 2" xfId="6741"/>
    <cellStyle name="Assumption Years Centre 2 2 4 2 3" xfId="6516"/>
    <cellStyle name="Assumption Years Centre 2 2 4 2 4" xfId="8185"/>
    <cellStyle name="Assumption Years Centre 2 2 4 2 5" xfId="19363"/>
    <cellStyle name="Assumption Years Centre 2 2 4 2 6" xfId="19819"/>
    <cellStyle name="Assumption Years Centre 2 2 4 3" xfId="6740"/>
    <cellStyle name="Assumption Years Centre 2 2 4 4" xfId="6523"/>
    <cellStyle name="Assumption Years Centre 2 2 4 5" xfId="8182"/>
    <cellStyle name="Assumption Years Centre 2 2 4 6" xfId="19364"/>
    <cellStyle name="Assumption Years Centre 2 2 4 7" xfId="19728"/>
    <cellStyle name="Assumption Years Centre 2 2 5" xfId="2958"/>
    <cellStyle name="Assumption Years Centre 2 2 5 2" xfId="5505"/>
    <cellStyle name="Assumption Years Centre 2 2 5 2 2" xfId="6743"/>
    <cellStyle name="Assumption Years Centre 2 2 5 2 3" xfId="6459"/>
    <cellStyle name="Assumption Years Centre 2 2 5 2 4" xfId="8241"/>
    <cellStyle name="Assumption Years Centre 2 2 5 2 5" xfId="19361"/>
    <cellStyle name="Assumption Years Centre 2 2 5 2 6" xfId="19852"/>
    <cellStyle name="Assumption Years Centre 2 2 5 3" xfId="6742"/>
    <cellStyle name="Assumption Years Centre 2 2 5 4" xfId="6473"/>
    <cellStyle name="Assumption Years Centre 2 2 5 5" xfId="8224"/>
    <cellStyle name="Assumption Years Centre 2 2 5 6" xfId="19362"/>
    <cellStyle name="Assumption Years Centre 2 2 5 7" xfId="19847"/>
    <cellStyle name="Assumption Years Centre 2 2 6" xfId="3299"/>
    <cellStyle name="Assumption Years Centre 2 2 6 2" xfId="6744"/>
    <cellStyle name="Assumption Years Centre 2 2 6 3" xfId="6458"/>
    <cellStyle name="Assumption Years Centre 2 2 6 4" xfId="8242"/>
    <cellStyle name="Assumption Years Centre 2 2 6 5" xfId="19360"/>
    <cellStyle name="Assumption Years Centre 2 2 6 6" xfId="19943"/>
    <cellStyle name="Assumption Years Centre 2 2 7" xfId="3714"/>
    <cellStyle name="Assumption Years Centre 2 2 7 2" xfId="6745"/>
    <cellStyle name="Assumption Years Centre 2 2 7 3" xfId="6451"/>
    <cellStyle name="Assumption Years Centre 2 2 7 4" xfId="8245"/>
    <cellStyle name="Assumption Years Centre 2 2 7 5" xfId="19359"/>
    <cellStyle name="Assumption Years Centre 2 2 7 6" xfId="19971"/>
    <cellStyle name="Assumption Years Centre 2 2 8" xfId="6735"/>
    <cellStyle name="Assumption Years Centre 2 2 9" xfId="6589"/>
    <cellStyle name="Assumption Years Centre 2 3" xfId="1262"/>
    <cellStyle name="Assumption Years Centre 2 3 10" xfId="19358"/>
    <cellStyle name="Assumption Years Centre 2 3 11" xfId="19976"/>
    <cellStyle name="Assumption Years Centre 2 3 2" xfId="1813"/>
    <cellStyle name="Assumption Years Centre 2 3 2 2" xfId="4362"/>
    <cellStyle name="Assumption Years Centre 2 3 2 2 2" xfId="6748"/>
    <cellStyle name="Assumption Years Centre 2 3 2 2 3" xfId="6393"/>
    <cellStyle name="Assumption Years Centre 2 3 2 2 4" xfId="8508"/>
    <cellStyle name="Assumption Years Centre 2 3 2 2 5" xfId="19356"/>
    <cellStyle name="Assumption Years Centre 2 3 2 2 6" xfId="20036"/>
    <cellStyle name="Assumption Years Centre 2 3 2 3" xfId="6747"/>
    <cellStyle name="Assumption Years Centre 2 3 2 4" xfId="6394"/>
    <cellStyle name="Assumption Years Centre 2 3 2 5" xfId="8507"/>
    <cellStyle name="Assumption Years Centre 2 3 2 6" xfId="19357"/>
    <cellStyle name="Assumption Years Centre 2 3 2 7" xfId="20008"/>
    <cellStyle name="Assumption Years Centre 2 3 3" xfId="2232"/>
    <cellStyle name="Assumption Years Centre 2 3 3 2" xfId="4779"/>
    <cellStyle name="Assumption Years Centre 2 3 3 2 2" xfId="6750"/>
    <cellStyle name="Assumption Years Centre 2 3 3 2 3" xfId="6343"/>
    <cellStyle name="Assumption Years Centre 2 3 3 2 4" xfId="8582"/>
    <cellStyle name="Assumption Years Centre 2 3 3 2 5" xfId="19354"/>
    <cellStyle name="Assumption Years Centre 2 3 3 2 6" xfId="20073"/>
    <cellStyle name="Assumption Years Centre 2 3 3 3" xfId="6749"/>
    <cellStyle name="Assumption Years Centre 2 3 3 4" xfId="6386"/>
    <cellStyle name="Assumption Years Centre 2 3 3 5" xfId="8511"/>
    <cellStyle name="Assumption Years Centre 2 3 3 6" xfId="19355"/>
    <cellStyle name="Assumption Years Centre 2 3 3 7" xfId="20041"/>
    <cellStyle name="Assumption Years Centre 2 3 4" xfId="2644"/>
    <cellStyle name="Assumption Years Centre 2 3 4 2" xfId="5191"/>
    <cellStyle name="Assumption Years Centre 2 3 4 2 2" xfId="6752"/>
    <cellStyle name="Assumption Years Centre 2 3 4 2 3" xfId="6328"/>
    <cellStyle name="Assumption Years Centre 2 3 4 2 4" xfId="8601"/>
    <cellStyle name="Assumption Years Centre 2 3 4 2 5" xfId="19352"/>
    <cellStyle name="Assumption Years Centre 2 3 4 2 6" xfId="20106"/>
    <cellStyle name="Assumption Years Centre 2 3 4 3" xfId="6751"/>
    <cellStyle name="Assumption Years Centre 2 3 4 4" xfId="6329"/>
    <cellStyle name="Assumption Years Centre 2 3 4 5" xfId="8583"/>
    <cellStyle name="Assumption Years Centre 2 3 4 6" xfId="19353"/>
    <cellStyle name="Assumption Years Centre 2 3 4 7" xfId="20101"/>
    <cellStyle name="Assumption Years Centre 2 3 5" xfId="3059"/>
    <cellStyle name="Assumption Years Centre 2 3 5 2" xfId="5606"/>
    <cellStyle name="Assumption Years Centre 2 3 5 2 2" xfId="6754"/>
    <cellStyle name="Assumption Years Centre 2 3 5 2 3" xfId="6278"/>
    <cellStyle name="Assumption Years Centre 2 3 5 2 4" xfId="8642"/>
    <cellStyle name="Assumption Years Centre 2 3 5 2 5" xfId="19350"/>
    <cellStyle name="Assumption Years Centre 2 3 5 2 6" xfId="20166"/>
    <cellStyle name="Assumption Years Centre 2 3 5 3" xfId="6753"/>
    <cellStyle name="Assumption Years Centre 2 3 5 4" xfId="6321"/>
    <cellStyle name="Assumption Years Centre 2 3 5 5" xfId="8602"/>
    <cellStyle name="Assumption Years Centre 2 3 5 6" xfId="19351"/>
    <cellStyle name="Assumption Years Centre 2 3 5 7" xfId="20138"/>
    <cellStyle name="Assumption Years Centre 2 3 6" xfId="3815"/>
    <cellStyle name="Assumption Years Centre 2 3 6 2" xfId="6755"/>
    <cellStyle name="Assumption Years Centre 2 3 6 3" xfId="6264"/>
    <cellStyle name="Assumption Years Centre 2 3 6 4" xfId="8889"/>
    <cellStyle name="Assumption Years Centre 2 3 6 5" xfId="19349"/>
    <cellStyle name="Assumption Years Centre 2 3 6 6" xfId="20171"/>
    <cellStyle name="Assumption Years Centre 2 3 7" xfId="6746"/>
    <cellStyle name="Assumption Years Centre 2 3 8" xfId="6408"/>
    <cellStyle name="Assumption Years Centre 2 3 9" xfId="8304"/>
    <cellStyle name="Assumption Years Centre 2 4" xfId="1610"/>
    <cellStyle name="Assumption Years Centre 2 4 2" xfId="4159"/>
    <cellStyle name="Assumption Years Centre 2 4 2 2" xfId="6757"/>
    <cellStyle name="Assumption Years Centre 2 4 2 3" xfId="6256"/>
    <cellStyle name="Assumption Years Centre 2 4 2 4" xfId="8959"/>
    <cellStyle name="Assumption Years Centre 2 4 2 5" xfId="19347"/>
    <cellStyle name="Assumption Years Centre 2 4 2 6" xfId="20265"/>
    <cellStyle name="Assumption Years Centre 2 4 3" xfId="6756"/>
    <cellStyle name="Assumption Years Centre 2 4 4" xfId="6263"/>
    <cellStyle name="Assumption Years Centre 2 4 5" xfId="8958"/>
    <cellStyle name="Assumption Years Centre 2 4 6" xfId="19348"/>
    <cellStyle name="Assumption Years Centre 2 4 7" xfId="20264"/>
    <cellStyle name="Assumption Years Centre 2 5" xfId="2029"/>
    <cellStyle name="Assumption Years Centre 2 5 2" xfId="4576"/>
    <cellStyle name="Assumption Years Centre 2 5 2 2" xfId="6759"/>
    <cellStyle name="Assumption Years Centre 2 5 2 3" xfId="6199"/>
    <cellStyle name="Assumption Years Centre 2 5 2 4" xfId="9125"/>
    <cellStyle name="Assumption Years Centre 2 5 2 5" xfId="19345"/>
    <cellStyle name="Assumption Years Centre 2 5 2 6" xfId="20267"/>
    <cellStyle name="Assumption Years Centre 2 5 3" xfId="6758"/>
    <cellStyle name="Assumption Years Centre 2 5 4" xfId="6213"/>
    <cellStyle name="Assumption Years Centre 2 5 5" xfId="5762"/>
    <cellStyle name="Assumption Years Centre 2 5 6" xfId="19346"/>
    <cellStyle name="Assumption Years Centre 2 5 7" xfId="20266"/>
    <cellStyle name="Assumption Years Centre 2 6" xfId="2441"/>
    <cellStyle name="Assumption Years Centre 2 6 2" xfId="4988"/>
    <cellStyle name="Assumption Years Centre 2 6 2 2" xfId="6761"/>
    <cellStyle name="Assumption Years Centre 2 6 2 3" xfId="6191"/>
    <cellStyle name="Assumption Years Centre 2 6 2 4" xfId="9143"/>
    <cellStyle name="Assumption Years Centre 2 6 2 5" xfId="19343"/>
    <cellStyle name="Assumption Years Centre 2 6 2 6" xfId="20269"/>
    <cellStyle name="Assumption Years Centre 2 6 3" xfId="6760"/>
    <cellStyle name="Assumption Years Centre 2 6 4" xfId="6198"/>
    <cellStyle name="Assumption Years Centre 2 6 5" xfId="9142"/>
    <cellStyle name="Assumption Years Centre 2 6 6" xfId="19344"/>
    <cellStyle name="Assumption Years Centre 2 6 7" xfId="20268"/>
    <cellStyle name="Assumption Years Centre 2 7" xfId="2856"/>
    <cellStyle name="Assumption Years Centre 2 7 2" xfId="5403"/>
    <cellStyle name="Assumption Years Centre 2 7 2 2" xfId="6763"/>
    <cellStyle name="Assumption Years Centre 2 7 2 3" xfId="6134"/>
    <cellStyle name="Assumption Years Centre 2 7 2 4" xfId="9189"/>
    <cellStyle name="Assumption Years Centre 2 7 2 5" xfId="19341"/>
    <cellStyle name="Assumption Years Centre 2 7 2 6" xfId="20271"/>
    <cellStyle name="Assumption Years Centre 2 7 3" xfId="6762"/>
    <cellStyle name="Assumption Years Centre 2 7 4" xfId="6148"/>
    <cellStyle name="Assumption Years Centre 2 7 5" xfId="9146"/>
    <cellStyle name="Assumption Years Centre 2 7 6" xfId="19342"/>
    <cellStyle name="Assumption Years Centre 2 7 7" xfId="20270"/>
    <cellStyle name="Assumption Years Centre 2 8" xfId="3612"/>
    <cellStyle name="Assumption Years Centre 2 8 2" xfId="6764"/>
    <cellStyle name="Assumption Years Centre 2 8 3" xfId="6133"/>
    <cellStyle name="Assumption Years Centre 2 8 4" xfId="9207"/>
    <cellStyle name="Assumption Years Centre 2 8 5" xfId="19340"/>
    <cellStyle name="Assumption Years Centre 2 8 6" xfId="20272"/>
    <cellStyle name="Assumption Years Centre 2 9" xfId="6734"/>
    <cellStyle name="Assumption Years Centre 3" xfId="988"/>
    <cellStyle name="Assumption Years Centre 3 10" xfId="20273"/>
    <cellStyle name="Assumption Years Centre 3 2" xfId="1572"/>
    <cellStyle name="Assumption Years Centre 3 2 2" xfId="4121"/>
    <cellStyle name="Assumption Years Centre 3 2 2 2" xfId="6767"/>
    <cellStyle name="Assumption Years Centre 3 2 2 3" xfId="6069"/>
    <cellStyle name="Assumption Years Centre 3 2 2 4" xfId="9552"/>
    <cellStyle name="Assumption Years Centre 3 2 2 5" xfId="19337"/>
    <cellStyle name="Assumption Years Centre 3 2 2 6" xfId="20275"/>
    <cellStyle name="Assumption Years Centre 3 2 3" xfId="6766"/>
    <cellStyle name="Assumption Years Centre 3 2 4" xfId="6083"/>
    <cellStyle name="Assumption Years Centre 3 2 5" xfId="9211"/>
    <cellStyle name="Assumption Years Centre 3 2 6" xfId="19338"/>
    <cellStyle name="Assumption Years Centre 3 2 7" xfId="20274"/>
    <cellStyle name="Assumption Years Centre 3 3" xfId="1991"/>
    <cellStyle name="Assumption Years Centre 3 3 2" xfId="4538"/>
    <cellStyle name="Assumption Years Centre 3 3 2 2" xfId="6769"/>
    <cellStyle name="Assumption Years Centre 3 3 2 3" xfId="6061"/>
    <cellStyle name="Assumption Years Centre 3 3 2 4" xfId="9566"/>
    <cellStyle name="Assumption Years Centre 3 3 2 5" xfId="19335"/>
    <cellStyle name="Assumption Years Centre 3 3 2 6" xfId="20277"/>
    <cellStyle name="Assumption Years Centre 3 3 3" xfId="6768"/>
    <cellStyle name="Assumption Years Centre 3 3 4" xfId="6068"/>
    <cellStyle name="Assumption Years Centre 3 3 5" xfId="9553"/>
    <cellStyle name="Assumption Years Centre 3 3 6" xfId="19336"/>
    <cellStyle name="Assumption Years Centre 3 3 7" xfId="20276"/>
    <cellStyle name="Assumption Years Centre 3 4" xfId="2403"/>
    <cellStyle name="Assumption Years Centre 3 4 2" xfId="4950"/>
    <cellStyle name="Assumption Years Centre 3 4 2 2" xfId="6771"/>
    <cellStyle name="Assumption Years Centre 3 4 2 3" xfId="6017"/>
    <cellStyle name="Assumption Years Centre 3 4 2 4" xfId="9618"/>
    <cellStyle name="Assumption Years Centre 3 4 2 5" xfId="19333"/>
    <cellStyle name="Assumption Years Centre 3 4 2 6" xfId="20279"/>
    <cellStyle name="Assumption Years Centre 3 4 3" xfId="6770"/>
    <cellStyle name="Assumption Years Centre 3 4 4" xfId="6018"/>
    <cellStyle name="Assumption Years Centre 3 4 5" xfId="9611"/>
    <cellStyle name="Assumption Years Centre 3 4 6" xfId="20278"/>
    <cellStyle name="Assumption Years Centre 3 5" xfId="2818"/>
    <cellStyle name="Assumption Years Centre 3 5 2" xfId="5365"/>
    <cellStyle name="Assumption Years Centre 3 5 2 2" xfId="6773"/>
    <cellStyle name="Assumption Years Centre 3 5 2 3" xfId="6015"/>
    <cellStyle name="Assumption Years Centre 3 5 2 4" xfId="9632"/>
    <cellStyle name="Assumption Years Centre 3 5 2 5" xfId="19331"/>
    <cellStyle name="Assumption Years Centre 3 5 2 6" xfId="20281"/>
    <cellStyle name="Assumption Years Centre 3 5 3" xfId="6772"/>
    <cellStyle name="Assumption Years Centre 3 5 4" xfId="6016"/>
    <cellStyle name="Assumption Years Centre 3 5 5" xfId="19332"/>
    <cellStyle name="Assumption Years Centre 3 5 6" xfId="20280"/>
    <cellStyle name="Assumption Years Centre 3 6" xfId="3300"/>
    <cellStyle name="Assumption Years Centre 3 6 2" xfId="6774"/>
    <cellStyle name="Assumption Years Centre 3 6 3" xfId="6014"/>
    <cellStyle name="Assumption Years Centre 3 6 4" xfId="9677"/>
    <cellStyle name="Assumption Years Centre 3 6 5" xfId="19330"/>
    <cellStyle name="Assumption Years Centre 3 6 6" xfId="20282"/>
    <cellStyle name="Assumption Years Centre 3 7" xfId="3574"/>
    <cellStyle name="Assumption Years Centre 3 7 2" xfId="6775"/>
    <cellStyle name="Assumption Years Centre 3 7 3" xfId="6013"/>
    <cellStyle name="Assumption Years Centre 3 7 4" xfId="9684"/>
    <cellStyle name="Assumption Years Centre 3 7 5" xfId="19329"/>
    <cellStyle name="Assumption Years Centre 3 7 6" xfId="20283"/>
    <cellStyle name="Assumption Years Centre 3 8" xfId="6765"/>
    <cellStyle name="Assumption Years Centre 3 9" xfId="6126"/>
    <cellStyle name="Assumption Years Centre 4" xfId="960"/>
    <cellStyle name="Assumption Years Centre 4 2" xfId="1544"/>
    <cellStyle name="Assumption Years Centre 4 2 2" xfId="4093"/>
    <cellStyle name="Assumption Years Centre 4 2 2 2" xfId="6778"/>
    <cellStyle name="Assumption Years Centre 4 2 2 3" xfId="6010"/>
    <cellStyle name="Assumption Years Centre 4 2 2 4" xfId="9743"/>
    <cellStyle name="Assumption Years Centre 4 2 2 5" xfId="19326"/>
    <cellStyle name="Assumption Years Centre 4 2 2 6" xfId="20285"/>
    <cellStyle name="Assumption Years Centre 4 2 3" xfId="6777"/>
    <cellStyle name="Assumption Years Centre 4 2 4" xfId="6011"/>
    <cellStyle name="Assumption Years Centre 4 2 5" xfId="9698"/>
    <cellStyle name="Assumption Years Centre 4 2 6" xfId="19327"/>
    <cellStyle name="Assumption Years Centre 4 2 7" xfId="20284"/>
    <cellStyle name="Assumption Years Centre 4 3" xfId="1963"/>
    <cellStyle name="Assumption Years Centre 4 3 2" xfId="4510"/>
    <cellStyle name="Assumption Years Centre 4 3 2 2" xfId="6780"/>
    <cellStyle name="Assumption Years Centre 4 3 2 3" xfId="9751"/>
    <cellStyle name="Assumption Years Centre 4 3 2 4" xfId="19324"/>
    <cellStyle name="Assumption Years Centre 4 3 2 5" xfId="20287"/>
    <cellStyle name="Assumption Years Centre 4 3 3" xfId="6779"/>
    <cellStyle name="Assumption Years Centre 4 3 4" xfId="9750"/>
    <cellStyle name="Assumption Years Centre 4 3 5" xfId="19325"/>
    <cellStyle name="Assumption Years Centre 4 3 6" xfId="20286"/>
    <cellStyle name="Assumption Years Centre 4 4" xfId="2375"/>
    <cellStyle name="Assumption Years Centre 4 4 2" xfId="4922"/>
    <cellStyle name="Assumption Years Centre 4 4 2 2" xfId="6782"/>
    <cellStyle name="Assumption Years Centre 4 4 2 3" xfId="6006"/>
    <cellStyle name="Assumption Years Centre 4 4 2 4" xfId="9809"/>
    <cellStyle name="Assumption Years Centre 4 4 2 5" xfId="19322"/>
    <cellStyle name="Assumption Years Centre 4 4 2 6" xfId="20289"/>
    <cellStyle name="Assumption Years Centre 4 4 3" xfId="6781"/>
    <cellStyle name="Assumption Years Centre 4 4 4" xfId="6007"/>
    <cellStyle name="Assumption Years Centre 4 4 5" xfId="9764"/>
    <cellStyle name="Assumption Years Centre 4 4 6" xfId="19323"/>
    <cellStyle name="Assumption Years Centre 4 4 7" xfId="20288"/>
    <cellStyle name="Assumption Years Centre 4 5" xfId="2790"/>
    <cellStyle name="Assumption Years Centre 4 5 2" xfId="5337"/>
    <cellStyle name="Assumption Years Centre 4 5 2 2" xfId="6004"/>
    <cellStyle name="Assumption Years Centre 4 5 2 3" xfId="9817"/>
    <cellStyle name="Assumption Years Centre 4 5 2 4" xfId="19320"/>
    <cellStyle name="Assumption Years Centre 4 5 2 5" xfId="20291"/>
    <cellStyle name="Assumption Years Centre 4 5 3" xfId="6005"/>
    <cellStyle name="Assumption Years Centre 4 5 4" xfId="9816"/>
    <cellStyle name="Assumption Years Centre 4 5 5" xfId="19321"/>
    <cellStyle name="Assumption Years Centre 4 5 6" xfId="20290"/>
    <cellStyle name="Assumption Years Centre 4 6" xfId="3301"/>
    <cellStyle name="Assumption Years Centre 4 6 2" xfId="6785"/>
    <cellStyle name="Assumption Years Centre 4 6 3" xfId="6003"/>
    <cellStyle name="Assumption Years Centre 4 6 4" xfId="9830"/>
    <cellStyle name="Assumption Years Centre 4 6 5" xfId="19319"/>
    <cellStyle name="Assumption Years Centre 4 6 6" xfId="20292"/>
    <cellStyle name="Assumption Years Centre 4 7" xfId="3211"/>
    <cellStyle name="Assumption Years Centre 4 7 2" xfId="6786"/>
    <cellStyle name="Assumption Years Centre 4 7 3" xfId="6002"/>
    <cellStyle name="Assumption Years Centre 4 7 4" xfId="9875"/>
    <cellStyle name="Assumption Years Centre 4 7 5" xfId="19318"/>
    <cellStyle name="Assumption Years Centre 4 7 6" xfId="20293"/>
    <cellStyle name="Assumption Years Centre 4 8" xfId="9685"/>
    <cellStyle name="Assumption Years Centre 4 9" xfId="19328"/>
    <cellStyle name="Assumption Years Centre 5" xfId="1363"/>
    <cellStyle name="Assumption Years Centre 5 10" xfId="9882"/>
    <cellStyle name="Assumption Years Centre 5 11" xfId="19317"/>
    <cellStyle name="Assumption Years Centre 5 12" xfId="20294"/>
    <cellStyle name="Assumption Years Centre 5 2" xfId="1913"/>
    <cellStyle name="Assumption Years Centre 5 2 2" xfId="4460"/>
    <cellStyle name="Assumption Years Centre 5 2 2 2" xfId="6789"/>
    <cellStyle name="Assumption Years Centre 5 2 2 3" xfId="5999"/>
    <cellStyle name="Assumption Years Centre 5 2 2 4" xfId="9896"/>
    <cellStyle name="Assumption Years Centre 5 2 2 5" xfId="19315"/>
    <cellStyle name="Assumption Years Centre 5 2 2 6" xfId="20296"/>
    <cellStyle name="Assumption Years Centre 5 2 3" xfId="6788"/>
    <cellStyle name="Assumption Years Centre 5 2 4" xfId="6000"/>
    <cellStyle name="Assumption Years Centre 5 2 5" xfId="9883"/>
    <cellStyle name="Assumption Years Centre 5 2 6" xfId="19316"/>
    <cellStyle name="Assumption Years Centre 5 2 7" xfId="20295"/>
    <cellStyle name="Assumption Years Centre 5 3" xfId="2330"/>
    <cellStyle name="Assumption Years Centre 5 3 2" xfId="4877"/>
    <cellStyle name="Assumption Years Centre 5 3 2 2" xfId="6791"/>
    <cellStyle name="Assumption Years Centre 5 3 2 3" xfId="5997"/>
    <cellStyle name="Assumption Years Centre 5 3 2 4" xfId="9948"/>
    <cellStyle name="Assumption Years Centre 5 3 2 5" xfId="19313"/>
    <cellStyle name="Assumption Years Centre 5 3 2 6" xfId="20298"/>
    <cellStyle name="Assumption Years Centre 5 3 3" xfId="6790"/>
    <cellStyle name="Assumption Years Centre 5 3 4" xfId="5998"/>
    <cellStyle name="Assumption Years Centre 5 3 5" xfId="9941"/>
    <cellStyle name="Assumption Years Centre 5 3 6" xfId="19314"/>
    <cellStyle name="Assumption Years Centre 5 3 7" xfId="20297"/>
    <cellStyle name="Assumption Years Centre 5 4" xfId="2742"/>
    <cellStyle name="Assumption Years Centre 5 4 2" xfId="5289"/>
    <cellStyle name="Assumption Years Centre 5 4 2 2" xfId="6793"/>
    <cellStyle name="Assumption Years Centre 5 4 2 3" xfId="5995"/>
    <cellStyle name="Assumption Years Centre 5 4 2 4" xfId="9962"/>
    <cellStyle name="Assumption Years Centre 5 4 2 5" xfId="19311"/>
    <cellStyle name="Assumption Years Centre 5 4 2 6" xfId="20300"/>
    <cellStyle name="Assumption Years Centre 5 4 3" xfId="6792"/>
    <cellStyle name="Assumption Years Centre 5 4 4" xfId="5996"/>
    <cellStyle name="Assumption Years Centre 5 4 5" xfId="9949"/>
    <cellStyle name="Assumption Years Centre 5 4 6" xfId="19312"/>
    <cellStyle name="Assumption Years Centre 5 4 7" xfId="20299"/>
    <cellStyle name="Assumption Years Centre 5 5" xfId="3157"/>
    <cellStyle name="Assumption Years Centre 5 5 2" xfId="5704"/>
    <cellStyle name="Assumption Years Centre 5 5 2 2" xfId="6795"/>
    <cellStyle name="Assumption Years Centre 5 5 2 3" xfId="5993"/>
    <cellStyle name="Assumption Years Centre 5 5 2 4" xfId="10014"/>
    <cellStyle name="Assumption Years Centre 5 5 2 5" xfId="19309"/>
    <cellStyle name="Assumption Years Centre 5 5 2 6" xfId="20302"/>
    <cellStyle name="Assumption Years Centre 5 5 3" xfId="6794"/>
    <cellStyle name="Assumption Years Centre 5 5 4" xfId="5994"/>
    <cellStyle name="Assumption Years Centre 5 5 5" xfId="10007"/>
    <cellStyle name="Assumption Years Centre 5 5 6" xfId="19310"/>
    <cellStyle name="Assumption Years Centre 5 5 7" xfId="20301"/>
    <cellStyle name="Assumption Years Centre 5 6" xfId="3302"/>
    <cellStyle name="Assumption Years Centre 5 6 2" xfId="6796"/>
    <cellStyle name="Assumption Years Centre 5 6 3" xfId="5992"/>
    <cellStyle name="Assumption Years Centre 5 6 4" xfId="10015"/>
    <cellStyle name="Assumption Years Centre 5 6 5" xfId="19308"/>
    <cellStyle name="Assumption Years Centre 5 6 6" xfId="20303"/>
    <cellStyle name="Assumption Years Centre 5 7" xfId="3913"/>
    <cellStyle name="Assumption Years Centre 5 7 2" xfId="6797"/>
    <cellStyle name="Assumption Years Centre 5 7 3" xfId="5991"/>
    <cellStyle name="Assumption Years Centre 5 7 4" xfId="10028"/>
    <cellStyle name="Assumption Years Centre 5 7 5" xfId="19307"/>
    <cellStyle name="Assumption Years Centre 5 7 6" xfId="20304"/>
    <cellStyle name="Assumption Years Centre 5 8" xfId="6787"/>
    <cellStyle name="Assumption Years Centre 5 9" xfId="6001"/>
    <cellStyle name="Assumption Years Right" xfId="218"/>
    <cellStyle name="Assumption Years Right 2" xfId="1044"/>
    <cellStyle name="Assumption Years Right 2 10" xfId="5989"/>
    <cellStyle name="Assumption Years Right 2 11" xfId="10030"/>
    <cellStyle name="Assumption Years Right 2 12" xfId="19305"/>
    <cellStyle name="Assumption Years Right 2 13" xfId="20305"/>
    <cellStyle name="Assumption Years Right 2 2" xfId="1162"/>
    <cellStyle name="Assumption Years Right 2 2 10" xfId="10062"/>
    <cellStyle name="Assumption Years Right 2 2 11" xfId="19304"/>
    <cellStyle name="Assumption Years Right 2 2 12" xfId="20306"/>
    <cellStyle name="Assumption Years Right 2 2 2" xfId="1713"/>
    <cellStyle name="Assumption Years Right 2 2 2 2" xfId="4262"/>
    <cellStyle name="Assumption Years Right 2 2 2 2 2" xfId="6802"/>
    <cellStyle name="Assumption Years Right 2 2 2 2 3" xfId="5986"/>
    <cellStyle name="Assumption Years Right 2 2 2 2 4" xfId="10070"/>
    <cellStyle name="Assumption Years Right 2 2 2 2 5" xfId="19302"/>
    <cellStyle name="Assumption Years Right 2 2 2 2 6" xfId="20308"/>
    <cellStyle name="Assumption Years Right 2 2 2 3" xfId="6801"/>
    <cellStyle name="Assumption Years Right 2 2 2 4" xfId="5987"/>
    <cellStyle name="Assumption Years Right 2 2 2 5" xfId="10069"/>
    <cellStyle name="Assumption Years Right 2 2 2 6" xfId="19303"/>
    <cellStyle name="Assumption Years Right 2 2 2 7" xfId="20307"/>
    <cellStyle name="Assumption Years Right 2 2 3" xfId="2132"/>
    <cellStyle name="Assumption Years Right 2 2 3 2" xfId="4679"/>
    <cellStyle name="Assumption Years Right 2 2 3 2 2" xfId="6804"/>
    <cellStyle name="Assumption Years Right 2 2 3 2 3" xfId="5984"/>
    <cellStyle name="Assumption Years Right 2 2 3 2 4" xfId="10094"/>
    <cellStyle name="Assumption Years Right 2 2 3 2 5" xfId="19300"/>
    <cellStyle name="Assumption Years Right 2 2 3 2 6" xfId="20310"/>
    <cellStyle name="Assumption Years Right 2 2 3 3" xfId="6803"/>
    <cellStyle name="Assumption Years Right 2 2 3 4" xfId="5985"/>
    <cellStyle name="Assumption Years Right 2 2 3 5" xfId="10093"/>
    <cellStyle name="Assumption Years Right 2 2 3 6" xfId="19301"/>
    <cellStyle name="Assumption Years Right 2 2 3 7" xfId="20309"/>
    <cellStyle name="Assumption Years Right 2 2 4" xfId="2544"/>
    <cellStyle name="Assumption Years Right 2 2 4 2" xfId="5091"/>
    <cellStyle name="Assumption Years Right 2 2 4 2 2" xfId="6806"/>
    <cellStyle name="Assumption Years Right 2 2 4 2 3" xfId="5982"/>
    <cellStyle name="Assumption Years Right 2 2 4 2 4" xfId="10146"/>
    <cellStyle name="Assumption Years Right 2 2 4 2 5" xfId="19298"/>
    <cellStyle name="Assumption Years Right 2 2 4 2 6" xfId="20312"/>
    <cellStyle name="Assumption Years Right 2 2 4 3" xfId="6805"/>
    <cellStyle name="Assumption Years Right 2 2 4 4" xfId="5983"/>
    <cellStyle name="Assumption Years Right 2 2 4 5" xfId="10139"/>
    <cellStyle name="Assumption Years Right 2 2 4 6" xfId="19299"/>
    <cellStyle name="Assumption Years Right 2 2 4 7" xfId="20311"/>
    <cellStyle name="Assumption Years Right 2 2 5" xfId="2959"/>
    <cellStyle name="Assumption Years Right 2 2 5 2" xfId="5506"/>
    <cellStyle name="Assumption Years Right 2 2 5 2 2" xfId="6808"/>
    <cellStyle name="Assumption Years Right 2 2 5 2 3" xfId="5980"/>
    <cellStyle name="Assumption Years Right 2 2 5 2 4" xfId="10160"/>
    <cellStyle name="Assumption Years Right 2 2 5 2 5" xfId="19296"/>
    <cellStyle name="Assumption Years Right 2 2 5 2 6" xfId="20314"/>
    <cellStyle name="Assumption Years Right 2 2 5 3" xfId="6807"/>
    <cellStyle name="Assumption Years Right 2 2 5 4" xfId="5981"/>
    <cellStyle name="Assumption Years Right 2 2 5 5" xfId="10147"/>
    <cellStyle name="Assumption Years Right 2 2 5 6" xfId="19297"/>
    <cellStyle name="Assumption Years Right 2 2 5 7" xfId="20313"/>
    <cellStyle name="Assumption Years Right 2 2 6" xfId="3303"/>
    <cellStyle name="Assumption Years Right 2 2 6 2" xfId="6809"/>
    <cellStyle name="Assumption Years Right 2 2 6 3" xfId="5979"/>
    <cellStyle name="Assumption Years Right 2 2 6 4" xfId="10161"/>
    <cellStyle name="Assumption Years Right 2 2 6 5" xfId="19295"/>
    <cellStyle name="Assumption Years Right 2 2 6 6" xfId="20340"/>
    <cellStyle name="Assumption Years Right 2 2 7" xfId="3715"/>
    <cellStyle name="Assumption Years Right 2 2 7 2" xfId="6810"/>
    <cellStyle name="Assumption Years Right 2 2 7 3" xfId="5978"/>
    <cellStyle name="Assumption Years Right 2 2 7 4" xfId="10162"/>
    <cellStyle name="Assumption Years Right 2 2 7 5" xfId="19294"/>
    <cellStyle name="Assumption Years Right 2 2 7 6" xfId="20345"/>
    <cellStyle name="Assumption Years Right 2 2 8" xfId="6800"/>
    <cellStyle name="Assumption Years Right 2 2 9" xfId="5988"/>
    <cellStyle name="Assumption Years Right 2 3" xfId="1263"/>
    <cellStyle name="Assumption Years Right 2 3 10" xfId="19293"/>
    <cellStyle name="Assumption Years Right 2 3 11" xfId="20377"/>
    <cellStyle name="Assumption Years Right 2 3 2" xfId="1814"/>
    <cellStyle name="Assumption Years Right 2 3 2 2" xfId="4363"/>
    <cellStyle name="Assumption Years Right 2 3 2 2 2" xfId="6813"/>
    <cellStyle name="Assumption Years Right 2 3 2 2 3" xfId="5975"/>
    <cellStyle name="Assumption Years Right 2 3 2 2 4" xfId="10215"/>
    <cellStyle name="Assumption Years Right 2 3 2 2 5" xfId="19291"/>
    <cellStyle name="Assumption Years Right 2 3 2 2 6" xfId="20379"/>
    <cellStyle name="Assumption Years Right 2 3 2 3" xfId="6812"/>
    <cellStyle name="Assumption Years Right 2 3 2 4" xfId="5976"/>
    <cellStyle name="Assumption Years Right 2 3 2 5" xfId="10214"/>
    <cellStyle name="Assumption Years Right 2 3 2 6" xfId="19292"/>
    <cellStyle name="Assumption Years Right 2 3 2 7" xfId="20378"/>
    <cellStyle name="Assumption Years Right 2 3 3" xfId="2233"/>
    <cellStyle name="Assumption Years Right 2 3 3 2" xfId="4780"/>
    <cellStyle name="Assumption Years Right 2 3 3 2 2" xfId="6815"/>
    <cellStyle name="Assumption Years Right 2 3 3 2 3" xfId="5973"/>
    <cellStyle name="Assumption Years Right 2 3 3 2 4" xfId="10273"/>
    <cellStyle name="Assumption Years Right 2 3 3 2 5" xfId="19289"/>
    <cellStyle name="Assumption Years Right 2 3 3 2 6" xfId="20381"/>
    <cellStyle name="Assumption Years Right 2 3 3 3" xfId="6814"/>
    <cellStyle name="Assumption Years Right 2 3 3 4" xfId="5974"/>
    <cellStyle name="Assumption Years Right 2 3 3 5" xfId="10228"/>
    <cellStyle name="Assumption Years Right 2 3 3 6" xfId="19290"/>
    <cellStyle name="Assumption Years Right 2 3 3 7" xfId="20380"/>
    <cellStyle name="Assumption Years Right 2 3 4" xfId="2645"/>
    <cellStyle name="Assumption Years Right 2 3 4 2" xfId="5192"/>
    <cellStyle name="Assumption Years Right 2 3 4 2 2" xfId="6817"/>
    <cellStyle name="Assumption Years Right 2 3 4 2 3" xfId="5971"/>
    <cellStyle name="Assumption Years Right 2 3 4 2 4" xfId="10281"/>
    <cellStyle name="Assumption Years Right 2 3 4 2 5" xfId="19287"/>
    <cellStyle name="Assumption Years Right 2 3 4 2 6" xfId="20383"/>
    <cellStyle name="Assumption Years Right 2 3 4 3" xfId="6816"/>
    <cellStyle name="Assumption Years Right 2 3 4 4" xfId="5972"/>
    <cellStyle name="Assumption Years Right 2 3 4 5" xfId="10280"/>
    <cellStyle name="Assumption Years Right 2 3 4 6" xfId="19288"/>
    <cellStyle name="Assumption Years Right 2 3 4 7" xfId="20382"/>
    <cellStyle name="Assumption Years Right 2 3 5" xfId="3060"/>
    <cellStyle name="Assumption Years Right 2 3 5 2" xfId="5607"/>
    <cellStyle name="Assumption Years Right 2 3 5 2 2" xfId="6819"/>
    <cellStyle name="Assumption Years Right 2 3 5 2 3" xfId="5969"/>
    <cellStyle name="Assumption Years Right 2 3 5 2 4" xfId="10339"/>
    <cellStyle name="Assumption Years Right 2 3 5 2 5" xfId="19285"/>
    <cellStyle name="Assumption Years Right 2 3 5 2 6" xfId="20385"/>
    <cellStyle name="Assumption Years Right 2 3 5 3" xfId="6818"/>
    <cellStyle name="Assumption Years Right 2 3 5 4" xfId="5970"/>
    <cellStyle name="Assumption Years Right 2 3 5 5" xfId="10294"/>
    <cellStyle name="Assumption Years Right 2 3 5 6" xfId="19286"/>
    <cellStyle name="Assumption Years Right 2 3 5 7" xfId="20384"/>
    <cellStyle name="Assumption Years Right 2 3 6" xfId="3816"/>
    <cellStyle name="Assumption Years Right 2 3 6 2" xfId="6820"/>
    <cellStyle name="Assumption Years Right 2 3 6 3" xfId="5968"/>
    <cellStyle name="Assumption Years Right 2 3 6 4" xfId="10640"/>
    <cellStyle name="Assumption Years Right 2 3 6 5" xfId="19284"/>
    <cellStyle name="Assumption Years Right 2 3 6 6" xfId="20386"/>
    <cellStyle name="Assumption Years Right 2 3 7" xfId="6811"/>
    <cellStyle name="Assumption Years Right 2 3 8" xfId="5977"/>
    <cellStyle name="Assumption Years Right 2 3 9" xfId="10207"/>
    <cellStyle name="Assumption Years Right 2 4" xfId="1611"/>
    <cellStyle name="Assumption Years Right 2 4 2" xfId="4160"/>
    <cellStyle name="Assumption Years Right 2 4 2 2" xfId="6822"/>
    <cellStyle name="Assumption Years Right 2 4 2 3" xfId="5955"/>
    <cellStyle name="Assumption Years Right 2 4 2 4" xfId="10667"/>
    <cellStyle name="Assumption Years Right 2 4 2 5" xfId="19282"/>
    <cellStyle name="Assumption Years Right 2 4 2 6" xfId="20388"/>
    <cellStyle name="Assumption Years Right 2 4 3" xfId="6821"/>
    <cellStyle name="Assumption Years Right 2 4 4" xfId="5967"/>
    <cellStyle name="Assumption Years Right 2 4 5" xfId="10641"/>
    <cellStyle name="Assumption Years Right 2 4 6" xfId="19283"/>
    <cellStyle name="Assumption Years Right 2 4 7" xfId="20387"/>
    <cellStyle name="Assumption Years Right 2 5" xfId="2030"/>
    <cellStyle name="Assumption Years Right 2 5 2" xfId="4577"/>
    <cellStyle name="Assumption Years Right 2 5 2 2" xfId="6824"/>
    <cellStyle name="Assumption Years Right 2 5 2 3" xfId="5947"/>
    <cellStyle name="Assumption Years Right 2 5 2 4" xfId="10669"/>
    <cellStyle name="Assumption Years Right 2 5 2 5" xfId="19280"/>
    <cellStyle name="Assumption Years Right 2 5 2 6" xfId="20390"/>
    <cellStyle name="Assumption Years Right 2 5 3" xfId="6823"/>
    <cellStyle name="Assumption Years Right 2 5 4" xfId="5954"/>
    <cellStyle name="Assumption Years Right 2 5 5" xfId="10668"/>
    <cellStyle name="Assumption Years Right 2 5 6" xfId="19281"/>
    <cellStyle name="Assumption Years Right 2 5 7" xfId="20389"/>
    <cellStyle name="Assumption Years Right 2 6" xfId="2442"/>
    <cellStyle name="Assumption Years Right 2 6 2" xfId="4989"/>
    <cellStyle name="Assumption Years Right 2 6 2 2" xfId="6826"/>
    <cellStyle name="Assumption Years Right 2 6 2 3" xfId="5903"/>
    <cellStyle name="Assumption Years Right 2 6 2 4" xfId="10671"/>
    <cellStyle name="Assumption Years Right 2 6 2 5" xfId="19278"/>
    <cellStyle name="Assumption Years Right 2 6 2 6" xfId="20392"/>
    <cellStyle name="Assumption Years Right 2 6 3" xfId="6825"/>
    <cellStyle name="Assumption Years Right 2 6 4" xfId="5904"/>
    <cellStyle name="Assumption Years Right 2 6 5" xfId="10670"/>
    <cellStyle name="Assumption Years Right 2 6 6" xfId="19279"/>
    <cellStyle name="Assumption Years Right 2 6 7" xfId="20391"/>
    <cellStyle name="Assumption Years Right 2 7" xfId="2857"/>
    <cellStyle name="Assumption Years Right 2 7 2" xfId="5404"/>
    <cellStyle name="Assumption Years Right 2 7 2 2" xfId="6828"/>
    <cellStyle name="Assumption Years Right 2 7 2 3" xfId="5901"/>
    <cellStyle name="Assumption Years Right 2 7 2 4" xfId="10673"/>
    <cellStyle name="Assumption Years Right 2 7 2 5" xfId="19276"/>
    <cellStyle name="Assumption Years Right 2 7 2 6" xfId="20394"/>
    <cellStyle name="Assumption Years Right 2 7 3" xfId="6827"/>
    <cellStyle name="Assumption Years Right 2 7 4" xfId="5902"/>
    <cellStyle name="Assumption Years Right 2 7 5" xfId="10672"/>
    <cellStyle name="Assumption Years Right 2 7 6" xfId="19277"/>
    <cellStyle name="Assumption Years Right 2 7 7" xfId="20393"/>
    <cellStyle name="Assumption Years Right 2 8" xfId="3613"/>
    <cellStyle name="Assumption Years Right 2 8 2" xfId="6829"/>
    <cellStyle name="Assumption Years Right 2 8 3" xfId="5900"/>
    <cellStyle name="Assumption Years Right 2 8 4" xfId="10674"/>
    <cellStyle name="Assumption Years Right 2 8 5" xfId="19275"/>
    <cellStyle name="Assumption Years Right 2 8 6" xfId="20395"/>
    <cellStyle name="Assumption Years Right 2 9" xfId="6799"/>
    <cellStyle name="Assumption Years Right 3" xfId="987"/>
    <cellStyle name="Assumption Years Right 3 10" xfId="20396"/>
    <cellStyle name="Assumption Years Right 3 2" xfId="1571"/>
    <cellStyle name="Assumption Years Right 3 2 2" xfId="4120"/>
    <cellStyle name="Assumption Years Right 3 2 2 2" xfId="6832"/>
    <cellStyle name="Assumption Years Right 3 2 2 3" xfId="5897"/>
    <cellStyle name="Assumption Years Right 3 2 2 4" xfId="10677"/>
    <cellStyle name="Assumption Years Right 3 2 2 5" xfId="19272"/>
    <cellStyle name="Assumption Years Right 3 2 2 6" xfId="20398"/>
    <cellStyle name="Assumption Years Right 3 2 3" xfId="6831"/>
    <cellStyle name="Assumption Years Right 3 2 4" xfId="5898"/>
    <cellStyle name="Assumption Years Right 3 2 5" xfId="10676"/>
    <cellStyle name="Assumption Years Right 3 2 6" xfId="19273"/>
    <cellStyle name="Assumption Years Right 3 2 7" xfId="20397"/>
    <cellStyle name="Assumption Years Right 3 3" xfId="1990"/>
    <cellStyle name="Assumption Years Right 3 3 2" xfId="4537"/>
    <cellStyle name="Assumption Years Right 3 3 2 2" xfId="6834"/>
    <cellStyle name="Assumption Years Right 3 3 2 3" xfId="5895"/>
    <cellStyle name="Assumption Years Right 3 3 2 4" xfId="10679"/>
    <cellStyle name="Assumption Years Right 3 3 2 5" xfId="19270"/>
    <cellStyle name="Assumption Years Right 3 3 2 6" xfId="20400"/>
    <cellStyle name="Assumption Years Right 3 3 3" xfId="6833"/>
    <cellStyle name="Assumption Years Right 3 3 4" xfId="5896"/>
    <cellStyle name="Assumption Years Right 3 3 5" xfId="10678"/>
    <cellStyle name="Assumption Years Right 3 3 6" xfId="19271"/>
    <cellStyle name="Assumption Years Right 3 3 7" xfId="20399"/>
    <cellStyle name="Assumption Years Right 3 4" xfId="2402"/>
    <cellStyle name="Assumption Years Right 3 4 2" xfId="4949"/>
    <cellStyle name="Assumption Years Right 3 4 2 2" xfId="6836"/>
    <cellStyle name="Assumption Years Right 3 4 2 3" xfId="5893"/>
    <cellStyle name="Assumption Years Right 3 4 2 4" xfId="10681"/>
    <cellStyle name="Assumption Years Right 3 4 2 5" xfId="19268"/>
    <cellStyle name="Assumption Years Right 3 4 2 6" xfId="20402"/>
    <cellStyle name="Assumption Years Right 3 4 3" xfId="6835"/>
    <cellStyle name="Assumption Years Right 3 4 4" xfId="5894"/>
    <cellStyle name="Assumption Years Right 3 4 5" xfId="10680"/>
    <cellStyle name="Assumption Years Right 3 4 6" xfId="20401"/>
    <cellStyle name="Assumption Years Right 3 5" xfId="2817"/>
    <cellStyle name="Assumption Years Right 3 5 2" xfId="5364"/>
    <cellStyle name="Assumption Years Right 3 5 2 2" xfId="6838"/>
    <cellStyle name="Assumption Years Right 3 5 2 3" xfId="5891"/>
    <cellStyle name="Assumption Years Right 3 5 2 4" xfId="10683"/>
    <cellStyle name="Assumption Years Right 3 5 2 5" xfId="19266"/>
    <cellStyle name="Assumption Years Right 3 5 2 6" xfId="20404"/>
    <cellStyle name="Assumption Years Right 3 5 3" xfId="6837"/>
    <cellStyle name="Assumption Years Right 3 5 4" xfId="5892"/>
    <cellStyle name="Assumption Years Right 3 5 5" xfId="19267"/>
    <cellStyle name="Assumption Years Right 3 5 6" xfId="20403"/>
    <cellStyle name="Assumption Years Right 3 6" xfId="3304"/>
    <cellStyle name="Assumption Years Right 3 6 2" xfId="6839"/>
    <cellStyle name="Assumption Years Right 3 6 3" xfId="5890"/>
    <cellStyle name="Assumption Years Right 3 6 4" xfId="10684"/>
    <cellStyle name="Assumption Years Right 3 6 5" xfId="19265"/>
    <cellStyle name="Assumption Years Right 3 6 6" xfId="20405"/>
    <cellStyle name="Assumption Years Right 3 7" xfId="3573"/>
    <cellStyle name="Assumption Years Right 3 7 2" xfId="6840"/>
    <cellStyle name="Assumption Years Right 3 7 3" xfId="5889"/>
    <cellStyle name="Assumption Years Right 3 7 4" xfId="10685"/>
    <cellStyle name="Assumption Years Right 3 7 5" xfId="19264"/>
    <cellStyle name="Assumption Years Right 3 7 6" xfId="20406"/>
    <cellStyle name="Assumption Years Right 3 8" xfId="6830"/>
    <cellStyle name="Assumption Years Right 3 9" xfId="5899"/>
    <cellStyle name="Assumption Years Right 4" xfId="961"/>
    <cellStyle name="Assumption Years Right 4 2" xfId="1545"/>
    <cellStyle name="Assumption Years Right 4 2 2" xfId="4094"/>
    <cellStyle name="Assumption Years Right 4 2 2 2" xfId="6843"/>
    <cellStyle name="Assumption Years Right 4 2 2 3" xfId="5886"/>
    <cellStyle name="Assumption Years Right 4 2 2 4" xfId="10688"/>
    <cellStyle name="Assumption Years Right 4 2 2 5" xfId="19261"/>
    <cellStyle name="Assumption Years Right 4 2 2 6" xfId="20408"/>
    <cellStyle name="Assumption Years Right 4 2 3" xfId="6842"/>
    <cellStyle name="Assumption Years Right 4 2 4" xfId="5887"/>
    <cellStyle name="Assumption Years Right 4 2 5" xfId="10687"/>
    <cellStyle name="Assumption Years Right 4 2 6" xfId="19262"/>
    <cellStyle name="Assumption Years Right 4 2 7" xfId="20407"/>
    <cellStyle name="Assumption Years Right 4 3" xfId="1964"/>
    <cellStyle name="Assumption Years Right 4 3 2" xfId="4511"/>
    <cellStyle name="Assumption Years Right 4 3 2 2" xfId="6845"/>
    <cellStyle name="Assumption Years Right 4 3 2 3" xfId="10721"/>
    <cellStyle name="Assumption Years Right 4 3 2 4" xfId="19259"/>
    <cellStyle name="Assumption Years Right 4 3 2 5" xfId="20410"/>
    <cellStyle name="Assumption Years Right 4 3 3" xfId="6844"/>
    <cellStyle name="Assumption Years Right 4 3 4" xfId="10689"/>
    <cellStyle name="Assumption Years Right 4 3 5" xfId="19260"/>
    <cellStyle name="Assumption Years Right 4 3 6" xfId="20409"/>
    <cellStyle name="Assumption Years Right 4 4" xfId="2376"/>
    <cellStyle name="Assumption Years Right 4 4 2" xfId="4923"/>
    <cellStyle name="Assumption Years Right 4 4 2 2" xfId="6847"/>
    <cellStyle name="Assumption Years Right 4 4 2 3" xfId="5882"/>
    <cellStyle name="Assumption Years Right 4 4 2 4" xfId="10729"/>
    <cellStyle name="Assumption Years Right 4 4 2 5" xfId="19257"/>
    <cellStyle name="Assumption Years Right 4 4 2 6" xfId="20412"/>
    <cellStyle name="Assumption Years Right 4 4 3" xfId="6846"/>
    <cellStyle name="Assumption Years Right 4 4 4" xfId="5883"/>
    <cellStyle name="Assumption Years Right 4 4 5" xfId="10728"/>
    <cellStyle name="Assumption Years Right 4 4 6" xfId="19258"/>
    <cellStyle name="Assumption Years Right 4 4 7" xfId="20411"/>
    <cellStyle name="Assumption Years Right 4 5" xfId="2791"/>
    <cellStyle name="Assumption Years Right 4 5 2" xfId="5338"/>
    <cellStyle name="Assumption Years Right 4 5 2 2" xfId="5880"/>
    <cellStyle name="Assumption Years Right 4 5 2 3" xfId="10753"/>
    <cellStyle name="Assumption Years Right 4 5 2 4" xfId="19255"/>
    <cellStyle name="Assumption Years Right 4 5 2 5" xfId="20414"/>
    <cellStyle name="Assumption Years Right 4 5 3" xfId="5881"/>
    <cellStyle name="Assumption Years Right 4 5 4" xfId="10752"/>
    <cellStyle name="Assumption Years Right 4 5 5" xfId="19256"/>
    <cellStyle name="Assumption Years Right 4 5 6" xfId="20413"/>
    <cellStyle name="Assumption Years Right 4 6" xfId="3305"/>
    <cellStyle name="Assumption Years Right 4 6 2" xfId="6850"/>
    <cellStyle name="Assumption Years Right 4 6 3" xfId="5879"/>
    <cellStyle name="Assumption Years Right 4 6 4" xfId="10786"/>
    <cellStyle name="Assumption Years Right 4 6 5" xfId="19254"/>
    <cellStyle name="Assumption Years Right 4 6 6" xfId="20415"/>
    <cellStyle name="Assumption Years Right 4 7" xfId="3210"/>
    <cellStyle name="Assumption Years Right 4 7 2" xfId="6851"/>
    <cellStyle name="Assumption Years Right 4 7 3" xfId="5878"/>
    <cellStyle name="Assumption Years Right 4 7 4" xfId="10793"/>
    <cellStyle name="Assumption Years Right 4 7 5" xfId="19253"/>
    <cellStyle name="Assumption Years Right 4 7 6" xfId="20416"/>
    <cellStyle name="Assumption Years Right 4 8" xfId="10686"/>
    <cellStyle name="Assumption Years Right 4 9" xfId="19263"/>
    <cellStyle name="Assumption Years Right 5" xfId="1364"/>
    <cellStyle name="Assumption Years Right 5 10" xfId="10794"/>
    <cellStyle name="Assumption Years Right 5 11" xfId="19252"/>
    <cellStyle name="Assumption Years Right 5 12" xfId="20417"/>
    <cellStyle name="Assumption Years Right 5 2" xfId="1914"/>
    <cellStyle name="Assumption Years Right 5 2 2" xfId="4461"/>
    <cellStyle name="Assumption Years Right 5 2 2 2" xfId="6854"/>
    <cellStyle name="Assumption Years Right 5 2 2 3" xfId="5875"/>
    <cellStyle name="Assumption Years Right 5 2 2 4" xfId="10818"/>
    <cellStyle name="Assumption Years Right 5 2 2 5" xfId="19250"/>
    <cellStyle name="Assumption Years Right 5 2 2 6" xfId="20419"/>
    <cellStyle name="Assumption Years Right 5 2 3" xfId="6853"/>
    <cellStyle name="Assumption Years Right 5 2 4" xfId="5876"/>
    <cellStyle name="Assumption Years Right 5 2 5" xfId="10817"/>
    <cellStyle name="Assumption Years Right 5 2 6" xfId="19251"/>
    <cellStyle name="Assumption Years Right 5 2 7" xfId="20418"/>
    <cellStyle name="Assumption Years Right 5 3" xfId="2331"/>
    <cellStyle name="Assumption Years Right 5 3 2" xfId="4878"/>
    <cellStyle name="Assumption Years Right 5 3 2 2" xfId="6856"/>
    <cellStyle name="Assumption Years Right 5 3 2 3" xfId="5873"/>
    <cellStyle name="Assumption Years Right 5 3 2 4" xfId="10857"/>
    <cellStyle name="Assumption Years Right 5 3 2 5" xfId="19248"/>
    <cellStyle name="Assumption Years Right 5 3 2 6" xfId="20421"/>
    <cellStyle name="Assumption Years Right 5 3 3" xfId="6855"/>
    <cellStyle name="Assumption Years Right 5 3 4" xfId="5874"/>
    <cellStyle name="Assumption Years Right 5 3 5" xfId="10850"/>
    <cellStyle name="Assumption Years Right 5 3 6" xfId="19249"/>
    <cellStyle name="Assumption Years Right 5 3 7" xfId="20420"/>
    <cellStyle name="Assumption Years Right 5 4" xfId="2743"/>
    <cellStyle name="Assumption Years Right 5 4 2" xfId="5290"/>
    <cellStyle name="Assumption Years Right 5 4 2 2" xfId="6858"/>
    <cellStyle name="Assumption Years Right 5 4 2 3" xfId="5871"/>
    <cellStyle name="Assumption Years Right 5 4 2 4" xfId="10881"/>
    <cellStyle name="Assumption Years Right 5 4 2 5" xfId="19246"/>
    <cellStyle name="Assumption Years Right 5 4 2 6" xfId="20423"/>
    <cellStyle name="Assumption Years Right 5 4 3" xfId="6857"/>
    <cellStyle name="Assumption Years Right 5 4 4" xfId="5872"/>
    <cellStyle name="Assumption Years Right 5 4 5" xfId="10858"/>
    <cellStyle name="Assumption Years Right 5 4 6" xfId="19247"/>
    <cellStyle name="Assumption Years Right 5 4 7" xfId="20422"/>
    <cellStyle name="Assumption Years Right 5 5" xfId="3158"/>
    <cellStyle name="Assumption Years Right 5 5 2" xfId="5705"/>
    <cellStyle name="Assumption Years Right 5 5 2 2" xfId="6860"/>
    <cellStyle name="Assumption Years Right 5 5 2 3" xfId="5869"/>
    <cellStyle name="Assumption Years Right 5 5 2 4" xfId="10915"/>
    <cellStyle name="Assumption Years Right 5 5 2 5" xfId="19244"/>
    <cellStyle name="Assumption Years Right 5 5 2 6" xfId="20425"/>
    <cellStyle name="Assumption Years Right 5 5 3" xfId="6859"/>
    <cellStyle name="Assumption Years Right 5 5 4" xfId="5870"/>
    <cellStyle name="Assumption Years Right 5 5 5" xfId="10882"/>
    <cellStyle name="Assumption Years Right 5 5 6" xfId="19245"/>
    <cellStyle name="Assumption Years Right 5 5 7" xfId="20424"/>
    <cellStyle name="Assumption Years Right 5 6" xfId="3306"/>
    <cellStyle name="Assumption Years Right 5 6 2" xfId="6861"/>
    <cellStyle name="Assumption Years Right 5 6 3" xfId="5868"/>
    <cellStyle name="Assumption Years Right 5 6 4" xfId="10922"/>
    <cellStyle name="Assumption Years Right 5 6 5" xfId="19243"/>
    <cellStyle name="Assumption Years Right 5 6 6" xfId="20426"/>
    <cellStyle name="Assumption Years Right 5 7" xfId="3914"/>
    <cellStyle name="Assumption Years Right 5 7 2" xfId="6862"/>
    <cellStyle name="Assumption Years Right 5 7 3" xfId="5867"/>
    <cellStyle name="Assumption Years Right 5 7 4" xfId="10923"/>
    <cellStyle name="Assumption Years Right 5 7 5" xfId="19242"/>
    <cellStyle name="Assumption Years Right 5 7 6" xfId="20427"/>
    <cellStyle name="Assumption Years Right 5 8" xfId="6852"/>
    <cellStyle name="Assumption Years Right 5 9" xfId="5877"/>
    <cellStyle name="Assumption YesNo Centre" xfId="219"/>
    <cellStyle name="Assumption YesNo Centre 2" xfId="1045"/>
    <cellStyle name="Assumption YesNo Centre 2 10" xfId="5865"/>
    <cellStyle name="Assumption YesNo Centre 2 11" xfId="10947"/>
    <cellStyle name="Assumption YesNo Centre 2 12" xfId="19240"/>
    <cellStyle name="Assumption YesNo Centre 2 13" xfId="20428"/>
    <cellStyle name="Assumption YesNo Centre 2 2" xfId="1163"/>
    <cellStyle name="Assumption YesNo Centre 2 2 10" xfId="10948"/>
    <cellStyle name="Assumption YesNo Centre 2 2 11" xfId="19239"/>
    <cellStyle name="Assumption YesNo Centre 2 2 12" xfId="20429"/>
    <cellStyle name="Assumption YesNo Centre 2 2 2" xfId="1714"/>
    <cellStyle name="Assumption YesNo Centre 2 2 2 2" xfId="4263"/>
    <cellStyle name="Assumption YesNo Centre 2 2 2 2 2" xfId="6867"/>
    <cellStyle name="Assumption YesNo Centre 2 2 2 2 3" xfId="5862"/>
    <cellStyle name="Assumption YesNo Centre 2 2 2 2 4" xfId="10956"/>
    <cellStyle name="Assumption YesNo Centre 2 2 2 2 5" xfId="19237"/>
    <cellStyle name="Assumption YesNo Centre 2 2 2 2 6" xfId="20431"/>
    <cellStyle name="Assumption YesNo Centre 2 2 2 3" xfId="6866"/>
    <cellStyle name="Assumption YesNo Centre 2 2 2 4" xfId="5863"/>
    <cellStyle name="Assumption YesNo Centre 2 2 2 5" xfId="10955"/>
    <cellStyle name="Assumption YesNo Centre 2 2 2 6" xfId="19238"/>
    <cellStyle name="Assumption YesNo Centre 2 2 2 7" xfId="20430"/>
    <cellStyle name="Assumption YesNo Centre 2 2 3" xfId="2133"/>
    <cellStyle name="Assumption YesNo Centre 2 2 3 2" xfId="4680"/>
    <cellStyle name="Assumption YesNo Centre 2 2 3 2 2" xfId="6869"/>
    <cellStyle name="Assumption YesNo Centre 2 2 3 2 3" xfId="5860"/>
    <cellStyle name="Assumption YesNo Centre 2 2 3 2 4" xfId="11013"/>
    <cellStyle name="Assumption YesNo Centre 2 2 3 2 5" xfId="19235"/>
    <cellStyle name="Assumption YesNo Centre 2 2 3 2 6" xfId="20433"/>
    <cellStyle name="Assumption YesNo Centre 2 2 3 3" xfId="6868"/>
    <cellStyle name="Assumption YesNo Centre 2 2 3 4" xfId="5861"/>
    <cellStyle name="Assumption YesNo Centre 2 2 3 5" xfId="11012"/>
    <cellStyle name="Assumption YesNo Centre 2 2 3 6" xfId="19236"/>
    <cellStyle name="Assumption YesNo Centre 2 2 3 7" xfId="20432"/>
    <cellStyle name="Assumption YesNo Centre 2 2 4" xfId="2545"/>
    <cellStyle name="Assumption YesNo Centre 2 2 4 2" xfId="5092"/>
    <cellStyle name="Assumption YesNo Centre 2 2 4 2 2" xfId="6871"/>
    <cellStyle name="Assumption YesNo Centre 2 2 4 2 3" xfId="5858"/>
    <cellStyle name="Assumption YesNo Centre 2 2 4 2 4" xfId="11021"/>
    <cellStyle name="Assumption YesNo Centre 2 2 4 2 5" xfId="19233"/>
    <cellStyle name="Assumption YesNo Centre 2 2 4 2 6" xfId="20435"/>
    <cellStyle name="Assumption YesNo Centre 2 2 4 3" xfId="6870"/>
    <cellStyle name="Assumption YesNo Centre 2 2 4 4" xfId="5859"/>
    <cellStyle name="Assumption YesNo Centre 2 2 4 5" xfId="11014"/>
    <cellStyle name="Assumption YesNo Centre 2 2 4 6" xfId="19234"/>
    <cellStyle name="Assumption YesNo Centre 2 2 4 7" xfId="20434"/>
    <cellStyle name="Assumption YesNo Centre 2 2 5" xfId="2960"/>
    <cellStyle name="Assumption YesNo Centre 2 2 5 2" xfId="5507"/>
    <cellStyle name="Assumption YesNo Centre 2 2 5 2 2" xfId="6873"/>
    <cellStyle name="Assumption YesNo Centre 2 2 5 2 3" xfId="5856"/>
    <cellStyle name="Assumption YesNo Centre 2 2 5 2 4" xfId="11078"/>
    <cellStyle name="Assumption YesNo Centre 2 2 5 2 5" xfId="19231"/>
    <cellStyle name="Assumption YesNo Centre 2 2 5 2 6" xfId="20437"/>
    <cellStyle name="Assumption YesNo Centre 2 2 5 3" xfId="6872"/>
    <cellStyle name="Assumption YesNo Centre 2 2 5 4" xfId="5857"/>
    <cellStyle name="Assumption YesNo Centre 2 2 5 5" xfId="11022"/>
    <cellStyle name="Assumption YesNo Centre 2 2 5 6" xfId="19232"/>
    <cellStyle name="Assumption YesNo Centre 2 2 5 7" xfId="20436"/>
    <cellStyle name="Assumption YesNo Centre 2 2 6" xfId="3307"/>
    <cellStyle name="Assumption YesNo Centre 2 2 6 2" xfId="6874"/>
    <cellStyle name="Assumption YesNo Centre 2 2 6 3" xfId="5855"/>
    <cellStyle name="Assumption YesNo Centre 2 2 6 4" xfId="11079"/>
    <cellStyle name="Assumption YesNo Centre 2 2 6 5" xfId="19230"/>
    <cellStyle name="Assumption YesNo Centre 2 2 6 6" xfId="20438"/>
    <cellStyle name="Assumption YesNo Centre 2 2 7" xfId="3716"/>
    <cellStyle name="Assumption YesNo Centre 2 2 7 2" xfId="6875"/>
    <cellStyle name="Assumption YesNo Centre 2 2 7 3" xfId="5854"/>
    <cellStyle name="Assumption YesNo Centre 2 2 7 4" xfId="11080"/>
    <cellStyle name="Assumption YesNo Centre 2 2 7 5" xfId="19229"/>
    <cellStyle name="Assumption YesNo Centre 2 2 7 6" xfId="20439"/>
    <cellStyle name="Assumption YesNo Centre 2 2 8" xfId="6865"/>
    <cellStyle name="Assumption YesNo Centre 2 2 9" xfId="5864"/>
    <cellStyle name="Assumption YesNo Centre 2 3" xfId="1264"/>
    <cellStyle name="Assumption YesNo Centre 2 3 10" xfId="19228"/>
    <cellStyle name="Assumption YesNo Centre 2 3 11" xfId="20440"/>
    <cellStyle name="Assumption YesNo Centre 2 3 2" xfId="1815"/>
    <cellStyle name="Assumption YesNo Centre 2 3 2 2" xfId="4364"/>
    <cellStyle name="Assumption YesNo Centre 2 3 2 2 2" xfId="6878"/>
    <cellStyle name="Assumption YesNo Centre 2 3 2 2 3" xfId="5851"/>
    <cellStyle name="Assumption YesNo Centre 2 3 2 2 4" xfId="11083"/>
    <cellStyle name="Assumption YesNo Centre 2 3 2 2 5" xfId="19226"/>
    <cellStyle name="Assumption YesNo Centre 2 3 2 2 6" xfId="20442"/>
    <cellStyle name="Assumption YesNo Centre 2 3 2 3" xfId="6877"/>
    <cellStyle name="Assumption YesNo Centre 2 3 2 4" xfId="5852"/>
    <cellStyle name="Assumption YesNo Centre 2 3 2 5" xfId="11082"/>
    <cellStyle name="Assumption YesNo Centre 2 3 2 6" xfId="19227"/>
    <cellStyle name="Assumption YesNo Centre 2 3 2 7" xfId="20441"/>
    <cellStyle name="Assumption YesNo Centre 2 3 3" xfId="2234"/>
    <cellStyle name="Assumption YesNo Centre 2 3 3 2" xfId="4781"/>
    <cellStyle name="Assumption YesNo Centre 2 3 3 2 2" xfId="6880"/>
    <cellStyle name="Assumption YesNo Centre 2 3 3 2 3" xfId="5849"/>
    <cellStyle name="Assumption YesNo Centre 2 3 3 2 4" xfId="11085"/>
    <cellStyle name="Assumption YesNo Centre 2 3 3 2 5" xfId="19224"/>
    <cellStyle name="Assumption YesNo Centre 2 3 3 2 6" xfId="20444"/>
    <cellStyle name="Assumption YesNo Centre 2 3 3 3" xfId="6879"/>
    <cellStyle name="Assumption YesNo Centre 2 3 3 4" xfId="5850"/>
    <cellStyle name="Assumption YesNo Centre 2 3 3 5" xfId="11084"/>
    <cellStyle name="Assumption YesNo Centre 2 3 3 6" xfId="19225"/>
    <cellStyle name="Assumption YesNo Centre 2 3 3 7" xfId="20443"/>
    <cellStyle name="Assumption YesNo Centre 2 3 4" xfId="2646"/>
    <cellStyle name="Assumption YesNo Centre 2 3 4 2" xfId="5193"/>
    <cellStyle name="Assumption YesNo Centre 2 3 4 2 2" xfId="6882"/>
    <cellStyle name="Assumption YesNo Centre 2 3 4 2 3" xfId="5847"/>
    <cellStyle name="Assumption YesNo Centre 2 3 4 2 4" xfId="11087"/>
    <cellStyle name="Assumption YesNo Centre 2 3 4 2 5" xfId="19222"/>
    <cellStyle name="Assumption YesNo Centre 2 3 4 2 6" xfId="20446"/>
    <cellStyle name="Assumption YesNo Centre 2 3 4 3" xfId="6881"/>
    <cellStyle name="Assumption YesNo Centre 2 3 4 4" xfId="5848"/>
    <cellStyle name="Assumption YesNo Centre 2 3 4 5" xfId="11086"/>
    <cellStyle name="Assumption YesNo Centre 2 3 4 6" xfId="19223"/>
    <cellStyle name="Assumption YesNo Centre 2 3 4 7" xfId="20445"/>
    <cellStyle name="Assumption YesNo Centre 2 3 5" xfId="3061"/>
    <cellStyle name="Assumption YesNo Centre 2 3 5 2" xfId="5608"/>
    <cellStyle name="Assumption YesNo Centre 2 3 5 2 2" xfId="6884"/>
    <cellStyle name="Assumption YesNo Centre 2 3 5 2 3" xfId="5845"/>
    <cellStyle name="Assumption YesNo Centre 2 3 5 2 4" xfId="11089"/>
    <cellStyle name="Assumption YesNo Centre 2 3 5 2 5" xfId="19220"/>
    <cellStyle name="Assumption YesNo Centre 2 3 5 2 6" xfId="20448"/>
    <cellStyle name="Assumption YesNo Centre 2 3 5 3" xfId="6883"/>
    <cellStyle name="Assumption YesNo Centre 2 3 5 4" xfId="5846"/>
    <cellStyle name="Assumption YesNo Centre 2 3 5 5" xfId="11088"/>
    <cellStyle name="Assumption YesNo Centre 2 3 5 6" xfId="19221"/>
    <cellStyle name="Assumption YesNo Centre 2 3 5 7" xfId="20447"/>
    <cellStyle name="Assumption YesNo Centre 2 3 6" xfId="3817"/>
    <cellStyle name="Assumption YesNo Centre 2 3 6 2" xfId="6885"/>
    <cellStyle name="Assumption YesNo Centre 2 3 6 3" xfId="5844"/>
    <cellStyle name="Assumption YesNo Centre 2 3 6 4" xfId="11090"/>
    <cellStyle name="Assumption YesNo Centre 2 3 6 5" xfId="19219"/>
    <cellStyle name="Assumption YesNo Centre 2 3 6 6" xfId="20449"/>
    <cellStyle name="Assumption YesNo Centre 2 3 7" xfId="6876"/>
    <cellStyle name="Assumption YesNo Centre 2 3 8" xfId="5853"/>
    <cellStyle name="Assumption YesNo Centre 2 3 9" xfId="11081"/>
    <cellStyle name="Assumption YesNo Centre 2 4" xfId="1612"/>
    <cellStyle name="Assumption YesNo Centre 2 4 2" xfId="4161"/>
    <cellStyle name="Assumption YesNo Centre 2 4 2 2" xfId="6887"/>
    <cellStyle name="Assumption YesNo Centre 2 4 2 3" xfId="5842"/>
    <cellStyle name="Assumption YesNo Centre 2 4 2 4" xfId="11092"/>
    <cellStyle name="Assumption YesNo Centre 2 4 2 5" xfId="19217"/>
    <cellStyle name="Assumption YesNo Centre 2 4 2 6" xfId="20451"/>
    <cellStyle name="Assumption YesNo Centre 2 4 3" xfId="6886"/>
    <cellStyle name="Assumption YesNo Centre 2 4 4" xfId="5843"/>
    <cellStyle name="Assumption YesNo Centre 2 4 5" xfId="11091"/>
    <cellStyle name="Assumption YesNo Centre 2 4 6" xfId="19218"/>
    <cellStyle name="Assumption YesNo Centre 2 4 7" xfId="20450"/>
    <cellStyle name="Assumption YesNo Centre 2 5" xfId="2031"/>
    <cellStyle name="Assumption YesNo Centre 2 5 2" xfId="4578"/>
    <cellStyle name="Assumption YesNo Centre 2 5 2 2" xfId="6889"/>
    <cellStyle name="Assumption YesNo Centre 2 5 2 3" xfId="5840"/>
    <cellStyle name="Assumption YesNo Centre 2 5 2 4" xfId="11094"/>
    <cellStyle name="Assumption YesNo Centre 2 5 2 5" xfId="19215"/>
    <cellStyle name="Assumption YesNo Centre 2 5 2 6" xfId="20453"/>
    <cellStyle name="Assumption YesNo Centre 2 5 3" xfId="6888"/>
    <cellStyle name="Assumption YesNo Centre 2 5 4" xfId="5841"/>
    <cellStyle name="Assumption YesNo Centre 2 5 5" xfId="11093"/>
    <cellStyle name="Assumption YesNo Centre 2 5 6" xfId="19216"/>
    <cellStyle name="Assumption YesNo Centre 2 5 7" xfId="20452"/>
    <cellStyle name="Assumption YesNo Centre 2 6" xfId="2443"/>
    <cellStyle name="Assumption YesNo Centre 2 6 2" xfId="4990"/>
    <cellStyle name="Assumption YesNo Centre 2 6 2 2" xfId="6891"/>
    <cellStyle name="Assumption YesNo Centre 2 6 2 3" xfId="5838"/>
    <cellStyle name="Assumption YesNo Centre 2 6 2 4" xfId="11096"/>
    <cellStyle name="Assumption YesNo Centre 2 6 2 5" xfId="19213"/>
    <cellStyle name="Assumption YesNo Centre 2 6 2 6" xfId="20455"/>
    <cellStyle name="Assumption YesNo Centre 2 6 3" xfId="6890"/>
    <cellStyle name="Assumption YesNo Centre 2 6 4" xfId="5839"/>
    <cellStyle name="Assumption YesNo Centre 2 6 5" xfId="11095"/>
    <cellStyle name="Assumption YesNo Centre 2 6 6" xfId="19214"/>
    <cellStyle name="Assumption YesNo Centre 2 6 7" xfId="20454"/>
    <cellStyle name="Assumption YesNo Centre 2 7" xfId="2858"/>
    <cellStyle name="Assumption YesNo Centre 2 7 2" xfId="5405"/>
    <cellStyle name="Assumption YesNo Centre 2 7 2 2" xfId="6893"/>
    <cellStyle name="Assumption YesNo Centre 2 7 2 3" xfId="5836"/>
    <cellStyle name="Assumption YesNo Centre 2 7 2 4" xfId="11098"/>
    <cellStyle name="Assumption YesNo Centre 2 7 2 5" xfId="19211"/>
    <cellStyle name="Assumption YesNo Centre 2 7 2 6" xfId="20457"/>
    <cellStyle name="Assumption YesNo Centre 2 7 3" xfId="6892"/>
    <cellStyle name="Assumption YesNo Centre 2 7 4" xfId="5837"/>
    <cellStyle name="Assumption YesNo Centre 2 7 5" xfId="11097"/>
    <cellStyle name="Assumption YesNo Centre 2 7 6" xfId="19212"/>
    <cellStyle name="Assumption YesNo Centre 2 7 7" xfId="20456"/>
    <cellStyle name="Assumption YesNo Centre 2 8" xfId="3614"/>
    <cellStyle name="Assumption YesNo Centre 2 8 2" xfId="6894"/>
    <cellStyle name="Assumption YesNo Centre 2 8 3" xfId="5835"/>
    <cellStyle name="Assumption YesNo Centre 2 8 4" xfId="11099"/>
    <cellStyle name="Assumption YesNo Centre 2 8 5" xfId="19210"/>
    <cellStyle name="Assumption YesNo Centre 2 8 6" xfId="20458"/>
    <cellStyle name="Assumption YesNo Centre 2 9" xfId="6864"/>
    <cellStyle name="Assumption YesNo Centre 3" xfId="986"/>
    <cellStyle name="Assumption YesNo Centre 3 10" xfId="20459"/>
    <cellStyle name="Assumption YesNo Centre 3 2" xfId="1570"/>
    <cellStyle name="Assumption YesNo Centre 3 2 2" xfId="4119"/>
    <cellStyle name="Assumption YesNo Centre 3 2 2 2" xfId="6897"/>
    <cellStyle name="Assumption YesNo Centre 3 2 2 3" xfId="5832"/>
    <cellStyle name="Assumption YesNo Centre 3 2 2 4" xfId="11102"/>
    <cellStyle name="Assumption YesNo Centre 3 2 2 5" xfId="19207"/>
    <cellStyle name="Assumption YesNo Centre 3 2 2 6" xfId="20461"/>
    <cellStyle name="Assumption YesNo Centre 3 2 3" xfId="6896"/>
    <cellStyle name="Assumption YesNo Centre 3 2 4" xfId="5833"/>
    <cellStyle name="Assumption YesNo Centre 3 2 5" xfId="11101"/>
    <cellStyle name="Assumption YesNo Centre 3 2 6" xfId="19208"/>
    <cellStyle name="Assumption YesNo Centre 3 2 7" xfId="20460"/>
    <cellStyle name="Assumption YesNo Centre 3 3" xfId="1989"/>
    <cellStyle name="Assumption YesNo Centre 3 3 2" xfId="4536"/>
    <cellStyle name="Assumption YesNo Centre 3 3 2 2" xfId="6899"/>
    <cellStyle name="Assumption YesNo Centre 3 3 2 3" xfId="5830"/>
    <cellStyle name="Assumption YesNo Centre 3 3 2 4" xfId="11104"/>
    <cellStyle name="Assumption YesNo Centre 3 3 2 5" xfId="19205"/>
    <cellStyle name="Assumption YesNo Centre 3 3 2 6" xfId="20463"/>
    <cellStyle name="Assumption YesNo Centre 3 3 3" xfId="6898"/>
    <cellStyle name="Assumption YesNo Centre 3 3 4" xfId="5831"/>
    <cellStyle name="Assumption YesNo Centre 3 3 5" xfId="11103"/>
    <cellStyle name="Assumption YesNo Centre 3 3 6" xfId="19206"/>
    <cellStyle name="Assumption YesNo Centre 3 3 7" xfId="20462"/>
    <cellStyle name="Assumption YesNo Centre 3 4" xfId="2401"/>
    <cellStyle name="Assumption YesNo Centre 3 4 2" xfId="4948"/>
    <cellStyle name="Assumption YesNo Centre 3 4 2 2" xfId="6901"/>
    <cellStyle name="Assumption YesNo Centre 3 4 2 3" xfId="5828"/>
    <cellStyle name="Assumption YesNo Centre 3 4 2 4" xfId="11106"/>
    <cellStyle name="Assumption YesNo Centre 3 4 2 5" xfId="19203"/>
    <cellStyle name="Assumption YesNo Centre 3 4 2 6" xfId="20465"/>
    <cellStyle name="Assumption YesNo Centre 3 4 3" xfId="6900"/>
    <cellStyle name="Assumption YesNo Centre 3 4 4" xfId="5829"/>
    <cellStyle name="Assumption YesNo Centre 3 4 5" xfId="11105"/>
    <cellStyle name="Assumption YesNo Centre 3 4 6" xfId="20464"/>
    <cellStyle name="Assumption YesNo Centre 3 5" xfId="2816"/>
    <cellStyle name="Assumption YesNo Centre 3 5 2" xfId="5363"/>
    <cellStyle name="Assumption YesNo Centre 3 5 2 2" xfId="6903"/>
    <cellStyle name="Assumption YesNo Centre 3 5 2 3" xfId="5826"/>
    <cellStyle name="Assumption YesNo Centre 3 5 2 4" xfId="11108"/>
    <cellStyle name="Assumption YesNo Centre 3 5 2 5" xfId="19201"/>
    <cellStyle name="Assumption YesNo Centre 3 5 2 6" xfId="20467"/>
    <cellStyle name="Assumption YesNo Centre 3 5 3" xfId="6902"/>
    <cellStyle name="Assumption YesNo Centre 3 5 4" xfId="5827"/>
    <cellStyle name="Assumption YesNo Centre 3 5 5" xfId="19202"/>
    <cellStyle name="Assumption YesNo Centre 3 5 6" xfId="20466"/>
    <cellStyle name="Assumption YesNo Centre 3 6" xfId="3308"/>
    <cellStyle name="Assumption YesNo Centre 3 6 2" xfId="6904"/>
    <cellStyle name="Assumption YesNo Centre 3 6 3" xfId="5825"/>
    <cellStyle name="Assumption YesNo Centre 3 6 4" xfId="11109"/>
    <cellStyle name="Assumption YesNo Centre 3 6 5" xfId="19200"/>
    <cellStyle name="Assumption YesNo Centre 3 6 6" xfId="20468"/>
    <cellStyle name="Assumption YesNo Centre 3 7" xfId="3572"/>
    <cellStyle name="Assumption YesNo Centre 3 7 2" xfId="6905"/>
    <cellStyle name="Assumption YesNo Centre 3 7 3" xfId="5824"/>
    <cellStyle name="Assumption YesNo Centre 3 7 4" xfId="11110"/>
    <cellStyle name="Assumption YesNo Centre 3 7 5" xfId="19199"/>
    <cellStyle name="Assumption YesNo Centre 3 7 6" xfId="20469"/>
    <cellStyle name="Assumption YesNo Centre 3 8" xfId="6895"/>
    <cellStyle name="Assumption YesNo Centre 3 9" xfId="5834"/>
    <cellStyle name="Assumption YesNo Centre 4" xfId="962"/>
    <cellStyle name="Assumption YesNo Centre 4 2" xfId="1546"/>
    <cellStyle name="Assumption YesNo Centre 4 2 2" xfId="4095"/>
    <cellStyle name="Assumption YesNo Centre 4 2 2 2" xfId="6908"/>
    <cellStyle name="Assumption YesNo Centre 4 2 2 3" xfId="5821"/>
    <cellStyle name="Assumption YesNo Centre 4 2 2 4" xfId="11113"/>
    <cellStyle name="Assumption YesNo Centre 4 2 2 5" xfId="19196"/>
    <cellStyle name="Assumption YesNo Centre 4 2 2 6" xfId="20471"/>
    <cellStyle name="Assumption YesNo Centre 4 2 3" xfId="6907"/>
    <cellStyle name="Assumption YesNo Centre 4 2 4" xfId="5822"/>
    <cellStyle name="Assumption YesNo Centre 4 2 5" xfId="11112"/>
    <cellStyle name="Assumption YesNo Centre 4 2 6" xfId="19197"/>
    <cellStyle name="Assumption YesNo Centre 4 2 7" xfId="20470"/>
    <cellStyle name="Assumption YesNo Centre 4 3" xfId="1965"/>
    <cellStyle name="Assumption YesNo Centre 4 3 2" xfId="4512"/>
    <cellStyle name="Assumption YesNo Centre 4 3 2 2" xfId="6910"/>
    <cellStyle name="Assumption YesNo Centre 4 3 2 3" xfId="11115"/>
    <cellStyle name="Assumption YesNo Centre 4 3 2 4" xfId="19194"/>
    <cellStyle name="Assumption YesNo Centre 4 3 2 5" xfId="20473"/>
    <cellStyle name="Assumption YesNo Centre 4 3 3" xfId="6909"/>
    <cellStyle name="Assumption YesNo Centre 4 3 4" xfId="11114"/>
    <cellStyle name="Assumption YesNo Centre 4 3 5" xfId="19195"/>
    <cellStyle name="Assumption YesNo Centre 4 3 6" xfId="20472"/>
    <cellStyle name="Assumption YesNo Centre 4 4" xfId="2377"/>
    <cellStyle name="Assumption YesNo Centre 4 4 2" xfId="4924"/>
    <cellStyle name="Assumption YesNo Centre 4 4 2 2" xfId="6912"/>
    <cellStyle name="Assumption YesNo Centre 4 4 2 3" xfId="5817"/>
    <cellStyle name="Assumption YesNo Centre 4 4 2 4" xfId="11117"/>
    <cellStyle name="Assumption YesNo Centre 4 4 2 5" xfId="19192"/>
    <cellStyle name="Assumption YesNo Centre 4 4 2 6" xfId="20475"/>
    <cellStyle name="Assumption YesNo Centre 4 4 3" xfId="6911"/>
    <cellStyle name="Assumption YesNo Centre 4 4 4" xfId="5818"/>
    <cellStyle name="Assumption YesNo Centre 4 4 5" xfId="11116"/>
    <cellStyle name="Assumption YesNo Centre 4 4 6" xfId="19193"/>
    <cellStyle name="Assumption YesNo Centre 4 4 7" xfId="20474"/>
    <cellStyle name="Assumption YesNo Centre 4 5" xfId="2792"/>
    <cellStyle name="Assumption YesNo Centre 4 5 2" xfId="5339"/>
    <cellStyle name="Assumption YesNo Centre 4 5 2 2" xfId="5815"/>
    <cellStyle name="Assumption YesNo Centre 4 5 2 3" xfId="11119"/>
    <cellStyle name="Assumption YesNo Centre 4 5 2 4" xfId="19190"/>
    <cellStyle name="Assumption YesNo Centre 4 5 2 5" xfId="20477"/>
    <cellStyle name="Assumption YesNo Centre 4 5 3" xfId="5816"/>
    <cellStyle name="Assumption YesNo Centre 4 5 4" xfId="11118"/>
    <cellStyle name="Assumption YesNo Centre 4 5 5" xfId="19191"/>
    <cellStyle name="Assumption YesNo Centre 4 5 6" xfId="20476"/>
    <cellStyle name="Assumption YesNo Centre 4 6" xfId="3309"/>
    <cellStyle name="Assumption YesNo Centre 4 6 2" xfId="6915"/>
    <cellStyle name="Assumption YesNo Centre 4 6 3" xfId="5814"/>
    <cellStyle name="Assumption YesNo Centre 4 6 4" xfId="11120"/>
    <cellStyle name="Assumption YesNo Centre 4 6 5" xfId="19189"/>
    <cellStyle name="Assumption YesNo Centre 4 6 6" xfId="20478"/>
    <cellStyle name="Assumption YesNo Centre 4 7" xfId="3209"/>
    <cellStyle name="Assumption YesNo Centre 4 7 2" xfId="6916"/>
    <cellStyle name="Assumption YesNo Centre 4 7 3" xfId="5813"/>
    <cellStyle name="Assumption YesNo Centre 4 7 4" xfId="11121"/>
    <cellStyle name="Assumption YesNo Centre 4 7 5" xfId="19188"/>
    <cellStyle name="Assumption YesNo Centre 4 7 6" xfId="20479"/>
    <cellStyle name="Assumption YesNo Centre 4 8" xfId="11111"/>
    <cellStyle name="Assumption YesNo Centre 4 9" xfId="19198"/>
    <cellStyle name="Assumption YesNo Centre 5" xfId="1365"/>
    <cellStyle name="Assumption YesNo Centre 5 10" xfId="11122"/>
    <cellStyle name="Assumption YesNo Centre 5 11" xfId="19187"/>
    <cellStyle name="Assumption YesNo Centre 5 12" xfId="20480"/>
    <cellStyle name="Assumption YesNo Centre 5 2" xfId="1915"/>
    <cellStyle name="Assumption YesNo Centre 5 2 2" xfId="4462"/>
    <cellStyle name="Assumption YesNo Centre 5 2 2 2" xfId="6919"/>
    <cellStyle name="Assumption YesNo Centre 5 2 2 3" xfId="5810"/>
    <cellStyle name="Assumption YesNo Centre 5 2 2 4" xfId="11124"/>
    <cellStyle name="Assumption YesNo Centre 5 2 2 5" xfId="19185"/>
    <cellStyle name="Assumption YesNo Centre 5 2 2 6" xfId="20482"/>
    <cellStyle name="Assumption YesNo Centre 5 2 3" xfId="6918"/>
    <cellStyle name="Assumption YesNo Centre 5 2 4" xfId="5811"/>
    <cellStyle name="Assumption YesNo Centre 5 2 5" xfId="11123"/>
    <cellStyle name="Assumption YesNo Centre 5 2 6" xfId="19186"/>
    <cellStyle name="Assumption YesNo Centre 5 2 7" xfId="20481"/>
    <cellStyle name="Assumption YesNo Centre 5 3" xfId="2332"/>
    <cellStyle name="Assumption YesNo Centre 5 3 2" xfId="4879"/>
    <cellStyle name="Assumption YesNo Centre 5 3 2 2" xfId="6921"/>
    <cellStyle name="Assumption YesNo Centre 5 3 2 3" xfId="5808"/>
    <cellStyle name="Assumption YesNo Centre 5 3 2 4" xfId="11126"/>
    <cellStyle name="Assumption YesNo Centre 5 3 2 5" xfId="19183"/>
    <cellStyle name="Assumption YesNo Centre 5 3 2 6" xfId="20484"/>
    <cellStyle name="Assumption YesNo Centre 5 3 3" xfId="6920"/>
    <cellStyle name="Assumption YesNo Centre 5 3 4" xfId="5809"/>
    <cellStyle name="Assumption YesNo Centre 5 3 5" xfId="11125"/>
    <cellStyle name="Assumption YesNo Centre 5 3 6" xfId="19184"/>
    <cellStyle name="Assumption YesNo Centre 5 3 7" xfId="20483"/>
    <cellStyle name="Assumption YesNo Centre 5 4" xfId="2744"/>
    <cellStyle name="Assumption YesNo Centre 5 4 2" xfId="5291"/>
    <cellStyle name="Assumption YesNo Centre 5 4 2 2" xfId="6923"/>
    <cellStyle name="Assumption YesNo Centre 5 4 2 3" xfId="5806"/>
    <cellStyle name="Assumption YesNo Centre 5 4 2 4" xfId="11128"/>
    <cellStyle name="Assumption YesNo Centre 5 4 2 5" xfId="19181"/>
    <cellStyle name="Assumption YesNo Centre 5 4 2 6" xfId="20486"/>
    <cellStyle name="Assumption YesNo Centre 5 4 3" xfId="6922"/>
    <cellStyle name="Assumption YesNo Centre 5 4 4" xfId="5807"/>
    <cellStyle name="Assumption YesNo Centre 5 4 5" xfId="11127"/>
    <cellStyle name="Assumption YesNo Centre 5 4 6" xfId="19182"/>
    <cellStyle name="Assumption YesNo Centre 5 4 7" xfId="20485"/>
    <cellStyle name="Assumption YesNo Centre 5 5" xfId="3159"/>
    <cellStyle name="Assumption YesNo Centre 5 5 2" xfId="5706"/>
    <cellStyle name="Assumption YesNo Centre 5 5 2 2" xfId="6925"/>
    <cellStyle name="Assumption YesNo Centre 5 5 2 3" xfId="5804"/>
    <cellStyle name="Assumption YesNo Centre 5 5 2 4" xfId="11130"/>
    <cellStyle name="Assumption YesNo Centre 5 5 2 5" xfId="19179"/>
    <cellStyle name="Assumption YesNo Centre 5 5 2 6" xfId="20488"/>
    <cellStyle name="Assumption YesNo Centre 5 5 3" xfId="6924"/>
    <cellStyle name="Assumption YesNo Centre 5 5 4" xfId="5805"/>
    <cellStyle name="Assumption YesNo Centre 5 5 5" xfId="11129"/>
    <cellStyle name="Assumption YesNo Centre 5 5 6" xfId="19180"/>
    <cellStyle name="Assumption YesNo Centre 5 5 7" xfId="20487"/>
    <cellStyle name="Assumption YesNo Centre 5 6" xfId="3310"/>
    <cellStyle name="Assumption YesNo Centre 5 6 2" xfId="6926"/>
    <cellStyle name="Assumption YesNo Centre 5 6 3" xfId="5803"/>
    <cellStyle name="Assumption YesNo Centre 5 6 4" xfId="11131"/>
    <cellStyle name="Assumption YesNo Centre 5 6 5" xfId="19178"/>
    <cellStyle name="Assumption YesNo Centre 5 6 6" xfId="20489"/>
    <cellStyle name="Assumption YesNo Centre 5 7" xfId="3915"/>
    <cellStyle name="Assumption YesNo Centre 5 7 2" xfId="6927"/>
    <cellStyle name="Assumption YesNo Centre 5 7 3" xfId="5802"/>
    <cellStyle name="Assumption YesNo Centre 5 7 4" xfId="11132"/>
    <cellStyle name="Assumption YesNo Centre 5 7 5" xfId="19177"/>
    <cellStyle name="Assumption YesNo Centre 5 7 6" xfId="20490"/>
    <cellStyle name="Assumption YesNo Centre 5 8" xfId="6917"/>
    <cellStyle name="Assumption YesNo Centre 5 9" xfId="5812"/>
    <cellStyle name="Assumption YesNo Right" xfId="220"/>
    <cellStyle name="Assumption YesNo Right 2" xfId="1046"/>
    <cellStyle name="Assumption YesNo Right 2 10" xfId="5800"/>
    <cellStyle name="Assumption YesNo Right 2 11" xfId="11134"/>
    <cellStyle name="Assumption YesNo Right 2 12" xfId="19175"/>
    <cellStyle name="Assumption YesNo Right 2 13" xfId="20491"/>
    <cellStyle name="Assumption YesNo Right 2 2" xfId="1164"/>
    <cellStyle name="Assumption YesNo Right 2 2 10" xfId="11135"/>
    <cellStyle name="Assumption YesNo Right 2 2 11" xfId="19174"/>
    <cellStyle name="Assumption YesNo Right 2 2 12" xfId="20492"/>
    <cellStyle name="Assumption YesNo Right 2 2 2" xfId="1715"/>
    <cellStyle name="Assumption YesNo Right 2 2 2 2" xfId="4264"/>
    <cellStyle name="Assumption YesNo Right 2 2 2 2 2" xfId="6932"/>
    <cellStyle name="Assumption YesNo Right 2 2 2 2 3" xfId="5797"/>
    <cellStyle name="Assumption YesNo Right 2 2 2 2 4" xfId="11179"/>
    <cellStyle name="Assumption YesNo Right 2 2 2 2 5" xfId="19172"/>
    <cellStyle name="Assumption YesNo Right 2 2 2 2 6" xfId="20494"/>
    <cellStyle name="Assumption YesNo Right 2 2 2 3" xfId="6931"/>
    <cellStyle name="Assumption YesNo Right 2 2 2 4" xfId="5798"/>
    <cellStyle name="Assumption YesNo Right 2 2 2 5" xfId="11136"/>
    <cellStyle name="Assumption YesNo Right 2 2 2 6" xfId="19173"/>
    <cellStyle name="Assumption YesNo Right 2 2 2 7" xfId="20493"/>
    <cellStyle name="Assumption YesNo Right 2 2 3" xfId="2134"/>
    <cellStyle name="Assumption YesNo Right 2 2 3 2" xfId="4681"/>
    <cellStyle name="Assumption YesNo Right 2 2 3 2 2" xfId="6934"/>
    <cellStyle name="Assumption YesNo Right 2 2 3 2 3" xfId="5795"/>
    <cellStyle name="Assumption YesNo Right 2 2 3 2 4" xfId="11187"/>
    <cellStyle name="Assumption YesNo Right 2 2 3 2 5" xfId="19170"/>
    <cellStyle name="Assumption YesNo Right 2 2 3 2 6" xfId="20496"/>
    <cellStyle name="Assumption YesNo Right 2 2 3 3" xfId="6933"/>
    <cellStyle name="Assumption YesNo Right 2 2 3 4" xfId="5796"/>
    <cellStyle name="Assumption YesNo Right 2 2 3 5" xfId="11186"/>
    <cellStyle name="Assumption YesNo Right 2 2 3 6" xfId="19171"/>
    <cellStyle name="Assumption YesNo Right 2 2 3 7" xfId="20495"/>
    <cellStyle name="Assumption YesNo Right 2 2 4" xfId="2546"/>
    <cellStyle name="Assumption YesNo Right 2 2 4 2" xfId="5093"/>
    <cellStyle name="Assumption YesNo Right 2 2 4 2 2" xfId="6936"/>
    <cellStyle name="Assumption YesNo Right 2 2 4 2 3" xfId="5793"/>
    <cellStyle name="Assumption YesNo Right 2 2 4 2 4" xfId="11202"/>
    <cellStyle name="Assumption YesNo Right 2 2 4 2 5" xfId="19168"/>
    <cellStyle name="Assumption YesNo Right 2 2 4 2 6" xfId="20498"/>
    <cellStyle name="Assumption YesNo Right 2 2 4 3" xfId="6935"/>
    <cellStyle name="Assumption YesNo Right 2 2 4 4" xfId="5794"/>
    <cellStyle name="Assumption YesNo Right 2 2 4 5" xfId="11201"/>
    <cellStyle name="Assumption YesNo Right 2 2 4 6" xfId="19169"/>
    <cellStyle name="Assumption YesNo Right 2 2 4 7" xfId="20497"/>
    <cellStyle name="Assumption YesNo Right 2 2 5" xfId="2961"/>
    <cellStyle name="Assumption YesNo Right 2 2 5 2" xfId="5508"/>
    <cellStyle name="Assumption YesNo Right 2 2 5 2 2" xfId="6938"/>
    <cellStyle name="Assumption YesNo Right 2 2 5 2 3" xfId="5791"/>
    <cellStyle name="Assumption YesNo Right 2 2 5 2 4" xfId="11204"/>
    <cellStyle name="Assumption YesNo Right 2 2 5 2 5" xfId="19166"/>
    <cellStyle name="Assumption YesNo Right 2 2 5 2 6" xfId="20500"/>
    <cellStyle name="Assumption YesNo Right 2 2 5 3" xfId="6937"/>
    <cellStyle name="Assumption YesNo Right 2 2 5 4" xfId="5792"/>
    <cellStyle name="Assumption YesNo Right 2 2 5 5" xfId="11203"/>
    <cellStyle name="Assumption YesNo Right 2 2 5 6" xfId="19167"/>
    <cellStyle name="Assumption YesNo Right 2 2 5 7" xfId="20499"/>
    <cellStyle name="Assumption YesNo Right 2 2 6" xfId="3311"/>
    <cellStyle name="Assumption YesNo Right 2 2 6 2" xfId="6939"/>
    <cellStyle name="Assumption YesNo Right 2 2 6 3" xfId="5790"/>
    <cellStyle name="Assumption YesNo Right 2 2 6 4" xfId="11205"/>
    <cellStyle name="Assumption YesNo Right 2 2 6 5" xfId="19165"/>
    <cellStyle name="Assumption YesNo Right 2 2 6 6" xfId="20501"/>
    <cellStyle name="Assumption YesNo Right 2 2 7" xfId="3717"/>
    <cellStyle name="Assumption YesNo Right 2 2 7 2" xfId="6940"/>
    <cellStyle name="Assumption YesNo Right 2 2 7 3" xfId="5789"/>
    <cellStyle name="Assumption YesNo Right 2 2 7 4" xfId="11206"/>
    <cellStyle name="Assumption YesNo Right 2 2 7 5" xfId="19164"/>
    <cellStyle name="Assumption YesNo Right 2 2 7 6" xfId="20502"/>
    <cellStyle name="Assumption YesNo Right 2 2 8" xfId="6930"/>
    <cellStyle name="Assumption YesNo Right 2 2 9" xfId="5799"/>
    <cellStyle name="Assumption YesNo Right 2 3" xfId="1265"/>
    <cellStyle name="Assumption YesNo Right 2 3 10" xfId="19163"/>
    <cellStyle name="Assumption YesNo Right 2 3 11" xfId="20503"/>
    <cellStyle name="Assumption YesNo Right 2 3 2" xfId="1816"/>
    <cellStyle name="Assumption YesNo Right 2 3 2 2" xfId="4365"/>
    <cellStyle name="Assumption YesNo Right 2 3 2 2 2" xfId="6943"/>
    <cellStyle name="Assumption YesNo Right 2 3 2 2 3" xfId="5786"/>
    <cellStyle name="Assumption YesNo Right 2 3 2 2 4" xfId="11259"/>
    <cellStyle name="Assumption YesNo Right 2 3 2 2 5" xfId="19161"/>
    <cellStyle name="Assumption YesNo Right 2 3 2 2 6" xfId="20505"/>
    <cellStyle name="Assumption YesNo Right 2 3 2 3" xfId="6942"/>
    <cellStyle name="Assumption YesNo Right 2 3 2 4" xfId="5787"/>
    <cellStyle name="Assumption YesNo Right 2 3 2 5" xfId="11252"/>
    <cellStyle name="Assumption YesNo Right 2 3 2 6" xfId="19162"/>
    <cellStyle name="Assumption YesNo Right 2 3 2 7" xfId="20504"/>
    <cellStyle name="Assumption YesNo Right 2 3 3" xfId="2235"/>
    <cellStyle name="Assumption YesNo Right 2 3 3 2" xfId="4782"/>
    <cellStyle name="Assumption YesNo Right 2 3 3 2 2" xfId="6945"/>
    <cellStyle name="Assumption YesNo Right 2 3 3 2 3" xfId="5784"/>
    <cellStyle name="Assumption YesNo Right 2 3 3 2 4" xfId="11273"/>
    <cellStyle name="Assumption YesNo Right 2 3 3 2 5" xfId="19159"/>
    <cellStyle name="Assumption YesNo Right 2 3 3 2 6" xfId="20507"/>
    <cellStyle name="Assumption YesNo Right 2 3 3 3" xfId="6944"/>
    <cellStyle name="Assumption YesNo Right 2 3 3 4" xfId="5785"/>
    <cellStyle name="Assumption YesNo Right 2 3 3 5" xfId="11260"/>
    <cellStyle name="Assumption YesNo Right 2 3 3 6" xfId="19160"/>
    <cellStyle name="Assumption YesNo Right 2 3 3 7" xfId="20506"/>
    <cellStyle name="Assumption YesNo Right 2 3 4" xfId="2647"/>
    <cellStyle name="Assumption YesNo Right 2 3 4 2" xfId="5194"/>
    <cellStyle name="Assumption YesNo Right 2 3 4 2 2" xfId="6947"/>
    <cellStyle name="Assumption YesNo Right 2 3 4 2 3" xfId="5782"/>
    <cellStyle name="Assumption YesNo Right 2 3 4 2 4" xfId="11275"/>
    <cellStyle name="Assumption YesNo Right 2 3 4 2 5" xfId="19157"/>
    <cellStyle name="Assumption YesNo Right 2 3 4 2 6" xfId="22663"/>
    <cellStyle name="Assumption YesNo Right 2 3 4 3" xfId="6946"/>
    <cellStyle name="Assumption YesNo Right 2 3 4 4" xfId="5783"/>
    <cellStyle name="Assumption YesNo Right 2 3 4 5" xfId="11274"/>
    <cellStyle name="Assumption YesNo Right 2 3 4 6" xfId="19158"/>
    <cellStyle name="Assumption YesNo Right 2 3 4 7" xfId="20508"/>
    <cellStyle name="Assumption YesNo Right 2 3 5" xfId="3062"/>
    <cellStyle name="Assumption YesNo Right 2 3 5 2" xfId="5609"/>
    <cellStyle name="Assumption YesNo Right 2 3 5 2 2" xfId="6949"/>
    <cellStyle name="Assumption YesNo Right 2 3 5 2 3" xfId="5780"/>
    <cellStyle name="Assumption YesNo Right 2 3 5 2 4" xfId="11283"/>
    <cellStyle name="Assumption YesNo Right 2 3 5 2 5" xfId="19155"/>
    <cellStyle name="Assumption YesNo Right 2 3 5 2 6" xfId="22665"/>
    <cellStyle name="Assumption YesNo Right 2 3 5 3" xfId="6948"/>
    <cellStyle name="Assumption YesNo Right 2 3 5 4" xfId="5781"/>
    <cellStyle name="Assumption YesNo Right 2 3 5 5" xfId="11282"/>
    <cellStyle name="Assumption YesNo Right 2 3 5 6" xfId="19156"/>
    <cellStyle name="Assumption YesNo Right 2 3 5 7" xfId="22664"/>
    <cellStyle name="Assumption YesNo Right 2 3 6" xfId="3818"/>
    <cellStyle name="Assumption YesNo Right 2 3 6 2" xfId="6950"/>
    <cellStyle name="Assumption YesNo Right 2 3 6 3" xfId="5779"/>
    <cellStyle name="Assumption YesNo Right 2 3 6 4" xfId="11339"/>
    <cellStyle name="Assumption YesNo Right 2 3 6 5" xfId="19154"/>
    <cellStyle name="Assumption YesNo Right 2 3 6 6" xfId="22666"/>
    <cellStyle name="Assumption YesNo Right 2 3 7" xfId="6941"/>
    <cellStyle name="Assumption YesNo Right 2 3 8" xfId="5788"/>
    <cellStyle name="Assumption YesNo Right 2 3 9" xfId="11207"/>
    <cellStyle name="Assumption YesNo Right 2 4" xfId="1613"/>
    <cellStyle name="Assumption YesNo Right 2 4 2" xfId="4162"/>
    <cellStyle name="Assumption YesNo Right 2 4 2 2" xfId="6952"/>
    <cellStyle name="Assumption YesNo Right 2 4 2 3" xfId="5777"/>
    <cellStyle name="Assumption YesNo Right 2 4 2 4" xfId="11341"/>
    <cellStyle name="Assumption YesNo Right 2 4 2 5" xfId="19152"/>
    <cellStyle name="Assumption YesNo Right 2 4 2 6" xfId="22668"/>
    <cellStyle name="Assumption YesNo Right 2 4 3" xfId="6951"/>
    <cellStyle name="Assumption YesNo Right 2 4 4" xfId="5778"/>
    <cellStyle name="Assumption YesNo Right 2 4 5" xfId="11340"/>
    <cellStyle name="Assumption YesNo Right 2 4 6" xfId="19153"/>
    <cellStyle name="Assumption YesNo Right 2 4 7" xfId="22667"/>
    <cellStyle name="Assumption YesNo Right 2 5" xfId="2032"/>
    <cellStyle name="Assumption YesNo Right 2 5 2" xfId="4579"/>
    <cellStyle name="Assumption YesNo Right 2 5 2 2" xfId="6954"/>
    <cellStyle name="Assumption YesNo Right 2 5 2 3" xfId="5775"/>
    <cellStyle name="Assumption YesNo Right 2 5 2 4" xfId="11343"/>
    <cellStyle name="Assumption YesNo Right 2 5 2 5" xfId="19150"/>
    <cellStyle name="Assumption YesNo Right 2 5 2 6" xfId="22670"/>
    <cellStyle name="Assumption YesNo Right 2 5 3" xfId="6953"/>
    <cellStyle name="Assumption YesNo Right 2 5 4" xfId="5776"/>
    <cellStyle name="Assumption YesNo Right 2 5 5" xfId="11342"/>
    <cellStyle name="Assumption YesNo Right 2 5 6" xfId="19151"/>
    <cellStyle name="Assumption YesNo Right 2 5 7" xfId="22669"/>
    <cellStyle name="Assumption YesNo Right 2 6" xfId="2444"/>
    <cellStyle name="Assumption YesNo Right 2 6 2" xfId="4991"/>
    <cellStyle name="Assumption YesNo Right 2 6 2 2" xfId="6956"/>
    <cellStyle name="Assumption YesNo Right 2 6 2 3" xfId="5773"/>
    <cellStyle name="Assumption YesNo Right 2 6 2 4" xfId="11345"/>
    <cellStyle name="Assumption YesNo Right 2 6 2 5" xfId="19148"/>
    <cellStyle name="Assumption YesNo Right 2 6 2 6" xfId="22672"/>
    <cellStyle name="Assumption YesNo Right 2 6 3" xfId="6955"/>
    <cellStyle name="Assumption YesNo Right 2 6 4" xfId="5774"/>
    <cellStyle name="Assumption YesNo Right 2 6 5" xfId="11344"/>
    <cellStyle name="Assumption YesNo Right 2 6 6" xfId="19149"/>
    <cellStyle name="Assumption YesNo Right 2 6 7" xfId="22671"/>
    <cellStyle name="Assumption YesNo Right 2 7" xfId="2859"/>
    <cellStyle name="Assumption YesNo Right 2 7 2" xfId="5406"/>
    <cellStyle name="Assumption YesNo Right 2 7 2 2" xfId="6958"/>
    <cellStyle name="Assumption YesNo Right 2 7 2 3" xfId="5771"/>
    <cellStyle name="Assumption YesNo Right 2 7 2 4" xfId="11347"/>
    <cellStyle name="Assumption YesNo Right 2 7 2 5" xfId="19146"/>
    <cellStyle name="Assumption YesNo Right 2 7 2 6" xfId="22674"/>
    <cellStyle name="Assumption YesNo Right 2 7 3" xfId="6957"/>
    <cellStyle name="Assumption YesNo Right 2 7 4" xfId="5772"/>
    <cellStyle name="Assumption YesNo Right 2 7 5" xfId="11346"/>
    <cellStyle name="Assumption YesNo Right 2 7 6" xfId="19147"/>
    <cellStyle name="Assumption YesNo Right 2 7 7" xfId="22673"/>
    <cellStyle name="Assumption YesNo Right 2 8" xfId="3615"/>
    <cellStyle name="Assumption YesNo Right 2 8 2" xfId="6959"/>
    <cellStyle name="Assumption YesNo Right 2 8 3" xfId="5770"/>
    <cellStyle name="Assumption YesNo Right 2 8 4" xfId="16018"/>
    <cellStyle name="Assumption YesNo Right 2 8 5" xfId="19145"/>
    <cellStyle name="Assumption YesNo Right 2 8 6" xfId="22675"/>
    <cellStyle name="Assumption YesNo Right 2 9" xfId="6929"/>
    <cellStyle name="Assumption YesNo Right 3" xfId="985"/>
    <cellStyle name="Assumption YesNo Right 3 10" xfId="22676"/>
    <cellStyle name="Assumption YesNo Right 3 2" xfId="1569"/>
    <cellStyle name="Assumption YesNo Right 3 2 2" xfId="4118"/>
    <cellStyle name="Assumption YesNo Right 3 2 2 2" xfId="6962"/>
    <cellStyle name="Assumption YesNo Right 3 2 2 3" xfId="11492"/>
    <cellStyle name="Assumption YesNo Right 3 2 2 4" xfId="16021"/>
    <cellStyle name="Assumption YesNo Right 3 2 2 5" xfId="19142"/>
    <cellStyle name="Assumption YesNo Right 3 2 2 6" xfId="22678"/>
    <cellStyle name="Assumption YesNo Right 3 2 3" xfId="6961"/>
    <cellStyle name="Assumption YesNo Right 3 2 4" xfId="11491"/>
    <cellStyle name="Assumption YesNo Right 3 2 5" xfId="16020"/>
    <cellStyle name="Assumption YesNo Right 3 2 6" xfId="19143"/>
    <cellStyle name="Assumption YesNo Right 3 2 7" xfId="22677"/>
    <cellStyle name="Assumption YesNo Right 3 3" xfId="1988"/>
    <cellStyle name="Assumption YesNo Right 3 3 2" xfId="4535"/>
    <cellStyle name="Assumption YesNo Right 3 3 2 2" xfId="6964"/>
    <cellStyle name="Assumption YesNo Right 3 3 2 3" xfId="11494"/>
    <cellStyle name="Assumption YesNo Right 3 3 2 4" xfId="16023"/>
    <cellStyle name="Assumption YesNo Right 3 3 2 5" xfId="19140"/>
    <cellStyle name="Assumption YesNo Right 3 3 2 6" xfId="22680"/>
    <cellStyle name="Assumption YesNo Right 3 3 3" xfId="6963"/>
    <cellStyle name="Assumption YesNo Right 3 3 4" xfId="11493"/>
    <cellStyle name="Assumption YesNo Right 3 3 5" xfId="16022"/>
    <cellStyle name="Assumption YesNo Right 3 3 6" xfId="19141"/>
    <cellStyle name="Assumption YesNo Right 3 3 7" xfId="22679"/>
    <cellStyle name="Assumption YesNo Right 3 4" xfId="2400"/>
    <cellStyle name="Assumption YesNo Right 3 4 2" xfId="4947"/>
    <cellStyle name="Assumption YesNo Right 3 4 2 2" xfId="6966"/>
    <cellStyle name="Assumption YesNo Right 3 4 2 3" xfId="11496"/>
    <cellStyle name="Assumption YesNo Right 3 4 2 4" xfId="16025"/>
    <cellStyle name="Assumption YesNo Right 3 4 2 5" xfId="19138"/>
    <cellStyle name="Assumption YesNo Right 3 4 2 6" xfId="22682"/>
    <cellStyle name="Assumption YesNo Right 3 4 3" xfId="6965"/>
    <cellStyle name="Assumption YesNo Right 3 4 4" xfId="11495"/>
    <cellStyle name="Assumption YesNo Right 3 4 5" xfId="16024"/>
    <cellStyle name="Assumption YesNo Right 3 4 6" xfId="22681"/>
    <cellStyle name="Assumption YesNo Right 3 5" xfId="2815"/>
    <cellStyle name="Assumption YesNo Right 3 5 2" xfId="5362"/>
    <cellStyle name="Assumption YesNo Right 3 5 2 2" xfId="6968"/>
    <cellStyle name="Assumption YesNo Right 3 5 2 3" xfId="11498"/>
    <cellStyle name="Assumption YesNo Right 3 5 2 4" xfId="16027"/>
    <cellStyle name="Assumption YesNo Right 3 5 2 5" xfId="19077"/>
    <cellStyle name="Assumption YesNo Right 3 5 2 6" xfId="22684"/>
    <cellStyle name="Assumption YesNo Right 3 5 3" xfId="6967"/>
    <cellStyle name="Assumption YesNo Right 3 5 4" xfId="11497"/>
    <cellStyle name="Assumption YesNo Right 3 5 5" xfId="19082"/>
    <cellStyle name="Assumption YesNo Right 3 5 6" xfId="22683"/>
    <cellStyle name="Assumption YesNo Right 3 6" xfId="3312"/>
    <cellStyle name="Assumption YesNo Right 3 6 2" xfId="6969"/>
    <cellStyle name="Assumption YesNo Right 3 6 3" xfId="11499"/>
    <cellStyle name="Assumption YesNo Right 3 6 4" xfId="16028"/>
    <cellStyle name="Assumption YesNo Right 3 6 5" xfId="19076"/>
    <cellStyle name="Assumption YesNo Right 3 6 6" xfId="22685"/>
    <cellStyle name="Assumption YesNo Right 3 7" xfId="3571"/>
    <cellStyle name="Assumption YesNo Right 3 7 2" xfId="6970"/>
    <cellStyle name="Assumption YesNo Right 3 7 3" xfId="11500"/>
    <cellStyle name="Assumption YesNo Right 3 7 4" xfId="16029"/>
    <cellStyle name="Assumption YesNo Right 3 7 5" xfId="19075"/>
    <cellStyle name="Assumption YesNo Right 3 7 6" xfId="22686"/>
    <cellStyle name="Assumption YesNo Right 3 8" xfId="6960"/>
    <cellStyle name="Assumption YesNo Right 3 9" xfId="5769"/>
    <cellStyle name="Assumption YesNo Right 4" xfId="963"/>
    <cellStyle name="Assumption YesNo Right 4 2" xfId="1547"/>
    <cellStyle name="Assumption YesNo Right 4 2 2" xfId="4096"/>
    <cellStyle name="Assumption YesNo Right 4 2 2 2" xfId="6973"/>
    <cellStyle name="Assumption YesNo Right 4 2 2 3" xfId="11503"/>
    <cellStyle name="Assumption YesNo Right 4 2 2 4" xfId="16032"/>
    <cellStyle name="Assumption YesNo Right 4 2 2 5" xfId="19072"/>
    <cellStyle name="Assumption YesNo Right 4 2 2 6" xfId="22688"/>
    <cellStyle name="Assumption YesNo Right 4 2 3" xfId="6972"/>
    <cellStyle name="Assumption YesNo Right 4 2 4" xfId="11502"/>
    <cellStyle name="Assumption YesNo Right 4 2 5" xfId="16031"/>
    <cellStyle name="Assumption YesNo Right 4 2 6" xfId="19073"/>
    <cellStyle name="Assumption YesNo Right 4 2 7" xfId="22687"/>
    <cellStyle name="Assumption YesNo Right 4 3" xfId="1966"/>
    <cellStyle name="Assumption YesNo Right 4 3 2" xfId="4513"/>
    <cellStyle name="Assumption YesNo Right 4 3 2 2" xfId="6975"/>
    <cellStyle name="Assumption YesNo Right 4 3 2 3" xfId="16034"/>
    <cellStyle name="Assumption YesNo Right 4 3 2 4" xfId="19070"/>
    <cellStyle name="Assumption YesNo Right 4 3 2 5" xfId="22690"/>
    <cellStyle name="Assumption YesNo Right 4 3 3" xfId="6974"/>
    <cellStyle name="Assumption YesNo Right 4 3 4" xfId="16033"/>
    <cellStyle name="Assumption YesNo Right 4 3 5" xfId="19071"/>
    <cellStyle name="Assumption YesNo Right 4 3 6" xfId="22689"/>
    <cellStyle name="Assumption YesNo Right 4 4" xfId="2378"/>
    <cellStyle name="Assumption YesNo Right 4 4 2" xfId="4925"/>
    <cellStyle name="Assumption YesNo Right 4 4 2 2" xfId="6977"/>
    <cellStyle name="Assumption YesNo Right 4 4 2 3" xfId="11507"/>
    <cellStyle name="Assumption YesNo Right 4 4 2 4" xfId="16036"/>
    <cellStyle name="Assumption YesNo Right 4 4 2 5" xfId="19068"/>
    <cellStyle name="Assumption YesNo Right 4 4 2 6" xfId="22692"/>
    <cellStyle name="Assumption YesNo Right 4 4 3" xfId="6976"/>
    <cellStyle name="Assumption YesNo Right 4 4 4" xfId="11506"/>
    <cellStyle name="Assumption YesNo Right 4 4 5" xfId="16035"/>
    <cellStyle name="Assumption YesNo Right 4 4 6" xfId="19069"/>
    <cellStyle name="Assumption YesNo Right 4 4 7" xfId="22691"/>
    <cellStyle name="Assumption YesNo Right 4 5" xfId="2793"/>
    <cellStyle name="Assumption YesNo Right 4 5 2" xfId="5340"/>
    <cellStyle name="Assumption YesNo Right 4 5 2 2" xfId="11509"/>
    <cellStyle name="Assumption YesNo Right 4 5 2 3" xfId="16038"/>
    <cellStyle name="Assumption YesNo Right 4 5 2 4" xfId="19066"/>
    <cellStyle name="Assumption YesNo Right 4 5 2 5" xfId="22694"/>
    <cellStyle name="Assumption YesNo Right 4 5 3" xfId="11508"/>
    <cellStyle name="Assumption YesNo Right 4 5 4" xfId="16037"/>
    <cellStyle name="Assumption YesNo Right 4 5 5" xfId="19067"/>
    <cellStyle name="Assumption YesNo Right 4 5 6" xfId="22693"/>
    <cellStyle name="Assumption YesNo Right 4 6" xfId="3313"/>
    <cellStyle name="Assumption YesNo Right 4 6 2" xfId="6980"/>
    <cellStyle name="Assumption YesNo Right 4 6 3" xfId="11510"/>
    <cellStyle name="Assumption YesNo Right 4 6 4" xfId="16039"/>
    <cellStyle name="Assumption YesNo Right 4 6 5" xfId="19065"/>
    <cellStyle name="Assumption YesNo Right 4 6 6" xfId="22695"/>
    <cellStyle name="Assumption YesNo Right 4 7" xfId="3208"/>
    <cellStyle name="Assumption YesNo Right 4 7 2" xfId="6981"/>
    <cellStyle name="Assumption YesNo Right 4 7 3" xfId="11511"/>
    <cellStyle name="Assumption YesNo Right 4 7 4" xfId="16040"/>
    <cellStyle name="Assumption YesNo Right 4 7 5" xfId="19064"/>
    <cellStyle name="Assumption YesNo Right 4 7 6" xfId="22696"/>
    <cellStyle name="Assumption YesNo Right 4 8" xfId="16030"/>
    <cellStyle name="Assumption YesNo Right 4 9" xfId="19074"/>
    <cellStyle name="Assumption YesNo Right 5" xfId="1366"/>
    <cellStyle name="Assumption YesNo Right 5 10" xfId="16041"/>
    <cellStyle name="Assumption YesNo Right 5 11" xfId="19063"/>
    <cellStyle name="Assumption YesNo Right 5 12" xfId="22697"/>
    <cellStyle name="Assumption YesNo Right 5 2" xfId="1916"/>
    <cellStyle name="Assumption YesNo Right 5 2 2" xfId="4463"/>
    <cellStyle name="Assumption YesNo Right 5 2 2 2" xfId="6984"/>
    <cellStyle name="Assumption YesNo Right 5 2 2 3" xfId="11514"/>
    <cellStyle name="Assumption YesNo Right 5 2 2 4" xfId="16043"/>
    <cellStyle name="Assumption YesNo Right 5 2 2 5" xfId="19061"/>
    <cellStyle name="Assumption YesNo Right 5 2 2 6" xfId="22699"/>
    <cellStyle name="Assumption YesNo Right 5 2 3" xfId="6983"/>
    <cellStyle name="Assumption YesNo Right 5 2 4" xfId="11513"/>
    <cellStyle name="Assumption YesNo Right 5 2 5" xfId="16042"/>
    <cellStyle name="Assumption YesNo Right 5 2 6" xfId="19062"/>
    <cellStyle name="Assumption YesNo Right 5 2 7" xfId="22698"/>
    <cellStyle name="Assumption YesNo Right 5 3" xfId="2333"/>
    <cellStyle name="Assumption YesNo Right 5 3 2" xfId="4880"/>
    <cellStyle name="Assumption YesNo Right 5 3 2 2" xfId="6986"/>
    <cellStyle name="Assumption YesNo Right 5 3 2 3" xfId="11516"/>
    <cellStyle name="Assumption YesNo Right 5 3 2 4" xfId="16045"/>
    <cellStyle name="Assumption YesNo Right 5 3 2 5" xfId="19059"/>
    <cellStyle name="Assumption YesNo Right 5 3 2 6" xfId="22701"/>
    <cellStyle name="Assumption YesNo Right 5 3 3" xfId="6985"/>
    <cellStyle name="Assumption YesNo Right 5 3 4" xfId="11515"/>
    <cellStyle name="Assumption YesNo Right 5 3 5" xfId="16044"/>
    <cellStyle name="Assumption YesNo Right 5 3 6" xfId="19060"/>
    <cellStyle name="Assumption YesNo Right 5 3 7" xfId="22700"/>
    <cellStyle name="Assumption YesNo Right 5 4" xfId="2745"/>
    <cellStyle name="Assumption YesNo Right 5 4 2" xfId="5292"/>
    <cellStyle name="Assumption YesNo Right 5 4 2 2" xfId="6988"/>
    <cellStyle name="Assumption YesNo Right 5 4 2 3" xfId="11518"/>
    <cellStyle name="Assumption YesNo Right 5 4 2 4" xfId="16047"/>
    <cellStyle name="Assumption YesNo Right 5 4 2 5" xfId="19057"/>
    <cellStyle name="Assumption YesNo Right 5 4 2 6" xfId="22703"/>
    <cellStyle name="Assumption YesNo Right 5 4 3" xfId="6987"/>
    <cellStyle name="Assumption YesNo Right 5 4 4" xfId="11517"/>
    <cellStyle name="Assumption YesNo Right 5 4 5" xfId="16046"/>
    <cellStyle name="Assumption YesNo Right 5 4 6" xfId="19058"/>
    <cellStyle name="Assumption YesNo Right 5 4 7" xfId="22702"/>
    <cellStyle name="Assumption YesNo Right 5 5" xfId="3160"/>
    <cellStyle name="Assumption YesNo Right 5 5 2" xfId="5707"/>
    <cellStyle name="Assumption YesNo Right 5 5 2 2" xfId="6990"/>
    <cellStyle name="Assumption YesNo Right 5 5 2 3" xfId="11520"/>
    <cellStyle name="Assumption YesNo Right 5 5 2 4" xfId="16049"/>
    <cellStyle name="Assumption YesNo Right 5 5 2 5" xfId="19055"/>
    <cellStyle name="Assumption YesNo Right 5 5 2 6" xfId="22705"/>
    <cellStyle name="Assumption YesNo Right 5 5 3" xfId="6989"/>
    <cellStyle name="Assumption YesNo Right 5 5 4" xfId="11519"/>
    <cellStyle name="Assumption YesNo Right 5 5 5" xfId="16048"/>
    <cellStyle name="Assumption YesNo Right 5 5 6" xfId="19056"/>
    <cellStyle name="Assumption YesNo Right 5 5 7" xfId="22704"/>
    <cellStyle name="Assumption YesNo Right 5 6" xfId="3314"/>
    <cellStyle name="Assumption YesNo Right 5 6 2" xfId="6991"/>
    <cellStyle name="Assumption YesNo Right 5 6 3" xfId="11521"/>
    <cellStyle name="Assumption YesNo Right 5 6 4" xfId="16050"/>
    <cellStyle name="Assumption YesNo Right 5 6 5" xfId="19054"/>
    <cellStyle name="Assumption YesNo Right 5 6 6" xfId="22706"/>
    <cellStyle name="Assumption YesNo Right 5 7" xfId="3916"/>
    <cellStyle name="Assumption YesNo Right 5 7 2" xfId="6992"/>
    <cellStyle name="Assumption YesNo Right 5 7 3" xfId="11522"/>
    <cellStyle name="Assumption YesNo Right 5 7 4" xfId="16051"/>
    <cellStyle name="Assumption YesNo Right 5 7 5" xfId="19053"/>
    <cellStyle name="Assumption YesNo Right 5 7 6" xfId="22707"/>
    <cellStyle name="Assumption YesNo Right 5 8" xfId="6982"/>
    <cellStyle name="Assumption YesNo Right 5 9" xfId="11512"/>
    <cellStyle name="b" xfId="221"/>
    <cellStyle name="b_Balance Sheet" xfId="222"/>
    <cellStyle name="b_Balance Sheet_FFO - listed" xfId="223"/>
    <cellStyle name="b_Balance Sheet_FFO - listed_1" xfId="224"/>
    <cellStyle name="b_Balance Sheet_FFO - listed_1_NOI - unlisted" xfId="225"/>
    <cellStyle name="b_Balance Sheet_FFO - listed_FFO - listed" xfId="226"/>
    <cellStyle name="b_Balance Sheet_FFO - listed_NOI - unlisted" xfId="227"/>
    <cellStyle name="b_Balance Sheet_NOI - unlisted" xfId="228"/>
    <cellStyle name="b_Balance Sheet_Trs Ass" xfId="229"/>
    <cellStyle name="b_DRT - Sep04 Ver 1" xfId="230"/>
    <cellStyle name="b_DRT - Sep04 Ver 1_FFO - listed" xfId="231"/>
    <cellStyle name="b_DRT - Sep04 Ver 1_FFO - listed_1" xfId="232"/>
    <cellStyle name="b_DRT - Sep04 Ver 1_FFO - listed_1_NOI - unlisted" xfId="233"/>
    <cellStyle name="b_DRT - Sep04 Ver 1_FFO - listed_FFO - listed" xfId="234"/>
    <cellStyle name="b_DRT - Sep04 Ver 1_FFO - listed_NOI - unlisted" xfId="235"/>
    <cellStyle name="b_DRT - Sep04 Ver 1_NOI - unlisted" xfId="236"/>
    <cellStyle name="b_DRT - Sep04 Ver 1_Trs Ass" xfId="237"/>
    <cellStyle name="b_DRT_CONS - Dec04_JD_240105245pm" xfId="238"/>
    <cellStyle name="b_DRT_CONS - Dec04_JD_240105245pm_FFO - listed" xfId="239"/>
    <cellStyle name="b_DRT_CONS - Dec04_JD_240105245pm_FFO - listed_1" xfId="240"/>
    <cellStyle name="b_DRT_CONS - Dec04_JD_240105245pm_FFO - listed_1_NOI - unlisted" xfId="241"/>
    <cellStyle name="b_DRT_CONS - Dec04_JD_240105245pm_FFO - listed_FFO - listed" xfId="242"/>
    <cellStyle name="b_DRT_CONS - Dec04_JD_240105245pm_FFO - listed_NOI - unlisted" xfId="243"/>
    <cellStyle name="b_DRT_CONS - Dec04_JD_240105245pm_NOI - unlisted" xfId="244"/>
    <cellStyle name="b_DRT_CONS - Dec04_JD_240105245pm_Trs Ass" xfId="245"/>
    <cellStyle name="b_DRT_CONS -Test" xfId="246"/>
    <cellStyle name="b_DRT_CONS -Test_FFO - listed" xfId="247"/>
    <cellStyle name="b_DRT_CONS -Test_FFO - listed_1" xfId="248"/>
    <cellStyle name="b_DRT_CONS -Test_FFO - listed_1_NOI - unlisted" xfId="249"/>
    <cellStyle name="b_DRT_CONS -Test_FFO - listed_FFO - listed" xfId="250"/>
    <cellStyle name="b_DRT_CONS -Test_FFO - listed_NOI - unlisted" xfId="251"/>
    <cellStyle name="b_DRT_CONS -Test_NOI - unlisted" xfId="252"/>
    <cellStyle name="b_DRT_CONS -Test_Trs Ass" xfId="253"/>
    <cellStyle name="b_FFO - listed" xfId="254"/>
    <cellStyle name="b_FFO - listed_1" xfId="255"/>
    <cellStyle name="b_FFO - listed_1_NOI - unlisted" xfId="256"/>
    <cellStyle name="b_FFO - listed_FFO - listed" xfId="257"/>
    <cellStyle name="b_FFO - listed_NOI - unlisted" xfId="258"/>
    <cellStyle name="b_NOI - unlisted" xfId="259"/>
    <cellStyle name="b_Project Spot - 02-08-04 - final units DRT v1" xfId="260"/>
    <cellStyle name="b_Project Spot - 02-08-04 - final units DRT v1_FFO - listed" xfId="261"/>
    <cellStyle name="b_Project Spot - 02-08-04 - final units DRT v1_FFO - listed_1" xfId="262"/>
    <cellStyle name="b_Project Spot - 02-08-04 - final units DRT v1_FFO - listed_1_NOI - unlisted" xfId="263"/>
    <cellStyle name="b_Project Spot - 02-08-04 - final units DRT v1_FFO - listed_FFO - listed" xfId="264"/>
    <cellStyle name="b_Project Spot - 02-08-04 - final units DRT v1_FFO - listed_NOI - unlisted" xfId="265"/>
    <cellStyle name="b_Project Spot - 02-08-04 - final units DRT v1_NOI - unlisted" xfId="266"/>
    <cellStyle name="b_Project Spot - 02-08-04 - final units DRT v1_Trs Ass" xfId="267"/>
    <cellStyle name="b_Project Spot - 20-07-04" xfId="268"/>
    <cellStyle name="b_Project Spot - 20-07-04_FFO - listed" xfId="269"/>
    <cellStyle name="b_Project Spot - 20-07-04_FFO - listed_1" xfId="270"/>
    <cellStyle name="b_Project Spot - 20-07-04_FFO - listed_1_NOI - unlisted" xfId="271"/>
    <cellStyle name="b_Project Spot - 20-07-04_FFO - listed_FFO - listed" xfId="272"/>
    <cellStyle name="b_Project Spot - 20-07-04_FFO - listed_NOI - unlisted" xfId="273"/>
    <cellStyle name="b_Project Spot - 20-07-04_NOI - unlisted" xfId="274"/>
    <cellStyle name="b_Project Spot - 20-07-04_Trs Ass" xfId="275"/>
    <cellStyle name="b_Project Spot - 24-06-04" xfId="276"/>
    <cellStyle name="b_Project Spot - 24-06-04_FFO - listed" xfId="277"/>
    <cellStyle name="b_Project Spot - 24-06-04_FFO - listed_1" xfId="278"/>
    <cellStyle name="b_Project Spot - 24-06-04_FFO - listed_1_NOI - unlisted" xfId="279"/>
    <cellStyle name="b_Project Spot - 24-06-04_FFO - listed_FFO - listed" xfId="280"/>
    <cellStyle name="b_Project Spot - 24-06-04_FFO - listed_NOI - unlisted" xfId="281"/>
    <cellStyle name="b_Project Spot - 24-06-04_NOI - unlisted" xfId="282"/>
    <cellStyle name="b_Project Spot - 24-06-04_Trs Ass" xfId="283"/>
    <cellStyle name="b_Project Spot - 29-06-04" xfId="284"/>
    <cellStyle name="b_Project Spot - 29-06-04_FFO - listed" xfId="285"/>
    <cellStyle name="b_Project Spot - 29-06-04_FFO - listed_1" xfId="286"/>
    <cellStyle name="b_Project Spot - 29-06-04_FFO - listed_1_NOI - unlisted" xfId="287"/>
    <cellStyle name="b_Project Spot - 29-06-04_FFO - listed_FFO - listed" xfId="288"/>
    <cellStyle name="b_Project Spot - 29-06-04_FFO - listed_NOI - unlisted" xfId="289"/>
    <cellStyle name="b_Project Spot - 29-06-04_NOI - unlisted" xfId="290"/>
    <cellStyle name="b_Project Spot - 29-06-04_Trs Ass" xfId="291"/>
    <cellStyle name="b_Treasury Model v1" xfId="292"/>
    <cellStyle name="b_Treasury Model v1_FFO - listed" xfId="293"/>
    <cellStyle name="b_Treasury Model v1_FFO - listed_1" xfId="294"/>
    <cellStyle name="b_Treasury Model v1_FFO - listed_1_NOI - unlisted" xfId="295"/>
    <cellStyle name="b_Treasury Model v1_FFO - listed_FFO - listed" xfId="296"/>
    <cellStyle name="b_Treasury Model v1_FFO - listed_NOI - unlisted" xfId="297"/>
    <cellStyle name="b_Treasury Model v1_NOI - unlisted" xfId="298"/>
    <cellStyle name="b_Treasury Model v1_Trs Ass" xfId="299"/>
    <cellStyle name="b_Trs Ass" xfId="300"/>
    <cellStyle name="background" xfId="301"/>
    <cellStyle name="Bad 2" xfId="302"/>
    <cellStyle name="banner" xfId="303"/>
    <cellStyle name="Blank [$]" xfId="304"/>
    <cellStyle name="Blank [%]" xfId="305"/>
    <cellStyle name="Blank [,]" xfId="306"/>
    <cellStyle name="Blank [1$]" xfId="307"/>
    <cellStyle name="Blank [1%]" xfId="308"/>
    <cellStyle name="Blank [1,]" xfId="309"/>
    <cellStyle name="Blank [2$]" xfId="310"/>
    <cellStyle name="Blank [2%]" xfId="311"/>
    <cellStyle name="Blank [2,]" xfId="312"/>
    <cellStyle name="Blank [3$]" xfId="313"/>
    <cellStyle name="Blank [3%]" xfId="314"/>
    <cellStyle name="Blank [3,]" xfId="315"/>
    <cellStyle name="Blank [D-M-Y]" xfId="316"/>
    <cellStyle name="Blank [K,]" xfId="317"/>
    <cellStyle name="Blue" xfId="318"/>
    <cellStyle name="Body" xfId="319"/>
    <cellStyle name="Bold/Border" xfId="320"/>
    <cellStyle name="Border Heavy" xfId="321"/>
    <cellStyle name="Border Thin" xfId="322"/>
    <cellStyle name="Branch" xfId="323"/>
    <cellStyle name="Bullet" xfId="324"/>
    <cellStyle name="C00L" xfId="325"/>
    <cellStyle name="C00L 2" xfId="1047"/>
    <cellStyle name="C00L 2 10" xfId="3616"/>
    <cellStyle name="C00L 2 10 2" xfId="7099"/>
    <cellStyle name="C00L 2 10 3" xfId="11629"/>
    <cellStyle name="C00L 2 10 4" xfId="18949"/>
    <cellStyle name="C00L 2 10 5" xfId="22709"/>
    <cellStyle name="C00L 2 10 6" xfId="29470"/>
    <cellStyle name="C00L 2 10 7" xfId="29414"/>
    <cellStyle name="C00L 2 11" xfId="29469"/>
    <cellStyle name="C00L 2 12" xfId="29413"/>
    <cellStyle name="C00L 2 2" xfId="1123"/>
    <cellStyle name="C00L 2 2 10" xfId="18948"/>
    <cellStyle name="C00L 2 2 11" xfId="22710"/>
    <cellStyle name="C00L 2 2 12" xfId="29471"/>
    <cellStyle name="C00L 2 2 13" xfId="29415"/>
    <cellStyle name="C00L 2 2 2" xfId="1674"/>
    <cellStyle name="C00L 2 2 2 2" xfId="4223"/>
    <cellStyle name="C00L 2 2 2 2 2" xfId="7102"/>
    <cellStyle name="C00L 2 2 2 2 3" xfId="11632"/>
    <cellStyle name="C00L 2 2 2 2 4" xfId="18946"/>
    <cellStyle name="C00L 2 2 2 2 5" xfId="22712"/>
    <cellStyle name="C00L 2 2 2 2 6" xfId="29473"/>
    <cellStyle name="C00L 2 2 2 2 7" xfId="29417"/>
    <cellStyle name="C00L 2 2 2 3" xfId="7101"/>
    <cellStyle name="C00L 2 2 2 4" xfId="11631"/>
    <cellStyle name="C00L 2 2 2 5" xfId="18947"/>
    <cellStyle name="C00L 2 2 2 6" xfId="22711"/>
    <cellStyle name="C00L 2 2 2 7" xfId="29472"/>
    <cellStyle name="C00L 2 2 2 8" xfId="29416"/>
    <cellStyle name="C00L 2 2 3" xfId="2093"/>
    <cellStyle name="C00L 2 2 3 2" xfId="4640"/>
    <cellStyle name="C00L 2 2 3 2 2" xfId="7104"/>
    <cellStyle name="C00L 2 2 3 2 3" xfId="11634"/>
    <cellStyle name="C00L 2 2 3 2 4" xfId="18944"/>
    <cellStyle name="C00L 2 2 3 2 5" xfId="22714"/>
    <cellStyle name="C00L 2 2 3 2 6" xfId="29475"/>
    <cellStyle name="C00L 2 2 3 2 7" xfId="29419"/>
    <cellStyle name="C00L 2 2 3 3" xfId="7103"/>
    <cellStyle name="C00L 2 2 3 4" xfId="11633"/>
    <cellStyle name="C00L 2 2 3 5" xfId="18945"/>
    <cellStyle name="C00L 2 2 3 6" xfId="22713"/>
    <cellStyle name="C00L 2 2 3 7" xfId="29474"/>
    <cellStyle name="C00L 2 2 3 8" xfId="29418"/>
    <cellStyle name="C00L 2 2 4" xfId="2505"/>
    <cellStyle name="C00L 2 2 4 2" xfId="5052"/>
    <cellStyle name="C00L 2 2 4 2 2" xfId="7106"/>
    <cellStyle name="C00L 2 2 4 2 3" xfId="11636"/>
    <cellStyle name="C00L 2 2 4 2 4" xfId="18942"/>
    <cellStyle name="C00L 2 2 4 2 5" xfId="22716"/>
    <cellStyle name="C00L 2 2 4 2 6" xfId="29477"/>
    <cellStyle name="C00L 2 2 4 2 7" xfId="29421"/>
    <cellStyle name="C00L 2 2 4 3" xfId="7105"/>
    <cellStyle name="C00L 2 2 4 4" xfId="11635"/>
    <cellStyle name="C00L 2 2 4 5" xfId="18943"/>
    <cellStyle name="C00L 2 2 4 6" xfId="22715"/>
    <cellStyle name="C00L 2 2 4 7" xfId="29476"/>
    <cellStyle name="C00L 2 2 4 8" xfId="29420"/>
    <cellStyle name="C00L 2 2 5" xfId="2920"/>
    <cellStyle name="C00L 2 2 5 2" xfId="5467"/>
    <cellStyle name="C00L 2 2 5 2 2" xfId="7108"/>
    <cellStyle name="C00L 2 2 5 2 3" xfId="11638"/>
    <cellStyle name="C00L 2 2 5 2 4" xfId="18940"/>
    <cellStyle name="C00L 2 2 5 2 5" xfId="22718"/>
    <cellStyle name="C00L 2 2 5 2 6" xfId="29479"/>
    <cellStyle name="C00L 2 2 5 2 7" xfId="29423"/>
    <cellStyle name="C00L 2 2 5 3" xfId="7107"/>
    <cellStyle name="C00L 2 2 5 4" xfId="11637"/>
    <cellStyle name="C00L 2 2 5 5" xfId="18941"/>
    <cellStyle name="C00L 2 2 5 6" xfId="22717"/>
    <cellStyle name="C00L 2 2 5 7" xfId="29478"/>
    <cellStyle name="C00L 2 2 5 8" xfId="29422"/>
    <cellStyle name="C00L 2 2 6" xfId="3316"/>
    <cellStyle name="C00L 2 2 6 2" xfId="7109"/>
    <cellStyle name="C00L 2 2 6 3" xfId="11639"/>
    <cellStyle name="C00L 2 2 6 4" xfId="18939"/>
    <cellStyle name="C00L 2 2 6 5" xfId="22719"/>
    <cellStyle name="C00L 2 2 6 6" xfId="29480"/>
    <cellStyle name="C00L 2 2 6 7" xfId="29424"/>
    <cellStyle name="C00L 2 2 7" xfId="3676"/>
    <cellStyle name="C00L 2 2 7 2" xfId="7110"/>
    <cellStyle name="C00L 2 2 7 3" xfId="11640"/>
    <cellStyle name="C00L 2 2 7 4" xfId="18938"/>
    <cellStyle name="C00L 2 2 7 5" xfId="22720"/>
    <cellStyle name="C00L 2 2 7 6" xfId="29481"/>
    <cellStyle name="C00L 2 2 7 7" xfId="29425"/>
    <cellStyle name="C00L 2 2 8" xfId="7100"/>
    <cellStyle name="C00L 2 2 9" xfId="11630"/>
    <cellStyle name="C00L 2 3" xfId="1165"/>
    <cellStyle name="C00L 2 3 10" xfId="29482"/>
    <cellStyle name="C00L 2 3 11" xfId="29426"/>
    <cellStyle name="C00L 2 3 2" xfId="1716"/>
    <cellStyle name="C00L 2 3 2 2" xfId="4265"/>
    <cellStyle name="C00L 2 3 2 2 2" xfId="7113"/>
    <cellStyle name="C00L 2 3 2 2 3" xfId="11643"/>
    <cellStyle name="C00L 2 3 2 2 4" xfId="18935"/>
    <cellStyle name="C00L 2 3 2 2 5" xfId="22723"/>
    <cellStyle name="C00L 2 3 2 2 6" xfId="29484"/>
    <cellStyle name="C00L 2 3 2 2 7" xfId="29428"/>
    <cellStyle name="C00L 2 3 2 3" xfId="7112"/>
    <cellStyle name="C00L 2 3 2 4" xfId="11642"/>
    <cellStyle name="C00L 2 3 2 5" xfId="18936"/>
    <cellStyle name="C00L 2 3 2 6" xfId="22722"/>
    <cellStyle name="C00L 2 3 2 7" xfId="29483"/>
    <cellStyle name="C00L 2 3 2 8" xfId="29427"/>
    <cellStyle name="C00L 2 3 3" xfId="2135"/>
    <cellStyle name="C00L 2 3 3 2" xfId="4682"/>
    <cellStyle name="C00L 2 3 3 2 2" xfId="7115"/>
    <cellStyle name="C00L 2 3 3 2 3" xfId="11645"/>
    <cellStyle name="C00L 2 3 3 2 4" xfId="18933"/>
    <cellStyle name="C00L 2 3 3 2 5" xfId="22725"/>
    <cellStyle name="C00L 2 3 3 2 6" xfId="29486"/>
    <cellStyle name="C00L 2 3 3 2 7" xfId="29430"/>
    <cellStyle name="C00L 2 3 3 3" xfId="7114"/>
    <cellStyle name="C00L 2 3 3 4" xfId="11644"/>
    <cellStyle name="C00L 2 3 3 5" xfId="22724"/>
    <cellStyle name="C00L 2 3 3 6" xfId="29485"/>
    <cellStyle name="C00L 2 3 3 7" xfId="29429"/>
    <cellStyle name="C00L 2 3 4" xfId="2547"/>
    <cellStyle name="C00L 2 3 4 2" xfId="5094"/>
    <cellStyle name="C00L 2 3 4 2 2" xfId="7117"/>
    <cellStyle name="C00L 2 3 4 2 3" xfId="11647"/>
    <cellStyle name="C00L 2 3 4 2 4" xfId="18931"/>
    <cellStyle name="C00L 2 3 4 2 5" xfId="22727"/>
    <cellStyle name="C00L 2 3 4 2 6" xfId="29488"/>
    <cellStyle name="C00L 2 3 4 2 7" xfId="29432"/>
    <cellStyle name="C00L 2 3 4 3" xfId="7116"/>
    <cellStyle name="C00L 2 3 4 4" xfId="11646"/>
    <cellStyle name="C00L 2 3 4 5" xfId="18932"/>
    <cellStyle name="C00L 2 3 4 6" xfId="22726"/>
    <cellStyle name="C00L 2 3 4 7" xfId="29487"/>
    <cellStyle name="C00L 2 3 4 8" xfId="29431"/>
    <cellStyle name="C00L 2 3 5" xfId="2962"/>
    <cellStyle name="C00L 2 3 5 2" xfId="5509"/>
    <cellStyle name="C00L 2 3 5 2 2" xfId="11649"/>
    <cellStyle name="C00L 2 3 5 2 3" xfId="18929"/>
    <cellStyle name="C00L 2 3 5 2 4" xfId="22729"/>
    <cellStyle name="C00L 2 3 5 2 5" xfId="29490"/>
    <cellStyle name="C00L 2 3 5 2 6" xfId="29434"/>
    <cellStyle name="C00L 2 3 5 3" xfId="11648"/>
    <cellStyle name="C00L 2 3 5 4" xfId="18930"/>
    <cellStyle name="C00L 2 3 5 5" xfId="22728"/>
    <cellStyle name="C00L 2 3 5 6" xfId="29489"/>
    <cellStyle name="C00L 2 3 5 7" xfId="29433"/>
    <cellStyle name="C00L 2 3 6" xfId="3317"/>
    <cellStyle name="C00L 2 3 6 2" xfId="7120"/>
    <cellStyle name="C00L 2 3 6 3" xfId="11650"/>
    <cellStyle name="C00L 2 3 6 4" xfId="18928"/>
    <cellStyle name="C00L 2 3 6 5" xfId="22730"/>
    <cellStyle name="C00L 2 3 6 6" xfId="29491"/>
    <cellStyle name="C00L 2 3 6 7" xfId="29435"/>
    <cellStyle name="C00L 2 3 7" xfId="3718"/>
    <cellStyle name="C00L 2 3 7 2" xfId="7121"/>
    <cellStyle name="C00L 2 3 7 3" xfId="11651"/>
    <cellStyle name="C00L 2 3 7 4" xfId="18927"/>
    <cellStyle name="C00L 2 3 7 5" xfId="22731"/>
    <cellStyle name="C00L 2 3 7 6" xfId="29492"/>
    <cellStyle name="C00L 2 3 7 7" xfId="29436"/>
    <cellStyle name="C00L 2 3 8" xfId="11641"/>
    <cellStyle name="C00L 2 3 9" xfId="22721"/>
    <cellStyle name="C00L 2 4" xfId="1266"/>
    <cellStyle name="C00L 2 4 10" xfId="18926"/>
    <cellStyle name="C00L 2 4 11" xfId="22732"/>
    <cellStyle name="C00L 2 4 12" xfId="29493"/>
    <cellStyle name="C00L 2 4 13" xfId="29437"/>
    <cellStyle name="C00L 2 4 2" xfId="1817"/>
    <cellStyle name="C00L 2 4 2 2" xfId="4366"/>
    <cellStyle name="C00L 2 4 2 2 2" xfId="7124"/>
    <cellStyle name="C00L 2 4 2 2 3" xfId="11654"/>
    <cellStyle name="C00L 2 4 2 2 4" xfId="18924"/>
    <cellStyle name="C00L 2 4 2 2 5" xfId="22734"/>
    <cellStyle name="C00L 2 4 2 2 6" xfId="29495"/>
    <cellStyle name="C00L 2 4 2 2 7" xfId="29439"/>
    <cellStyle name="C00L 2 4 2 3" xfId="7123"/>
    <cellStyle name="C00L 2 4 2 4" xfId="11653"/>
    <cellStyle name="C00L 2 4 2 5" xfId="18925"/>
    <cellStyle name="C00L 2 4 2 6" xfId="22733"/>
    <cellStyle name="C00L 2 4 2 7" xfId="29494"/>
    <cellStyle name="C00L 2 4 2 8" xfId="29438"/>
    <cellStyle name="C00L 2 4 3" xfId="2236"/>
    <cellStyle name="C00L 2 4 3 2" xfId="4783"/>
    <cellStyle name="C00L 2 4 3 2 2" xfId="7126"/>
    <cellStyle name="C00L 2 4 3 2 3" xfId="11656"/>
    <cellStyle name="C00L 2 4 3 2 4" xfId="18922"/>
    <cellStyle name="C00L 2 4 3 2 5" xfId="22736"/>
    <cellStyle name="C00L 2 4 3 2 6" xfId="29497"/>
    <cellStyle name="C00L 2 4 3 2 7" xfId="29441"/>
    <cellStyle name="C00L 2 4 3 3" xfId="7125"/>
    <cellStyle name="C00L 2 4 3 4" xfId="11655"/>
    <cellStyle name="C00L 2 4 3 5" xfId="18923"/>
    <cellStyle name="C00L 2 4 3 6" xfId="22735"/>
    <cellStyle name="C00L 2 4 3 7" xfId="29496"/>
    <cellStyle name="C00L 2 4 3 8" xfId="29440"/>
    <cellStyle name="C00L 2 4 4" xfId="2648"/>
    <cellStyle name="C00L 2 4 4 2" xfId="5195"/>
    <cellStyle name="C00L 2 4 4 2 2" xfId="7128"/>
    <cellStyle name="C00L 2 4 4 2 3" xfId="11658"/>
    <cellStyle name="C00L 2 4 4 2 4" xfId="18920"/>
    <cellStyle name="C00L 2 4 4 2 5" xfId="22738"/>
    <cellStyle name="C00L 2 4 4 2 6" xfId="29499"/>
    <cellStyle name="C00L 2 4 4 2 7" xfId="29443"/>
    <cellStyle name="C00L 2 4 4 3" xfId="7127"/>
    <cellStyle name="C00L 2 4 4 4" xfId="11657"/>
    <cellStyle name="C00L 2 4 4 5" xfId="18921"/>
    <cellStyle name="C00L 2 4 4 6" xfId="22737"/>
    <cellStyle name="C00L 2 4 4 7" xfId="29498"/>
    <cellStyle name="C00L 2 4 4 8" xfId="29442"/>
    <cellStyle name="C00L 2 4 5" xfId="3063"/>
    <cellStyle name="C00L 2 4 5 2" xfId="5610"/>
    <cellStyle name="C00L 2 4 5 2 2" xfId="7130"/>
    <cellStyle name="C00L 2 4 5 2 3" xfId="11660"/>
    <cellStyle name="C00L 2 4 5 2 4" xfId="18918"/>
    <cellStyle name="C00L 2 4 5 2 5" xfId="22740"/>
    <cellStyle name="C00L 2 4 5 2 6" xfId="29501"/>
    <cellStyle name="C00L 2 4 5 2 7" xfId="29445"/>
    <cellStyle name="C00L 2 4 5 3" xfId="7129"/>
    <cellStyle name="C00L 2 4 5 4" xfId="11659"/>
    <cellStyle name="C00L 2 4 5 5" xfId="18919"/>
    <cellStyle name="C00L 2 4 5 6" xfId="22739"/>
    <cellStyle name="C00L 2 4 5 7" xfId="29500"/>
    <cellStyle name="C00L 2 4 5 8" xfId="29444"/>
    <cellStyle name="C00L 2 4 6" xfId="3318"/>
    <cellStyle name="C00L 2 4 6 2" xfId="7131"/>
    <cellStyle name="C00L 2 4 6 3" xfId="11661"/>
    <cellStyle name="C00L 2 4 6 4" xfId="18917"/>
    <cellStyle name="C00L 2 4 6 5" xfId="22741"/>
    <cellStyle name="C00L 2 4 6 6" xfId="29502"/>
    <cellStyle name="C00L 2 4 6 7" xfId="29446"/>
    <cellStyle name="C00L 2 4 7" xfId="3819"/>
    <cellStyle name="C00L 2 4 7 2" xfId="7132"/>
    <cellStyle name="C00L 2 4 7 3" xfId="11662"/>
    <cellStyle name="C00L 2 4 7 4" xfId="18916"/>
    <cellStyle name="C00L 2 4 7 5" xfId="22742"/>
    <cellStyle name="C00L 2 4 7 6" xfId="29503"/>
    <cellStyle name="C00L 2 4 7 7" xfId="29447"/>
    <cellStyle name="C00L 2 4 8" xfId="7122"/>
    <cellStyle name="C00L 2 4 9" xfId="11652"/>
    <cellStyle name="C00L 2 5" xfId="1614"/>
    <cellStyle name="C00L 2 5 2" xfId="4163"/>
    <cellStyle name="C00L 2 5 2 2" xfId="7134"/>
    <cellStyle name="C00L 2 5 2 3" xfId="11664"/>
    <cellStyle name="C00L 2 5 2 4" xfId="18914"/>
    <cellStyle name="C00L 2 5 2 5" xfId="22744"/>
    <cellStyle name="C00L 2 5 2 6" xfId="29505"/>
    <cellStyle name="C00L 2 5 2 7" xfId="29449"/>
    <cellStyle name="C00L 2 5 3" xfId="7133"/>
    <cellStyle name="C00L 2 5 4" xfId="11663"/>
    <cellStyle name="C00L 2 5 5" xfId="18915"/>
    <cellStyle name="C00L 2 5 6" xfId="22743"/>
    <cellStyle name="C00L 2 5 7" xfId="29504"/>
    <cellStyle name="C00L 2 5 8" xfId="29448"/>
    <cellStyle name="C00L 2 6" xfId="2033"/>
    <cellStyle name="C00L 2 6 2" xfId="4580"/>
    <cellStyle name="C00L 2 6 2 2" xfId="7136"/>
    <cellStyle name="C00L 2 6 2 3" xfId="18912"/>
    <cellStyle name="C00L 2 6 2 4" xfId="22746"/>
    <cellStyle name="C00L 2 6 2 5" xfId="29507"/>
    <cellStyle name="C00L 2 6 2 6" xfId="29451"/>
    <cellStyle name="C00L 2 6 3" xfId="7135"/>
    <cellStyle name="C00L 2 6 4" xfId="18913"/>
    <cellStyle name="C00L 2 6 5" xfId="22745"/>
    <cellStyle name="C00L 2 6 6" xfId="29506"/>
    <cellStyle name="C00L 2 6 7" xfId="29450"/>
    <cellStyle name="C00L 2 7" xfId="2445"/>
    <cellStyle name="C00L 2 7 2" xfId="4992"/>
    <cellStyle name="C00L 2 7 2 2" xfId="7138"/>
    <cellStyle name="C00L 2 7 2 3" xfId="11668"/>
    <cellStyle name="C00L 2 7 2 4" xfId="18910"/>
    <cellStyle name="C00L 2 7 2 5" xfId="22748"/>
    <cellStyle name="C00L 2 7 2 6" xfId="29509"/>
    <cellStyle name="C00L 2 7 2 7" xfId="29453"/>
    <cellStyle name="C00L 2 7 3" xfId="7137"/>
    <cellStyle name="C00L 2 7 4" xfId="11667"/>
    <cellStyle name="C00L 2 7 5" xfId="18911"/>
    <cellStyle name="C00L 2 7 6" xfId="22747"/>
    <cellStyle name="C00L 2 7 7" xfId="29508"/>
    <cellStyle name="C00L 2 7 8" xfId="29452"/>
    <cellStyle name="C00L 2 8" xfId="2860"/>
    <cellStyle name="C00L 2 8 2" xfId="5407"/>
    <cellStyle name="C00L 2 8 2 2" xfId="7140"/>
    <cellStyle name="C00L 2 8 2 3" xfId="11670"/>
    <cellStyle name="C00L 2 8 2 4" xfId="18908"/>
    <cellStyle name="C00L 2 8 2 5" xfId="22750"/>
    <cellStyle name="C00L 2 8 2 6" xfId="29511"/>
    <cellStyle name="C00L 2 8 2 7" xfId="29455"/>
    <cellStyle name="C00L 2 8 3" xfId="7139"/>
    <cellStyle name="C00L 2 8 4" xfId="11669"/>
    <cellStyle name="C00L 2 8 5" xfId="18909"/>
    <cellStyle name="C00L 2 8 6" xfId="22749"/>
    <cellStyle name="C00L 2 8 7" xfId="29510"/>
    <cellStyle name="C00L 2 8 8" xfId="29454"/>
    <cellStyle name="C00L 2 9" xfId="3315"/>
    <cellStyle name="C00L 2 9 2" xfId="7141"/>
    <cellStyle name="C00L 2 9 3" xfId="11671"/>
    <cellStyle name="C00L 2 9 4" xfId="18907"/>
    <cellStyle name="C00L 2 9 5" xfId="22751"/>
    <cellStyle name="C00L 2 9 6" xfId="29512"/>
    <cellStyle name="C00L 2 9 7" xfId="29456"/>
    <cellStyle name="C00L 3" xfId="1367"/>
    <cellStyle name="C00L 3 10" xfId="22752"/>
    <cellStyle name="C00L 3 11" xfId="29457"/>
    <cellStyle name="C00L 3 2" xfId="1917"/>
    <cellStyle name="C00L 3 2 2" xfId="4464"/>
    <cellStyle name="C00L 3 2 2 2" xfId="7144"/>
    <cellStyle name="C00L 3 2 2 3" xfId="11674"/>
    <cellStyle name="C00L 3 2 2 4" xfId="18904"/>
    <cellStyle name="C00L 3 2 2 5" xfId="22754"/>
    <cellStyle name="C00L 3 2 2 6" xfId="29514"/>
    <cellStyle name="C00L 3 2 2 7" xfId="29459"/>
    <cellStyle name="C00L 3 2 3" xfId="7143"/>
    <cellStyle name="C00L 3 2 4" xfId="11673"/>
    <cellStyle name="C00L 3 2 5" xfId="18905"/>
    <cellStyle name="C00L 3 2 6" xfId="22753"/>
    <cellStyle name="C00L 3 2 7" xfId="29513"/>
    <cellStyle name="C00L 3 2 8" xfId="29458"/>
    <cellStyle name="C00L 3 3" xfId="2334"/>
    <cellStyle name="C00L 3 3 2" xfId="4881"/>
    <cellStyle name="C00L 3 3 2 2" xfId="7146"/>
    <cellStyle name="C00L 3 3 2 3" xfId="11676"/>
    <cellStyle name="C00L 3 3 2 4" xfId="18902"/>
    <cellStyle name="C00L 3 3 2 5" xfId="22756"/>
    <cellStyle name="C00L 3 3 2 6" xfId="29516"/>
    <cellStyle name="C00L 3 3 2 7" xfId="29461"/>
    <cellStyle name="C00L 3 3 3" xfId="7145"/>
    <cellStyle name="C00L 3 3 4" xfId="11675"/>
    <cellStyle name="C00L 3 3 5" xfId="18903"/>
    <cellStyle name="C00L 3 3 6" xfId="22755"/>
    <cellStyle name="C00L 3 3 7" xfId="29515"/>
    <cellStyle name="C00L 3 3 8" xfId="29460"/>
    <cellStyle name="C00L 3 4" xfId="2746"/>
    <cellStyle name="C00L 3 4 2" xfId="5293"/>
    <cellStyle name="C00L 3 4 2 2" xfId="7148"/>
    <cellStyle name="C00L 3 4 2 3" xfId="11678"/>
    <cellStyle name="C00L 3 4 2 4" xfId="18900"/>
    <cellStyle name="C00L 3 4 2 5" xfId="22758"/>
    <cellStyle name="C00L 3 4 2 6" xfId="29518"/>
    <cellStyle name="C00L 3 4 2 7" xfId="29463"/>
    <cellStyle name="C00L 3 4 3" xfId="7147"/>
    <cellStyle name="C00L 3 4 4" xfId="11677"/>
    <cellStyle name="C00L 3 4 5" xfId="18901"/>
    <cellStyle name="C00L 3 4 6" xfId="22757"/>
    <cellStyle name="C00L 3 4 7" xfId="29517"/>
    <cellStyle name="C00L 3 4 8" xfId="29462"/>
    <cellStyle name="C00L 3 5" xfId="3161"/>
    <cellStyle name="C00L 3 5 2" xfId="5708"/>
    <cellStyle name="C00L 3 5 2 2" xfId="7150"/>
    <cellStyle name="C00L 3 5 2 3" xfId="11680"/>
    <cellStyle name="C00L 3 5 2 4" xfId="18898"/>
    <cellStyle name="C00L 3 5 2 5" xfId="22760"/>
    <cellStyle name="C00L 3 5 2 6" xfId="29465"/>
    <cellStyle name="C00L 3 5 3" xfId="7149"/>
    <cellStyle name="C00L 3 5 4" xfId="11679"/>
    <cellStyle name="C00L 3 5 5" xfId="18899"/>
    <cellStyle name="C00L 3 5 6" xfId="22759"/>
    <cellStyle name="C00L 3 5 7" xfId="29464"/>
    <cellStyle name="C00L 3 6" xfId="3917"/>
    <cellStyle name="C00L 3 6 2" xfId="7151"/>
    <cellStyle name="C00L 3 6 3" xfId="11681"/>
    <cellStyle name="C00L 3 6 4" xfId="18897"/>
    <cellStyle name="C00L 3 6 5" xfId="22761"/>
    <cellStyle name="C00L 3 6 6" xfId="29519"/>
    <cellStyle name="C00L 3 6 7" xfId="29466"/>
    <cellStyle name="C00L 3 7" xfId="7142"/>
    <cellStyle name="C00L 3 8" xfId="11672"/>
    <cellStyle name="C00L 3 9" xfId="18906"/>
    <cellStyle name="C00L 4" xfId="1434"/>
    <cellStyle name="C00L 4 2" xfId="3983"/>
    <cellStyle name="C00L 4 2 2" xfId="7153"/>
    <cellStyle name="C00L 4 2 3" xfId="11683"/>
    <cellStyle name="C00L 4 2 4" xfId="18895"/>
    <cellStyle name="C00L 4 2 5" xfId="22763"/>
    <cellStyle name="C00L 4 2 6" xfId="29521"/>
    <cellStyle name="C00L 4 2 7" xfId="29468"/>
    <cellStyle name="C00L 4 3" xfId="7152"/>
    <cellStyle name="C00L 4 4" xfId="11682"/>
    <cellStyle name="C00L 4 5" xfId="18896"/>
    <cellStyle name="C00L 4 6" xfId="22762"/>
    <cellStyle name="C00L 4 7" xfId="29520"/>
    <cellStyle name="C00L 4 8" xfId="29467"/>
    <cellStyle name="C00L 5" xfId="29412"/>
    <cellStyle name="C01H" xfId="326"/>
    <cellStyle name="C01H 2" xfId="1048"/>
    <cellStyle name="C01H 2 10" xfId="22535"/>
    <cellStyle name="C01H 2 2" xfId="1124"/>
    <cellStyle name="C01H 2 2 10" xfId="18893"/>
    <cellStyle name="C01H 2 2 11" xfId="22536"/>
    <cellStyle name="C01H 2 2 2" xfId="1227"/>
    <cellStyle name="C01H 2 2 2 10" xfId="18892"/>
    <cellStyle name="C01H 2 2 2 11" xfId="22764"/>
    <cellStyle name="C01H 2 2 2 12" xfId="26102"/>
    <cellStyle name="C01H 2 2 2 2" xfId="1778"/>
    <cellStyle name="C01H 2 2 2 2 2" xfId="4327"/>
    <cellStyle name="C01H 2 2 2 2 2 2" xfId="7159"/>
    <cellStyle name="C01H 2 2 2 2 2 3" xfId="11689"/>
    <cellStyle name="C01H 2 2 2 2 2 4" xfId="16217"/>
    <cellStyle name="C01H 2 2 2 2 2 5" xfId="18890"/>
    <cellStyle name="C01H 2 2 2 2 2 6" xfId="22766"/>
    <cellStyle name="C01H 2 2 2 2 2 7" xfId="26104"/>
    <cellStyle name="C01H 2 2 2 2 3" xfId="7158"/>
    <cellStyle name="C01H 2 2 2 2 4" xfId="11688"/>
    <cellStyle name="C01H 2 2 2 2 5" xfId="16216"/>
    <cellStyle name="C01H 2 2 2 2 6" xfId="18891"/>
    <cellStyle name="C01H 2 2 2 2 7" xfId="22765"/>
    <cellStyle name="C01H 2 2 2 2 8" xfId="26103"/>
    <cellStyle name="C01H 2 2 2 3" xfId="2197"/>
    <cellStyle name="C01H 2 2 2 3 2" xfId="4744"/>
    <cellStyle name="C01H 2 2 2 3 2 2" xfId="7161"/>
    <cellStyle name="C01H 2 2 2 3 2 3" xfId="11691"/>
    <cellStyle name="C01H 2 2 2 3 2 4" xfId="16219"/>
    <cellStyle name="C01H 2 2 2 3 2 5" xfId="18888"/>
    <cellStyle name="C01H 2 2 2 3 2 6" xfId="22768"/>
    <cellStyle name="C01H 2 2 2 3 2 7" xfId="26106"/>
    <cellStyle name="C01H 2 2 2 3 3" xfId="7160"/>
    <cellStyle name="C01H 2 2 2 3 4" xfId="11690"/>
    <cellStyle name="C01H 2 2 2 3 5" xfId="16218"/>
    <cellStyle name="C01H 2 2 2 3 6" xfId="18889"/>
    <cellStyle name="C01H 2 2 2 3 7" xfId="22767"/>
    <cellStyle name="C01H 2 2 2 3 8" xfId="26105"/>
    <cellStyle name="C01H 2 2 2 4" xfId="2609"/>
    <cellStyle name="C01H 2 2 2 4 2" xfId="5156"/>
    <cellStyle name="C01H 2 2 2 4 2 2" xfId="7163"/>
    <cellStyle name="C01H 2 2 2 4 2 3" xfId="11693"/>
    <cellStyle name="C01H 2 2 2 4 2 4" xfId="16221"/>
    <cellStyle name="C01H 2 2 2 4 2 5" xfId="18886"/>
    <cellStyle name="C01H 2 2 2 4 2 6" xfId="22770"/>
    <cellStyle name="C01H 2 2 2 4 2 7" xfId="26108"/>
    <cellStyle name="C01H 2 2 2 4 3" xfId="7162"/>
    <cellStyle name="C01H 2 2 2 4 4" xfId="11692"/>
    <cellStyle name="C01H 2 2 2 4 5" xfId="16220"/>
    <cellStyle name="C01H 2 2 2 4 6" xfId="18887"/>
    <cellStyle name="C01H 2 2 2 4 7" xfId="22769"/>
    <cellStyle name="C01H 2 2 2 4 8" xfId="26107"/>
    <cellStyle name="C01H 2 2 2 5" xfId="3024"/>
    <cellStyle name="C01H 2 2 2 5 2" xfId="5571"/>
    <cellStyle name="C01H 2 2 2 5 2 2" xfId="7165"/>
    <cellStyle name="C01H 2 2 2 5 2 3" xfId="11695"/>
    <cellStyle name="C01H 2 2 2 5 2 4" xfId="16223"/>
    <cellStyle name="C01H 2 2 2 5 2 5" xfId="18884"/>
    <cellStyle name="C01H 2 2 2 5 2 6" xfId="22772"/>
    <cellStyle name="C01H 2 2 2 5 2 7" xfId="26110"/>
    <cellStyle name="C01H 2 2 2 5 3" xfId="7164"/>
    <cellStyle name="C01H 2 2 2 5 4" xfId="11694"/>
    <cellStyle name="C01H 2 2 2 5 5" xfId="18885"/>
    <cellStyle name="C01H 2 2 2 5 6" xfId="22771"/>
    <cellStyle name="C01H 2 2 2 5 7" xfId="26109"/>
    <cellStyle name="C01H 2 2 2 6" xfId="3319"/>
    <cellStyle name="C01H 2 2 2 6 2" xfId="7166"/>
    <cellStyle name="C01H 2 2 2 6 3" xfId="11696"/>
    <cellStyle name="C01H 2 2 2 6 4" xfId="16224"/>
    <cellStyle name="C01H 2 2 2 6 5" xfId="18883"/>
    <cellStyle name="C01H 2 2 2 6 6" xfId="22773"/>
    <cellStyle name="C01H 2 2 2 6 7" xfId="26111"/>
    <cellStyle name="C01H 2 2 2 7" xfId="3780"/>
    <cellStyle name="C01H 2 2 2 7 2" xfId="7167"/>
    <cellStyle name="C01H 2 2 2 7 3" xfId="11697"/>
    <cellStyle name="C01H 2 2 2 7 4" xfId="16225"/>
    <cellStyle name="C01H 2 2 2 7 5" xfId="18882"/>
    <cellStyle name="C01H 2 2 2 7 6" xfId="22774"/>
    <cellStyle name="C01H 2 2 2 7 7" xfId="26112"/>
    <cellStyle name="C01H 2 2 2 8" xfId="7157"/>
    <cellStyle name="C01H 2 2 2 9" xfId="11687"/>
    <cellStyle name="C01H 2 2 3" xfId="1326"/>
    <cellStyle name="C01H 2 2 3 10" xfId="18881"/>
    <cellStyle name="C01H 2 2 3 11" xfId="22775"/>
    <cellStyle name="C01H 2 2 3 12" xfId="26113"/>
    <cellStyle name="C01H 2 2 3 2" xfId="1877"/>
    <cellStyle name="C01H 2 2 3 2 2" xfId="4426"/>
    <cellStyle name="C01H 2 2 3 2 2 2" xfId="7170"/>
    <cellStyle name="C01H 2 2 3 2 2 3" xfId="11700"/>
    <cellStyle name="C01H 2 2 3 2 2 4" xfId="16228"/>
    <cellStyle name="C01H 2 2 3 2 2 5" xfId="18879"/>
    <cellStyle name="C01H 2 2 3 2 2 6" xfId="22777"/>
    <cellStyle name="C01H 2 2 3 2 2 7" xfId="26115"/>
    <cellStyle name="C01H 2 2 3 2 3" xfId="7169"/>
    <cellStyle name="C01H 2 2 3 2 4" xfId="11699"/>
    <cellStyle name="C01H 2 2 3 2 5" xfId="16227"/>
    <cellStyle name="C01H 2 2 3 2 6" xfId="18880"/>
    <cellStyle name="C01H 2 2 3 2 7" xfId="22776"/>
    <cellStyle name="C01H 2 2 3 2 8" xfId="26114"/>
    <cellStyle name="C01H 2 2 3 3" xfId="2296"/>
    <cellStyle name="C01H 2 2 3 3 2" xfId="4843"/>
    <cellStyle name="C01H 2 2 3 3 2 2" xfId="7172"/>
    <cellStyle name="C01H 2 2 3 3 2 3" xfId="11702"/>
    <cellStyle name="C01H 2 2 3 3 2 4" xfId="16230"/>
    <cellStyle name="C01H 2 2 3 3 2 5" xfId="18877"/>
    <cellStyle name="C01H 2 2 3 3 2 6" xfId="22779"/>
    <cellStyle name="C01H 2 2 3 3 2 7" xfId="26117"/>
    <cellStyle name="C01H 2 2 3 3 3" xfId="7171"/>
    <cellStyle name="C01H 2 2 3 3 4" xfId="11701"/>
    <cellStyle name="C01H 2 2 3 3 5" xfId="16229"/>
    <cellStyle name="C01H 2 2 3 3 6" xfId="18878"/>
    <cellStyle name="C01H 2 2 3 3 7" xfId="22778"/>
    <cellStyle name="C01H 2 2 3 3 8" xfId="26116"/>
    <cellStyle name="C01H 2 2 3 4" xfId="2708"/>
    <cellStyle name="C01H 2 2 3 4 2" xfId="5255"/>
    <cellStyle name="C01H 2 2 3 4 2 2" xfId="7174"/>
    <cellStyle name="C01H 2 2 3 4 2 3" xfId="11704"/>
    <cellStyle name="C01H 2 2 3 4 2 4" xfId="16232"/>
    <cellStyle name="C01H 2 2 3 4 2 5" xfId="18875"/>
    <cellStyle name="C01H 2 2 3 4 2 6" xfId="22781"/>
    <cellStyle name="C01H 2 2 3 4 2 7" xfId="26119"/>
    <cellStyle name="C01H 2 2 3 4 3" xfId="7173"/>
    <cellStyle name="C01H 2 2 3 4 4" xfId="11703"/>
    <cellStyle name="C01H 2 2 3 4 5" xfId="16231"/>
    <cellStyle name="C01H 2 2 3 4 6" xfId="18876"/>
    <cellStyle name="C01H 2 2 3 4 7" xfId="22780"/>
    <cellStyle name="C01H 2 2 3 4 8" xfId="26118"/>
    <cellStyle name="C01H 2 2 3 5" xfId="3123"/>
    <cellStyle name="C01H 2 2 3 5 2" xfId="5670"/>
    <cellStyle name="C01H 2 2 3 5 2 2" xfId="7176"/>
    <cellStyle name="C01H 2 2 3 5 2 3" xfId="11706"/>
    <cellStyle name="C01H 2 2 3 5 2 4" xfId="16234"/>
    <cellStyle name="C01H 2 2 3 5 2 5" xfId="18873"/>
    <cellStyle name="C01H 2 2 3 5 2 6" xfId="22783"/>
    <cellStyle name="C01H 2 2 3 5 2 7" xfId="26121"/>
    <cellStyle name="C01H 2 2 3 5 3" xfId="7175"/>
    <cellStyle name="C01H 2 2 3 5 4" xfId="11705"/>
    <cellStyle name="C01H 2 2 3 5 5" xfId="16233"/>
    <cellStyle name="C01H 2 2 3 5 6" xfId="18874"/>
    <cellStyle name="C01H 2 2 3 5 7" xfId="22782"/>
    <cellStyle name="C01H 2 2 3 5 8" xfId="26120"/>
    <cellStyle name="C01H 2 2 3 6" xfId="3879"/>
    <cellStyle name="C01H 2 2 3 6 2" xfId="7177"/>
    <cellStyle name="C01H 2 2 3 6 3" xfId="11707"/>
    <cellStyle name="C01H 2 2 3 6 4" xfId="16235"/>
    <cellStyle name="C01H 2 2 3 6 5" xfId="18872"/>
    <cellStyle name="C01H 2 2 3 6 6" xfId="22784"/>
    <cellStyle name="C01H 2 2 3 6 7" xfId="26122"/>
    <cellStyle name="C01H 2 2 3 7" xfId="7168"/>
    <cellStyle name="C01H 2 2 3 8" xfId="11698"/>
    <cellStyle name="C01H 2 2 3 9" xfId="16226"/>
    <cellStyle name="C01H 2 2 4" xfId="1675"/>
    <cellStyle name="C01H 2 2 4 2" xfId="4224"/>
    <cellStyle name="C01H 2 2 4 2 2" xfId="7179"/>
    <cellStyle name="C01H 2 2 4 2 3" xfId="11709"/>
    <cellStyle name="C01H 2 2 4 2 4" xfId="16237"/>
    <cellStyle name="C01H 2 2 4 2 5" xfId="18870"/>
    <cellStyle name="C01H 2 2 4 2 6" xfId="22785"/>
    <cellStyle name="C01H 2 2 4 2 7" xfId="26124"/>
    <cellStyle name="C01H 2 2 4 3" xfId="7178"/>
    <cellStyle name="C01H 2 2 4 4" xfId="11708"/>
    <cellStyle name="C01H 2 2 4 5" xfId="16236"/>
    <cellStyle name="C01H 2 2 4 6" xfId="18871"/>
    <cellStyle name="C01H 2 2 4 7" xfId="26123"/>
    <cellStyle name="C01H 2 2 5" xfId="2094"/>
    <cellStyle name="C01H 2 2 5 2" xfId="4641"/>
    <cellStyle name="C01H 2 2 5 2 2" xfId="7181"/>
    <cellStyle name="C01H 2 2 5 2 3" xfId="11711"/>
    <cellStyle name="C01H 2 2 5 2 4" xfId="16239"/>
    <cellStyle name="C01H 2 2 5 2 5" xfId="18868"/>
    <cellStyle name="C01H 2 2 5 2 6" xfId="22787"/>
    <cellStyle name="C01H 2 2 5 2 7" xfId="26126"/>
    <cellStyle name="C01H 2 2 5 3" xfId="7180"/>
    <cellStyle name="C01H 2 2 5 4" xfId="11710"/>
    <cellStyle name="C01H 2 2 5 5" xfId="16238"/>
    <cellStyle name="C01H 2 2 5 6" xfId="18869"/>
    <cellStyle name="C01H 2 2 5 7" xfId="22786"/>
    <cellStyle name="C01H 2 2 5 8" xfId="26125"/>
    <cellStyle name="C01H 2 2 6" xfId="2506"/>
    <cellStyle name="C01H 2 2 6 2" xfId="5053"/>
    <cellStyle name="C01H 2 2 6 2 2" xfId="7183"/>
    <cellStyle name="C01H 2 2 6 2 3" xfId="16241"/>
    <cellStyle name="C01H 2 2 6 2 4" xfId="18866"/>
    <cellStyle name="C01H 2 2 6 2 5" xfId="22789"/>
    <cellStyle name="C01H 2 2 6 2 6" xfId="26128"/>
    <cellStyle name="C01H 2 2 6 3" xfId="7182"/>
    <cellStyle name="C01H 2 2 6 4" xfId="16240"/>
    <cellStyle name="C01H 2 2 6 5" xfId="18867"/>
    <cellStyle name="C01H 2 2 6 6" xfId="22788"/>
    <cellStyle name="C01H 2 2 6 7" xfId="26127"/>
    <cellStyle name="C01H 2 2 7" xfId="2921"/>
    <cellStyle name="C01H 2 2 7 2" xfId="5468"/>
    <cellStyle name="C01H 2 2 7 2 2" xfId="7185"/>
    <cellStyle name="C01H 2 2 7 2 3" xfId="11715"/>
    <cellStyle name="C01H 2 2 7 2 4" xfId="16243"/>
    <cellStyle name="C01H 2 2 7 2 5" xfId="18864"/>
    <cellStyle name="C01H 2 2 7 2 6" xfId="22791"/>
    <cellStyle name="C01H 2 2 7 2 7" xfId="26130"/>
    <cellStyle name="C01H 2 2 7 3" xfId="7184"/>
    <cellStyle name="C01H 2 2 7 4" xfId="11714"/>
    <cellStyle name="C01H 2 2 7 5" xfId="16242"/>
    <cellStyle name="C01H 2 2 7 6" xfId="18865"/>
    <cellStyle name="C01H 2 2 7 7" xfId="22790"/>
    <cellStyle name="C01H 2 2 7 8" xfId="26129"/>
    <cellStyle name="C01H 2 2 8" xfId="3677"/>
    <cellStyle name="C01H 2 2 8 2" xfId="7186"/>
    <cellStyle name="C01H 2 2 8 3" xfId="11716"/>
    <cellStyle name="C01H 2 2 8 4" xfId="16244"/>
    <cellStyle name="C01H 2 2 8 5" xfId="18863"/>
    <cellStyle name="C01H 2 2 8 6" xfId="22792"/>
    <cellStyle name="C01H 2 2 8 7" xfId="26131"/>
    <cellStyle name="C01H 2 2 9" xfId="7156"/>
    <cellStyle name="C01H 2 3" xfId="1166"/>
    <cellStyle name="C01H 2 3 10" xfId="16245"/>
    <cellStyle name="C01H 2 3 11" xfId="22793"/>
    <cellStyle name="C01H 2 3 12" xfId="26132"/>
    <cellStyle name="C01H 2 3 2" xfId="1717"/>
    <cellStyle name="C01H 2 3 2 2" xfId="4266"/>
    <cellStyle name="C01H 2 3 2 2 2" xfId="7189"/>
    <cellStyle name="C01H 2 3 2 2 3" xfId="11719"/>
    <cellStyle name="C01H 2 3 2 2 4" xfId="16247"/>
    <cellStyle name="C01H 2 3 2 2 5" xfId="18860"/>
    <cellStyle name="C01H 2 3 2 2 6" xfId="22795"/>
    <cellStyle name="C01H 2 3 2 2 7" xfId="26134"/>
    <cellStyle name="C01H 2 3 2 3" xfId="7188"/>
    <cellStyle name="C01H 2 3 2 4" xfId="11718"/>
    <cellStyle name="C01H 2 3 2 5" xfId="16246"/>
    <cellStyle name="C01H 2 3 2 6" xfId="18861"/>
    <cellStyle name="C01H 2 3 2 7" xfId="22794"/>
    <cellStyle name="C01H 2 3 2 8" xfId="26133"/>
    <cellStyle name="C01H 2 3 3" xfId="2136"/>
    <cellStyle name="C01H 2 3 3 2" xfId="4683"/>
    <cellStyle name="C01H 2 3 3 2 2" xfId="7191"/>
    <cellStyle name="C01H 2 3 3 2 3" xfId="11721"/>
    <cellStyle name="C01H 2 3 3 2 4" xfId="16249"/>
    <cellStyle name="C01H 2 3 3 2 5" xfId="18858"/>
    <cellStyle name="C01H 2 3 3 2 6" xfId="22797"/>
    <cellStyle name="C01H 2 3 3 2 7" xfId="26136"/>
    <cellStyle name="C01H 2 3 3 3" xfId="7190"/>
    <cellStyle name="C01H 2 3 3 4" xfId="11720"/>
    <cellStyle name="C01H 2 3 3 5" xfId="16248"/>
    <cellStyle name="C01H 2 3 3 6" xfId="18859"/>
    <cellStyle name="C01H 2 3 3 7" xfId="22796"/>
    <cellStyle name="C01H 2 3 3 8" xfId="26135"/>
    <cellStyle name="C01H 2 3 4" xfId="2548"/>
    <cellStyle name="C01H 2 3 4 2" xfId="5095"/>
    <cellStyle name="C01H 2 3 4 2 2" xfId="7193"/>
    <cellStyle name="C01H 2 3 4 2 3" xfId="11723"/>
    <cellStyle name="C01H 2 3 4 2 4" xfId="16251"/>
    <cellStyle name="C01H 2 3 4 2 5" xfId="18856"/>
    <cellStyle name="C01H 2 3 4 2 6" xfId="22799"/>
    <cellStyle name="C01H 2 3 4 2 7" xfId="26138"/>
    <cellStyle name="C01H 2 3 4 3" xfId="7192"/>
    <cellStyle name="C01H 2 3 4 4" xfId="11722"/>
    <cellStyle name="C01H 2 3 4 5" xfId="16250"/>
    <cellStyle name="C01H 2 3 4 6" xfId="22798"/>
    <cellStyle name="C01H 2 3 4 7" xfId="26137"/>
    <cellStyle name="C01H 2 3 5" xfId="2963"/>
    <cellStyle name="C01H 2 3 5 2" xfId="5510"/>
    <cellStyle name="C01H 2 3 5 2 2" xfId="7195"/>
    <cellStyle name="C01H 2 3 5 2 3" xfId="11725"/>
    <cellStyle name="C01H 2 3 5 2 4" xfId="16253"/>
    <cellStyle name="C01H 2 3 5 2 5" xfId="18854"/>
    <cellStyle name="C01H 2 3 5 2 6" xfId="22801"/>
    <cellStyle name="C01H 2 3 5 2 7" xfId="26140"/>
    <cellStyle name="C01H 2 3 5 3" xfId="7194"/>
    <cellStyle name="C01H 2 3 5 4" xfId="11724"/>
    <cellStyle name="C01H 2 3 5 5" xfId="16252"/>
    <cellStyle name="C01H 2 3 5 6" xfId="18855"/>
    <cellStyle name="C01H 2 3 5 7" xfId="22800"/>
    <cellStyle name="C01H 2 3 5 8" xfId="26139"/>
    <cellStyle name="C01H 2 3 6" xfId="3320"/>
    <cellStyle name="C01H 2 3 6 2" xfId="7196"/>
    <cellStyle name="C01H 2 3 6 3" xfId="11726"/>
    <cellStyle name="C01H 2 3 6 4" xfId="16254"/>
    <cellStyle name="C01H 2 3 6 5" xfId="18853"/>
    <cellStyle name="C01H 2 3 6 6" xfId="22802"/>
    <cellStyle name="C01H 2 3 6 7" xfId="26141"/>
    <cellStyle name="C01H 2 3 7" xfId="3719"/>
    <cellStyle name="C01H 2 3 7 2" xfId="7197"/>
    <cellStyle name="C01H 2 3 7 3" xfId="11727"/>
    <cellStyle name="C01H 2 3 7 4" xfId="16255"/>
    <cellStyle name="C01H 2 3 7 5" xfId="18852"/>
    <cellStyle name="C01H 2 3 7 6" xfId="22803"/>
    <cellStyle name="C01H 2 3 7 7" xfId="26142"/>
    <cellStyle name="C01H 2 3 8" xfId="7187"/>
    <cellStyle name="C01H 2 3 9" xfId="11717"/>
    <cellStyle name="C01H 2 4" xfId="1267"/>
    <cellStyle name="C01H 2 4 10" xfId="18851"/>
    <cellStyle name="C01H 2 4 11" xfId="22804"/>
    <cellStyle name="C01H 2 4 12" xfId="26143"/>
    <cellStyle name="C01H 2 4 2" xfId="1818"/>
    <cellStyle name="C01H 2 4 2 2" xfId="4367"/>
    <cellStyle name="C01H 2 4 2 2 2" xfId="7200"/>
    <cellStyle name="C01H 2 4 2 2 3" xfId="11730"/>
    <cellStyle name="C01H 2 4 2 2 4" xfId="16258"/>
    <cellStyle name="C01H 2 4 2 2 5" xfId="18849"/>
    <cellStyle name="C01H 2 4 2 2 6" xfId="22806"/>
    <cellStyle name="C01H 2 4 2 2 7" xfId="26145"/>
    <cellStyle name="C01H 2 4 2 3" xfId="7199"/>
    <cellStyle name="C01H 2 4 2 4" xfId="11729"/>
    <cellStyle name="C01H 2 4 2 5" xfId="16257"/>
    <cellStyle name="C01H 2 4 2 6" xfId="18850"/>
    <cellStyle name="C01H 2 4 2 7" xfId="22805"/>
    <cellStyle name="C01H 2 4 2 8" xfId="26144"/>
    <cellStyle name="C01H 2 4 3" xfId="2237"/>
    <cellStyle name="C01H 2 4 3 2" xfId="4784"/>
    <cellStyle name="C01H 2 4 3 2 2" xfId="7202"/>
    <cellStyle name="C01H 2 4 3 2 3" xfId="11732"/>
    <cellStyle name="C01H 2 4 3 2 4" xfId="16260"/>
    <cellStyle name="C01H 2 4 3 2 5" xfId="18847"/>
    <cellStyle name="C01H 2 4 3 2 6" xfId="22808"/>
    <cellStyle name="C01H 2 4 3 2 7" xfId="26147"/>
    <cellStyle name="C01H 2 4 3 3" xfId="7201"/>
    <cellStyle name="C01H 2 4 3 4" xfId="11731"/>
    <cellStyle name="C01H 2 4 3 5" xfId="16259"/>
    <cellStyle name="C01H 2 4 3 6" xfId="18848"/>
    <cellStyle name="C01H 2 4 3 7" xfId="22807"/>
    <cellStyle name="C01H 2 4 3 8" xfId="26146"/>
    <cellStyle name="C01H 2 4 4" xfId="2649"/>
    <cellStyle name="C01H 2 4 4 2" xfId="5196"/>
    <cellStyle name="C01H 2 4 4 2 2" xfId="7204"/>
    <cellStyle name="C01H 2 4 4 2 3" xfId="11734"/>
    <cellStyle name="C01H 2 4 4 2 4" xfId="16262"/>
    <cellStyle name="C01H 2 4 4 2 5" xfId="18845"/>
    <cellStyle name="C01H 2 4 4 2 6" xfId="22810"/>
    <cellStyle name="C01H 2 4 4 2 7" xfId="26149"/>
    <cellStyle name="C01H 2 4 4 3" xfId="7203"/>
    <cellStyle name="C01H 2 4 4 4" xfId="11733"/>
    <cellStyle name="C01H 2 4 4 5" xfId="16261"/>
    <cellStyle name="C01H 2 4 4 6" xfId="18846"/>
    <cellStyle name="C01H 2 4 4 7" xfId="22809"/>
    <cellStyle name="C01H 2 4 4 8" xfId="26148"/>
    <cellStyle name="C01H 2 4 5" xfId="3064"/>
    <cellStyle name="C01H 2 4 5 2" xfId="5611"/>
    <cellStyle name="C01H 2 4 5 2 2" xfId="11736"/>
    <cellStyle name="C01H 2 4 5 2 3" xfId="16264"/>
    <cellStyle name="C01H 2 4 5 2 4" xfId="18843"/>
    <cellStyle name="C01H 2 4 5 2 5" xfId="22812"/>
    <cellStyle name="C01H 2 4 5 2 6" xfId="26151"/>
    <cellStyle name="C01H 2 4 5 3" xfId="11735"/>
    <cellStyle name="C01H 2 4 5 4" xfId="16263"/>
    <cellStyle name="C01H 2 4 5 5" xfId="18844"/>
    <cellStyle name="C01H 2 4 5 6" xfId="22811"/>
    <cellStyle name="C01H 2 4 5 7" xfId="26150"/>
    <cellStyle name="C01H 2 4 6" xfId="3321"/>
    <cellStyle name="C01H 2 4 6 2" xfId="7207"/>
    <cellStyle name="C01H 2 4 6 3" xfId="11737"/>
    <cellStyle name="C01H 2 4 6 4" xfId="16265"/>
    <cellStyle name="C01H 2 4 6 5" xfId="18842"/>
    <cellStyle name="C01H 2 4 6 6" xfId="22813"/>
    <cellStyle name="C01H 2 4 6 7" xfId="26152"/>
    <cellStyle name="C01H 2 4 7" xfId="3820"/>
    <cellStyle name="C01H 2 4 7 2" xfId="7208"/>
    <cellStyle name="C01H 2 4 7 3" xfId="11738"/>
    <cellStyle name="C01H 2 4 7 4" xfId="16266"/>
    <cellStyle name="C01H 2 4 7 5" xfId="18841"/>
    <cellStyle name="C01H 2 4 7 6" xfId="22814"/>
    <cellStyle name="C01H 2 4 7 7" xfId="26153"/>
    <cellStyle name="C01H 2 4 8" xfId="11728"/>
    <cellStyle name="C01H 2 4 9" xfId="16256"/>
    <cellStyle name="C01H 2 5" xfId="1615"/>
    <cellStyle name="C01H 2 5 2" xfId="4164"/>
    <cellStyle name="C01H 2 5 2 2" xfId="7210"/>
    <cellStyle name="C01H 2 5 2 3" xfId="11740"/>
    <cellStyle name="C01H 2 5 2 4" xfId="16268"/>
    <cellStyle name="C01H 2 5 2 5" xfId="18839"/>
    <cellStyle name="C01H 2 5 2 6" xfId="22816"/>
    <cellStyle name="C01H 2 5 2 7" xfId="26155"/>
    <cellStyle name="C01H 2 5 3" xfId="7209"/>
    <cellStyle name="C01H 2 5 4" xfId="11739"/>
    <cellStyle name="C01H 2 5 5" xfId="16267"/>
    <cellStyle name="C01H 2 5 6" xfId="18840"/>
    <cellStyle name="C01H 2 5 7" xfId="22815"/>
    <cellStyle name="C01H 2 5 8" xfId="26154"/>
    <cellStyle name="C01H 2 6" xfId="2034"/>
    <cellStyle name="C01H 2 6 2" xfId="4581"/>
    <cellStyle name="C01H 2 6 2 2" xfId="7212"/>
    <cellStyle name="C01H 2 6 2 3" xfId="11742"/>
    <cellStyle name="C01H 2 6 2 4" xfId="16270"/>
    <cellStyle name="C01H 2 6 2 5" xfId="18837"/>
    <cellStyle name="C01H 2 6 2 6" xfId="22818"/>
    <cellStyle name="C01H 2 6 2 7" xfId="26157"/>
    <cellStyle name="C01H 2 6 3" xfId="7211"/>
    <cellStyle name="C01H 2 6 4" xfId="11741"/>
    <cellStyle name="C01H 2 6 5" xfId="16269"/>
    <cellStyle name="C01H 2 6 6" xfId="18838"/>
    <cellStyle name="C01H 2 6 7" xfId="22817"/>
    <cellStyle name="C01H 2 6 8" xfId="26156"/>
    <cellStyle name="C01H 2 7" xfId="2446"/>
    <cellStyle name="C01H 2 7 2" xfId="4993"/>
    <cellStyle name="C01H 2 7 2 2" xfId="7214"/>
    <cellStyle name="C01H 2 7 2 3" xfId="11744"/>
    <cellStyle name="C01H 2 7 2 4" xfId="16272"/>
    <cellStyle name="C01H 2 7 2 5" xfId="18835"/>
    <cellStyle name="C01H 2 7 2 6" xfId="22820"/>
    <cellStyle name="C01H 2 7 2 7" xfId="26159"/>
    <cellStyle name="C01H 2 7 3" xfId="7213"/>
    <cellStyle name="C01H 2 7 4" xfId="11743"/>
    <cellStyle name="C01H 2 7 5" xfId="16271"/>
    <cellStyle name="C01H 2 7 6" xfId="18836"/>
    <cellStyle name="C01H 2 7 7" xfId="22819"/>
    <cellStyle name="C01H 2 7 8" xfId="26158"/>
    <cellStyle name="C01H 2 8" xfId="2861"/>
    <cellStyle name="C01H 2 8 2" xfId="5408"/>
    <cellStyle name="C01H 2 8 2 2" xfId="7216"/>
    <cellStyle name="C01H 2 8 2 3" xfId="11746"/>
    <cellStyle name="C01H 2 8 2 4" xfId="16274"/>
    <cellStyle name="C01H 2 8 2 5" xfId="18833"/>
    <cellStyle name="C01H 2 8 2 6" xfId="22822"/>
    <cellStyle name="C01H 2 8 2 7" xfId="26161"/>
    <cellStyle name="C01H 2 8 3" xfId="7215"/>
    <cellStyle name="C01H 2 8 4" xfId="11745"/>
    <cellStyle name="C01H 2 8 5" xfId="16273"/>
    <cellStyle name="C01H 2 8 6" xfId="18834"/>
    <cellStyle name="C01H 2 8 7" xfId="22821"/>
    <cellStyle name="C01H 2 8 8" xfId="26160"/>
    <cellStyle name="C01H 2 9" xfId="3617"/>
    <cellStyle name="C01H 2 9 2" xfId="7217"/>
    <cellStyle name="C01H 2 9 3" xfId="11747"/>
    <cellStyle name="C01H 2 9 4" xfId="16275"/>
    <cellStyle name="C01H 2 9 5" xfId="18832"/>
    <cellStyle name="C01H 2 9 6" xfId="22823"/>
    <cellStyle name="C01H 2 9 7" xfId="26162"/>
    <cellStyle name="C01L" xfId="327"/>
    <cellStyle name="C01L 2" xfId="1049"/>
    <cellStyle name="C01L 2 10" xfId="26163"/>
    <cellStyle name="C01L 2 2" xfId="1125"/>
    <cellStyle name="C01L 2 2 10" xfId="18829"/>
    <cellStyle name="C01L 2 2 11" xfId="26164"/>
    <cellStyle name="C01L 2 2 2" xfId="1228"/>
    <cellStyle name="C01L 2 2 2 10" xfId="18828"/>
    <cellStyle name="C01L 2 2 2 11" xfId="22824"/>
    <cellStyle name="C01L 2 2 2 12" xfId="26165"/>
    <cellStyle name="C01L 2 2 2 2" xfId="1779"/>
    <cellStyle name="C01L 2 2 2 2 2" xfId="4328"/>
    <cellStyle name="C01L 2 2 2 2 2 2" xfId="7223"/>
    <cellStyle name="C01L 2 2 2 2 2 3" xfId="11753"/>
    <cellStyle name="C01L 2 2 2 2 2 4" xfId="16281"/>
    <cellStyle name="C01L 2 2 2 2 2 5" xfId="18826"/>
    <cellStyle name="C01L 2 2 2 2 2 6" xfId="22826"/>
    <cellStyle name="C01L 2 2 2 2 2 7" xfId="26167"/>
    <cellStyle name="C01L 2 2 2 2 3" xfId="7222"/>
    <cellStyle name="C01L 2 2 2 2 4" xfId="11752"/>
    <cellStyle name="C01L 2 2 2 2 5" xfId="16280"/>
    <cellStyle name="C01L 2 2 2 2 6" xfId="18827"/>
    <cellStyle name="C01L 2 2 2 2 7" xfId="22825"/>
    <cellStyle name="C01L 2 2 2 2 8" xfId="26166"/>
    <cellStyle name="C01L 2 2 2 3" xfId="2198"/>
    <cellStyle name="C01L 2 2 2 3 2" xfId="4745"/>
    <cellStyle name="C01L 2 2 2 3 2 2" xfId="7225"/>
    <cellStyle name="C01L 2 2 2 3 2 3" xfId="11755"/>
    <cellStyle name="C01L 2 2 2 3 2 4" xfId="16283"/>
    <cellStyle name="C01L 2 2 2 3 2 5" xfId="18824"/>
    <cellStyle name="C01L 2 2 2 3 2 6" xfId="22828"/>
    <cellStyle name="C01L 2 2 2 3 2 7" xfId="26169"/>
    <cellStyle name="C01L 2 2 2 3 3" xfId="7224"/>
    <cellStyle name="C01L 2 2 2 3 4" xfId="11754"/>
    <cellStyle name="C01L 2 2 2 3 5" xfId="16282"/>
    <cellStyle name="C01L 2 2 2 3 6" xfId="18825"/>
    <cellStyle name="C01L 2 2 2 3 7" xfId="22827"/>
    <cellStyle name="C01L 2 2 2 3 8" xfId="26168"/>
    <cellStyle name="C01L 2 2 2 4" xfId="2610"/>
    <cellStyle name="C01L 2 2 2 4 2" xfId="5157"/>
    <cellStyle name="C01L 2 2 2 4 2 2" xfId="7227"/>
    <cellStyle name="C01L 2 2 2 4 2 3" xfId="11757"/>
    <cellStyle name="C01L 2 2 2 4 2 4" xfId="16285"/>
    <cellStyle name="C01L 2 2 2 4 2 5" xfId="18822"/>
    <cellStyle name="C01L 2 2 2 4 2 6" xfId="22830"/>
    <cellStyle name="C01L 2 2 2 4 2 7" xfId="26171"/>
    <cellStyle name="C01L 2 2 2 4 3" xfId="7226"/>
    <cellStyle name="C01L 2 2 2 4 4" xfId="11756"/>
    <cellStyle name="C01L 2 2 2 4 5" xfId="16284"/>
    <cellStyle name="C01L 2 2 2 4 6" xfId="18823"/>
    <cellStyle name="C01L 2 2 2 4 7" xfId="22829"/>
    <cellStyle name="C01L 2 2 2 4 8" xfId="26170"/>
    <cellStyle name="C01L 2 2 2 5" xfId="3025"/>
    <cellStyle name="C01L 2 2 2 5 2" xfId="5572"/>
    <cellStyle name="C01L 2 2 2 5 2 2" xfId="7229"/>
    <cellStyle name="C01L 2 2 2 5 2 3" xfId="11759"/>
    <cellStyle name="C01L 2 2 2 5 2 4" xfId="16287"/>
    <cellStyle name="C01L 2 2 2 5 2 5" xfId="18820"/>
    <cellStyle name="C01L 2 2 2 5 2 6" xfId="22832"/>
    <cellStyle name="C01L 2 2 2 5 2 7" xfId="26173"/>
    <cellStyle name="C01L 2 2 2 5 3" xfId="7228"/>
    <cellStyle name="C01L 2 2 2 5 4" xfId="11758"/>
    <cellStyle name="C01L 2 2 2 5 5" xfId="18821"/>
    <cellStyle name="C01L 2 2 2 5 6" xfId="22831"/>
    <cellStyle name="C01L 2 2 2 5 7" xfId="26172"/>
    <cellStyle name="C01L 2 2 2 6" xfId="3322"/>
    <cellStyle name="C01L 2 2 2 6 2" xfId="7230"/>
    <cellStyle name="C01L 2 2 2 6 3" xfId="11760"/>
    <cellStyle name="C01L 2 2 2 6 4" xfId="16288"/>
    <cellStyle name="C01L 2 2 2 6 5" xfId="18819"/>
    <cellStyle name="C01L 2 2 2 6 6" xfId="22833"/>
    <cellStyle name="C01L 2 2 2 6 7" xfId="26174"/>
    <cellStyle name="C01L 2 2 2 7" xfId="3781"/>
    <cellStyle name="C01L 2 2 2 7 2" xfId="7231"/>
    <cellStyle name="C01L 2 2 2 7 3" xfId="11761"/>
    <cellStyle name="C01L 2 2 2 7 4" xfId="16289"/>
    <cellStyle name="C01L 2 2 2 7 5" xfId="18818"/>
    <cellStyle name="C01L 2 2 2 7 6" xfId="22834"/>
    <cellStyle name="C01L 2 2 2 7 7" xfId="26175"/>
    <cellStyle name="C01L 2 2 2 8" xfId="7221"/>
    <cellStyle name="C01L 2 2 2 9" xfId="11751"/>
    <cellStyle name="C01L 2 2 3" xfId="1327"/>
    <cellStyle name="C01L 2 2 3 10" xfId="18817"/>
    <cellStyle name="C01L 2 2 3 11" xfId="22835"/>
    <cellStyle name="C01L 2 2 3 12" xfId="26176"/>
    <cellStyle name="C01L 2 2 3 2" xfId="1878"/>
    <cellStyle name="C01L 2 2 3 2 2" xfId="4427"/>
    <cellStyle name="C01L 2 2 3 2 2 2" xfId="7234"/>
    <cellStyle name="C01L 2 2 3 2 2 3" xfId="11764"/>
    <cellStyle name="C01L 2 2 3 2 2 4" xfId="16292"/>
    <cellStyle name="C01L 2 2 3 2 2 5" xfId="18815"/>
    <cellStyle name="C01L 2 2 3 2 2 6" xfId="22837"/>
    <cellStyle name="C01L 2 2 3 2 2 7" xfId="26178"/>
    <cellStyle name="C01L 2 2 3 2 3" xfId="7233"/>
    <cellStyle name="C01L 2 2 3 2 4" xfId="11763"/>
    <cellStyle name="C01L 2 2 3 2 5" xfId="16291"/>
    <cellStyle name="C01L 2 2 3 2 6" xfId="18816"/>
    <cellStyle name="C01L 2 2 3 2 7" xfId="22836"/>
    <cellStyle name="C01L 2 2 3 2 8" xfId="26177"/>
    <cellStyle name="C01L 2 2 3 3" xfId="2297"/>
    <cellStyle name="C01L 2 2 3 3 2" xfId="4844"/>
    <cellStyle name="C01L 2 2 3 3 2 2" xfId="7236"/>
    <cellStyle name="C01L 2 2 3 3 2 3" xfId="11766"/>
    <cellStyle name="C01L 2 2 3 3 2 4" xfId="16294"/>
    <cellStyle name="C01L 2 2 3 3 2 5" xfId="18813"/>
    <cellStyle name="C01L 2 2 3 3 2 6" xfId="22839"/>
    <cellStyle name="C01L 2 2 3 3 2 7" xfId="26180"/>
    <cellStyle name="C01L 2 2 3 3 3" xfId="7235"/>
    <cellStyle name="C01L 2 2 3 3 4" xfId="11765"/>
    <cellStyle name="C01L 2 2 3 3 5" xfId="16293"/>
    <cellStyle name="C01L 2 2 3 3 6" xfId="18814"/>
    <cellStyle name="C01L 2 2 3 3 7" xfId="22838"/>
    <cellStyle name="C01L 2 2 3 3 8" xfId="26179"/>
    <cellStyle name="C01L 2 2 3 4" xfId="2709"/>
    <cellStyle name="C01L 2 2 3 4 2" xfId="5256"/>
    <cellStyle name="C01L 2 2 3 4 2 2" xfId="7238"/>
    <cellStyle name="C01L 2 2 3 4 2 3" xfId="11768"/>
    <cellStyle name="C01L 2 2 3 4 2 4" xfId="16296"/>
    <cellStyle name="C01L 2 2 3 4 2 5" xfId="18811"/>
    <cellStyle name="C01L 2 2 3 4 2 6" xfId="22841"/>
    <cellStyle name="C01L 2 2 3 4 2 7" xfId="26182"/>
    <cellStyle name="C01L 2 2 3 4 3" xfId="7237"/>
    <cellStyle name="C01L 2 2 3 4 4" xfId="11767"/>
    <cellStyle name="C01L 2 2 3 4 5" xfId="16295"/>
    <cellStyle name="C01L 2 2 3 4 6" xfId="18812"/>
    <cellStyle name="C01L 2 2 3 4 7" xfId="22840"/>
    <cellStyle name="C01L 2 2 3 4 8" xfId="26181"/>
    <cellStyle name="C01L 2 2 3 5" xfId="3124"/>
    <cellStyle name="C01L 2 2 3 5 2" xfId="5671"/>
    <cellStyle name="C01L 2 2 3 5 2 2" xfId="7240"/>
    <cellStyle name="C01L 2 2 3 5 2 3" xfId="11770"/>
    <cellStyle name="C01L 2 2 3 5 2 4" xfId="16298"/>
    <cellStyle name="C01L 2 2 3 5 2 5" xfId="18809"/>
    <cellStyle name="C01L 2 2 3 5 2 6" xfId="22843"/>
    <cellStyle name="C01L 2 2 3 5 2 7" xfId="26184"/>
    <cellStyle name="C01L 2 2 3 5 3" xfId="7239"/>
    <cellStyle name="C01L 2 2 3 5 4" xfId="11769"/>
    <cellStyle name="C01L 2 2 3 5 5" xfId="16297"/>
    <cellStyle name="C01L 2 2 3 5 6" xfId="18810"/>
    <cellStyle name="C01L 2 2 3 5 7" xfId="22842"/>
    <cellStyle name="C01L 2 2 3 5 8" xfId="26183"/>
    <cellStyle name="C01L 2 2 3 6" xfId="3880"/>
    <cellStyle name="C01L 2 2 3 6 2" xfId="7241"/>
    <cellStyle name="C01L 2 2 3 6 3" xfId="11771"/>
    <cellStyle name="C01L 2 2 3 6 4" xfId="16299"/>
    <cellStyle name="C01L 2 2 3 6 5" xfId="18808"/>
    <cellStyle name="C01L 2 2 3 6 6" xfId="22844"/>
    <cellStyle name="C01L 2 2 3 6 7" xfId="26185"/>
    <cellStyle name="C01L 2 2 3 7" xfId="7232"/>
    <cellStyle name="C01L 2 2 3 8" xfId="11762"/>
    <cellStyle name="C01L 2 2 3 9" xfId="16290"/>
    <cellStyle name="C01L 2 2 4" xfId="1676"/>
    <cellStyle name="C01L 2 2 4 2" xfId="4225"/>
    <cellStyle name="C01L 2 2 4 2 2" xfId="7243"/>
    <cellStyle name="C01L 2 2 4 2 3" xfId="11773"/>
    <cellStyle name="C01L 2 2 4 2 4" xfId="16301"/>
    <cellStyle name="C01L 2 2 4 2 5" xfId="18806"/>
    <cellStyle name="C01L 2 2 4 2 6" xfId="22845"/>
    <cellStyle name="C01L 2 2 4 2 7" xfId="26187"/>
    <cellStyle name="C01L 2 2 4 3" xfId="7242"/>
    <cellStyle name="C01L 2 2 4 4" xfId="11772"/>
    <cellStyle name="C01L 2 2 4 5" xfId="16300"/>
    <cellStyle name="C01L 2 2 4 6" xfId="18807"/>
    <cellStyle name="C01L 2 2 4 7" xfId="26186"/>
    <cellStyle name="C01L 2 2 5" xfId="2095"/>
    <cellStyle name="C01L 2 2 5 2" xfId="4642"/>
    <cellStyle name="C01L 2 2 5 2 2" xfId="7245"/>
    <cellStyle name="C01L 2 2 5 2 3" xfId="11775"/>
    <cellStyle name="C01L 2 2 5 2 4" xfId="16303"/>
    <cellStyle name="C01L 2 2 5 2 5" xfId="18804"/>
    <cellStyle name="C01L 2 2 5 2 6" xfId="22847"/>
    <cellStyle name="C01L 2 2 5 2 7" xfId="26189"/>
    <cellStyle name="C01L 2 2 5 3" xfId="7244"/>
    <cellStyle name="C01L 2 2 5 4" xfId="11774"/>
    <cellStyle name="C01L 2 2 5 5" xfId="16302"/>
    <cellStyle name="C01L 2 2 5 6" xfId="18805"/>
    <cellStyle name="C01L 2 2 5 7" xfId="22846"/>
    <cellStyle name="C01L 2 2 5 8" xfId="26188"/>
    <cellStyle name="C01L 2 2 6" xfId="2507"/>
    <cellStyle name="C01L 2 2 6 2" xfId="5054"/>
    <cellStyle name="C01L 2 2 6 2 2" xfId="7247"/>
    <cellStyle name="C01L 2 2 6 2 3" xfId="16305"/>
    <cellStyle name="C01L 2 2 6 2 4" xfId="18802"/>
    <cellStyle name="C01L 2 2 6 2 5" xfId="22849"/>
    <cellStyle name="C01L 2 2 6 2 6" xfId="26191"/>
    <cellStyle name="C01L 2 2 6 3" xfId="7246"/>
    <cellStyle name="C01L 2 2 6 4" xfId="16304"/>
    <cellStyle name="C01L 2 2 6 5" xfId="18803"/>
    <cellStyle name="C01L 2 2 6 6" xfId="22848"/>
    <cellStyle name="C01L 2 2 6 7" xfId="26190"/>
    <cellStyle name="C01L 2 2 7" xfId="2922"/>
    <cellStyle name="C01L 2 2 7 2" xfId="5469"/>
    <cellStyle name="C01L 2 2 7 2 2" xfId="7249"/>
    <cellStyle name="C01L 2 2 7 2 3" xfId="11779"/>
    <cellStyle name="C01L 2 2 7 2 4" xfId="16307"/>
    <cellStyle name="C01L 2 2 7 2 5" xfId="18800"/>
    <cellStyle name="C01L 2 2 7 2 6" xfId="22851"/>
    <cellStyle name="C01L 2 2 7 2 7" xfId="26193"/>
    <cellStyle name="C01L 2 2 7 3" xfId="7248"/>
    <cellStyle name="C01L 2 2 7 4" xfId="11778"/>
    <cellStyle name="C01L 2 2 7 5" xfId="16306"/>
    <cellStyle name="C01L 2 2 7 6" xfId="18801"/>
    <cellStyle name="C01L 2 2 7 7" xfId="22850"/>
    <cellStyle name="C01L 2 2 7 8" xfId="26192"/>
    <cellStyle name="C01L 2 2 8" xfId="3678"/>
    <cellStyle name="C01L 2 2 8 2" xfId="7250"/>
    <cellStyle name="C01L 2 2 8 3" xfId="11780"/>
    <cellStyle name="C01L 2 2 8 4" xfId="16308"/>
    <cellStyle name="C01L 2 2 8 5" xfId="18799"/>
    <cellStyle name="C01L 2 2 8 6" xfId="22852"/>
    <cellStyle name="C01L 2 2 8 7" xfId="26194"/>
    <cellStyle name="C01L 2 2 9" xfId="7220"/>
    <cellStyle name="C01L 2 3" xfId="1167"/>
    <cellStyle name="C01L 2 3 10" xfId="16309"/>
    <cellStyle name="C01L 2 3 11" xfId="22853"/>
    <cellStyle name="C01L 2 3 12" xfId="26195"/>
    <cellStyle name="C01L 2 3 2" xfId="1718"/>
    <cellStyle name="C01L 2 3 2 2" xfId="4267"/>
    <cellStyle name="C01L 2 3 2 2 2" xfId="7253"/>
    <cellStyle name="C01L 2 3 2 2 3" xfId="11783"/>
    <cellStyle name="C01L 2 3 2 2 4" xfId="16311"/>
    <cellStyle name="C01L 2 3 2 2 5" xfId="18796"/>
    <cellStyle name="C01L 2 3 2 2 6" xfId="22855"/>
    <cellStyle name="C01L 2 3 2 2 7" xfId="26197"/>
    <cellStyle name="C01L 2 3 2 3" xfId="7252"/>
    <cellStyle name="C01L 2 3 2 4" xfId="11782"/>
    <cellStyle name="C01L 2 3 2 5" xfId="16310"/>
    <cellStyle name="C01L 2 3 2 6" xfId="18797"/>
    <cellStyle name="C01L 2 3 2 7" xfId="22854"/>
    <cellStyle name="C01L 2 3 2 8" xfId="26196"/>
    <cellStyle name="C01L 2 3 3" xfId="2137"/>
    <cellStyle name="C01L 2 3 3 2" xfId="4684"/>
    <cellStyle name="C01L 2 3 3 2 2" xfId="7255"/>
    <cellStyle name="C01L 2 3 3 2 3" xfId="11785"/>
    <cellStyle name="C01L 2 3 3 2 4" xfId="16313"/>
    <cellStyle name="C01L 2 3 3 2 5" xfId="18794"/>
    <cellStyle name="C01L 2 3 3 2 6" xfId="22857"/>
    <cellStyle name="C01L 2 3 3 2 7" xfId="26199"/>
    <cellStyle name="C01L 2 3 3 3" xfId="7254"/>
    <cellStyle name="C01L 2 3 3 4" xfId="11784"/>
    <cellStyle name="C01L 2 3 3 5" xfId="16312"/>
    <cellStyle name="C01L 2 3 3 6" xfId="18795"/>
    <cellStyle name="C01L 2 3 3 7" xfId="22856"/>
    <cellStyle name="C01L 2 3 3 8" xfId="26198"/>
    <cellStyle name="C01L 2 3 4" xfId="2549"/>
    <cellStyle name="C01L 2 3 4 2" xfId="5096"/>
    <cellStyle name="C01L 2 3 4 2 2" xfId="7257"/>
    <cellStyle name="C01L 2 3 4 2 3" xfId="11787"/>
    <cellStyle name="C01L 2 3 4 2 4" xfId="16315"/>
    <cellStyle name="C01L 2 3 4 2 5" xfId="18792"/>
    <cellStyle name="C01L 2 3 4 2 6" xfId="22859"/>
    <cellStyle name="C01L 2 3 4 2 7" xfId="26201"/>
    <cellStyle name="C01L 2 3 4 3" xfId="7256"/>
    <cellStyle name="C01L 2 3 4 4" xfId="11786"/>
    <cellStyle name="C01L 2 3 4 5" xfId="16314"/>
    <cellStyle name="C01L 2 3 4 6" xfId="22858"/>
    <cellStyle name="C01L 2 3 4 7" xfId="26200"/>
    <cellStyle name="C01L 2 3 5" xfId="2964"/>
    <cellStyle name="C01L 2 3 5 2" xfId="5511"/>
    <cellStyle name="C01L 2 3 5 2 2" xfId="7259"/>
    <cellStyle name="C01L 2 3 5 2 3" xfId="11789"/>
    <cellStyle name="C01L 2 3 5 2 4" xfId="16317"/>
    <cellStyle name="C01L 2 3 5 2 5" xfId="18790"/>
    <cellStyle name="C01L 2 3 5 2 6" xfId="22861"/>
    <cellStyle name="C01L 2 3 5 2 7" xfId="26203"/>
    <cellStyle name="C01L 2 3 5 3" xfId="7258"/>
    <cellStyle name="C01L 2 3 5 4" xfId="11788"/>
    <cellStyle name="C01L 2 3 5 5" xfId="16316"/>
    <cellStyle name="C01L 2 3 5 6" xfId="18791"/>
    <cellStyle name="C01L 2 3 5 7" xfId="22860"/>
    <cellStyle name="C01L 2 3 5 8" xfId="26202"/>
    <cellStyle name="C01L 2 3 6" xfId="3323"/>
    <cellStyle name="C01L 2 3 6 2" xfId="7260"/>
    <cellStyle name="C01L 2 3 6 3" xfId="11790"/>
    <cellStyle name="C01L 2 3 6 4" xfId="16318"/>
    <cellStyle name="C01L 2 3 6 5" xfId="18789"/>
    <cellStyle name="C01L 2 3 6 6" xfId="22862"/>
    <cellStyle name="C01L 2 3 6 7" xfId="26204"/>
    <cellStyle name="C01L 2 3 7" xfId="3720"/>
    <cellStyle name="C01L 2 3 7 2" xfId="7261"/>
    <cellStyle name="C01L 2 3 7 3" xfId="11791"/>
    <cellStyle name="C01L 2 3 7 4" xfId="16319"/>
    <cellStyle name="C01L 2 3 7 5" xfId="18788"/>
    <cellStyle name="C01L 2 3 7 6" xfId="22863"/>
    <cellStyle name="C01L 2 3 7 7" xfId="26205"/>
    <cellStyle name="C01L 2 3 8" xfId="7251"/>
    <cellStyle name="C01L 2 3 9" xfId="11781"/>
    <cellStyle name="C01L 2 4" xfId="1268"/>
    <cellStyle name="C01L 2 4 10" xfId="18787"/>
    <cellStyle name="C01L 2 4 11" xfId="22864"/>
    <cellStyle name="C01L 2 4 12" xfId="26206"/>
    <cellStyle name="C01L 2 4 2" xfId="1819"/>
    <cellStyle name="C01L 2 4 2 2" xfId="4368"/>
    <cellStyle name="C01L 2 4 2 2 2" xfId="7264"/>
    <cellStyle name="C01L 2 4 2 2 3" xfId="11794"/>
    <cellStyle name="C01L 2 4 2 2 4" xfId="16322"/>
    <cellStyle name="C01L 2 4 2 2 5" xfId="18785"/>
    <cellStyle name="C01L 2 4 2 2 6" xfId="22866"/>
    <cellStyle name="C01L 2 4 2 2 7" xfId="26208"/>
    <cellStyle name="C01L 2 4 2 3" xfId="7263"/>
    <cellStyle name="C01L 2 4 2 4" xfId="11793"/>
    <cellStyle name="C01L 2 4 2 5" xfId="16321"/>
    <cellStyle name="C01L 2 4 2 6" xfId="18786"/>
    <cellStyle name="C01L 2 4 2 7" xfId="22865"/>
    <cellStyle name="C01L 2 4 2 8" xfId="26207"/>
    <cellStyle name="C01L 2 4 3" xfId="2238"/>
    <cellStyle name="C01L 2 4 3 2" xfId="4785"/>
    <cellStyle name="C01L 2 4 3 2 2" xfId="7266"/>
    <cellStyle name="C01L 2 4 3 2 3" xfId="11796"/>
    <cellStyle name="C01L 2 4 3 2 4" xfId="16324"/>
    <cellStyle name="C01L 2 4 3 2 5" xfId="18783"/>
    <cellStyle name="C01L 2 4 3 2 6" xfId="22868"/>
    <cellStyle name="C01L 2 4 3 2 7" xfId="26210"/>
    <cellStyle name="C01L 2 4 3 3" xfId="7265"/>
    <cellStyle name="C01L 2 4 3 4" xfId="11795"/>
    <cellStyle name="C01L 2 4 3 5" xfId="16323"/>
    <cellStyle name="C01L 2 4 3 6" xfId="18784"/>
    <cellStyle name="C01L 2 4 3 7" xfId="22867"/>
    <cellStyle name="C01L 2 4 3 8" xfId="26209"/>
    <cellStyle name="C01L 2 4 4" xfId="2650"/>
    <cellStyle name="C01L 2 4 4 2" xfId="5197"/>
    <cellStyle name="C01L 2 4 4 2 2" xfId="7268"/>
    <cellStyle name="C01L 2 4 4 2 3" xfId="11798"/>
    <cellStyle name="C01L 2 4 4 2 4" xfId="16326"/>
    <cellStyle name="C01L 2 4 4 2 5" xfId="18781"/>
    <cellStyle name="C01L 2 4 4 2 6" xfId="22870"/>
    <cellStyle name="C01L 2 4 4 2 7" xfId="26212"/>
    <cellStyle name="C01L 2 4 4 3" xfId="7267"/>
    <cellStyle name="C01L 2 4 4 4" xfId="11797"/>
    <cellStyle name="C01L 2 4 4 5" xfId="16325"/>
    <cellStyle name="C01L 2 4 4 6" xfId="18782"/>
    <cellStyle name="C01L 2 4 4 7" xfId="22869"/>
    <cellStyle name="C01L 2 4 4 8" xfId="26211"/>
    <cellStyle name="C01L 2 4 5" xfId="3065"/>
    <cellStyle name="C01L 2 4 5 2" xfId="5612"/>
    <cellStyle name="C01L 2 4 5 2 2" xfId="11800"/>
    <cellStyle name="C01L 2 4 5 2 3" xfId="16328"/>
    <cellStyle name="C01L 2 4 5 2 4" xfId="18779"/>
    <cellStyle name="C01L 2 4 5 2 5" xfId="22872"/>
    <cellStyle name="C01L 2 4 5 2 6" xfId="26214"/>
    <cellStyle name="C01L 2 4 5 3" xfId="11799"/>
    <cellStyle name="C01L 2 4 5 4" xfId="16327"/>
    <cellStyle name="C01L 2 4 5 5" xfId="18780"/>
    <cellStyle name="C01L 2 4 5 6" xfId="22871"/>
    <cellStyle name="C01L 2 4 5 7" xfId="26213"/>
    <cellStyle name="C01L 2 4 6" xfId="3324"/>
    <cellStyle name="C01L 2 4 6 2" xfId="7271"/>
    <cellStyle name="C01L 2 4 6 3" xfId="11801"/>
    <cellStyle name="C01L 2 4 6 4" xfId="16329"/>
    <cellStyle name="C01L 2 4 6 5" xfId="18778"/>
    <cellStyle name="C01L 2 4 6 6" xfId="22873"/>
    <cellStyle name="C01L 2 4 6 7" xfId="26215"/>
    <cellStyle name="C01L 2 4 7" xfId="3821"/>
    <cellStyle name="C01L 2 4 7 2" xfId="7272"/>
    <cellStyle name="C01L 2 4 7 3" xfId="11802"/>
    <cellStyle name="C01L 2 4 7 4" xfId="16330"/>
    <cellStyle name="C01L 2 4 7 5" xfId="18777"/>
    <cellStyle name="C01L 2 4 7 6" xfId="22874"/>
    <cellStyle name="C01L 2 4 7 7" xfId="26216"/>
    <cellStyle name="C01L 2 4 8" xfId="11792"/>
    <cellStyle name="C01L 2 4 9" xfId="16320"/>
    <cellStyle name="C01L 2 5" xfId="1616"/>
    <cellStyle name="C01L 2 5 2" xfId="4165"/>
    <cellStyle name="C01L 2 5 2 2" xfId="7274"/>
    <cellStyle name="C01L 2 5 2 3" xfId="11804"/>
    <cellStyle name="C01L 2 5 2 4" xfId="16332"/>
    <cellStyle name="C01L 2 5 2 5" xfId="18775"/>
    <cellStyle name="C01L 2 5 2 6" xfId="22876"/>
    <cellStyle name="C01L 2 5 2 7" xfId="26218"/>
    <cellStyle name="C01L 2 5 3" xfId="7273"/>
    <cellStyle name="C01L 2 5 4" xfId="11803"/>
    <cellStyle name="C01L 2 5 5" xfId="16331"/>
    <cellStyle name="C01L 2 5 6" xfId="18776"/>
    <cellStyle name="C01L 2 5 7" xfId="22875"/>
    <cellStyle name="C01L 2 5 8" xfId="26217"/>
    <cellStyle name="C01L 2 6" xfId="2035"/>
    <cellStyle name="C01L 2 6 2" xfId="4582"/>
    <cellStyle name="C01L 2 6 2 2" xfId="7276"/>
    <cellStyle name="C01L 2 6 2 3" xfId="11806"/>
    <cellStyle name="C01L 2 6 2 4" xfId="16334"/>
    <cellStyle name="C01L 2 6 2 5" xfId="18773"/>
    <cellStyle name="C01L 2 6 2 6" xfId="22878"/>
    <cellStyle name="C01L 2 6 2 7" xfId="26220"/>
    <cellStyle name="C01L 2 6 3" xfId="7275"/>
    <cellStyle name="C01L 2 6 4" xfId="11805"/>
    <cellStyle name="C01L 2 6 5" xfId="16333"/>
    <cellStyle name="C01L 2 6 6" xfId="18774"/>
    <cellStyle name="C01L 2 6 7" xfId="22877"/>
    <cellStyle name="C01L 2 6 8" xfId="26219"/>
    <cellStyle name="C01L 2 7" xfId="2447"/>
    <cellStyle name="C01L 2 7 2" xfId="4994"/>
    <cellStyle name="C01L 2 7 2 2" xfId="7278"/>
    <cellStyle name="C01L 2 7 2 3" xfId="11808"/>
    <cellStyle name="C01L 2 7 2 4" xfId="16336"/>
    <cellStyle name="C01L 2 7 2 5" xfId="18771"/>
    <cellStyle name="C01L 2 7 2 6" xfId="22880"/>
    <cellStyle name="C01L 2 7 2 7" xfId="26222"/>
    <cellStyle name="C01L 2 7 3" xfId="7277"/>
    <cellStyle name="C01L 2 7 4" xfId="11807"/>
    <cellStyle name="C01L 2 7 5" xfId="16335"/>
    <cellStyle name="C01L 2 7 6" xfId="18772"/>
    <cellStyle name="C01L 2 7 7" xfId="22879"/>
    <cellStyle name="C01L 2 7 8" xfId="26221"/>
    <cellStyle name="C01L 2 8" xfId="2862"/>
    <cellStyle name="C01L 2 8 2" xfId="5409"/>
    <cellStyle name="C01L 2 8 2 2" xfId="7280"/>
    <cellStyle name="C01L 2 8 2 3" xfId="11810"/>
    <cellStyle name="C01L 2 8 2 4" xfId="16338"/>
    <cellStyle name="C01L 2 8 2 5" xfId="18769"/>
    <cellStyle name="C01L 2 8 2 6" xfId="22882"/>
    <cellStyle name="C01L 2 8 2 7" xfId="26224"/>
    <cellStyle name="C01L 2 8 3" xfId="7279"/>
    <cellStyle name="C01L 2 8 4" xfId="11809"/>
    <cellStyle name="C01L 2 8 5" xfId="16337"/>
    <cellStyle name="C01L 2 8 6" xfId="18770"/>
    <cellStyle name="C01L 2 8 7" xfId="22881"/>
    <cellStyle name="C01L 2 8 8" xfId="26223"/>
    <cellStyle name="C01L 2 9" xfId="3618"/>
    <cellStyle name="C01L 2 9 2" xfId="7281"/>
    <cellStyle name="C01L 2 9 3" xfId="11811"/>
    <cellStyle name="C01L 2 9 4" xfId="16339"/>
    <cellStyle name="C01L 2 9 5" xfId="18768"/>
    <cellStyle name="C01L 2 9 6" xfId="22883"/>
    <cellStyle name="C01L 2 9 7" xfId="26225"/>
    <cellStyle name="C02H" xfId="328"/>
    <cellStyle name="C02H 2" xfId="1050"/>
    <cellStyle name="C02H 2 10" xfId="26226"/>
    <cellStyle name="C02H 2 2" xfId="1126"/>
    <cellStyle name="C02H 2 2 10" xfId="18765"/>
    <cellStyle name="C02H 2 2 11" xfId="26227"/>
    <cellStyle name="C02H 2 2 2" xfId="1229"/>
    <cellStyle name="C02H 2 2 2 10" xfId="18764"/>
    <cellStyle name="C02H 2 2 2 11" xfId="22884"/>
    <cellStyle name="C02H 2 2 2 12" xfId="26228"/>
    <cellStyle name="C02H 2 2 2 2" xfId="1780"/>
    <cellStyle name="C02H 2 2 2 2 2" xfId="4329"/>
    <cellStyle name="C02H 2 2 2 2 2 2" xfId="7287"/>
    <cellStyle name="C02H 2 2 2 2 2 3" xfId="11817"/>
    <cellStyle name="C02H 2 2 2 2 2 4" xfId="16345"/>
    <cellStyle name="C02H 2 2 2 2 2 5" xfId="18762"/>
    <cellStyle name="C02H 2 2 2 2 2 6" xfId="22886"/>
    <cellStyle name="C02H 2 2 2 2 2 7" xfId="26230"/>
    <cellStyle name="C02H 2 2 2 2 3" xfId="7286"/>
    <cellStyle name="C02H 2 2 2 2 4" xfId="11816"/>
    <cellStyle name="C02H 2 2 2 2 5" xfId="16344"/>
    <cellStyle name="C02H 2 2 2 2 6" xfId="18763"/>
    <cellStyle name="C02H 2 2 2 2 7" xfId="22885"/>
    <cellStyle name="C02H 2 2 2 2 8" xfId="26229"/>
    <cellStyle name="C02H 2 2 2 3" xfId="2199"/>
    <cellStyle name="C02H 2 2 2 3 2" xfId="4746"/>
    <cellStyle name="C02H 2 2 2 3 2 2" xfId="7289"/>
    <cellStyle name="C02H 2 2 2 3 2 3" xfId="11819"/>
    <cellStyle name="C02H 2 2 2 3 2 4" xfId="16347"/>
    <cellStyle name="C02H 2 2 2 3 2 5" xfId="18760"/>
    <cellStyle name="C02H 2 2 2 3 2 6" xfId="22888"/>
    <cellStyle name="C02H 2 2 2 3 2 7" xfId="26232"/>
    <cellStyle name="C02H 2 2 2 3 3" xfId="7288"/>
    <cellStyle name="C02H 2 2 2 3 4" xfId="11818"/>
    <cellStyle name="C02H 2 2 2 3 5" xfId="16346"/>
    <cellStyle name="C02H 2 2 2 3 6" xfId="18761"/>
    <cellStyle name="C02H 2 2 2 3 7" xfId="22887"/>
    <cellStyle name="C02H 2 2 2 3 8" xfId="26231"/>
    <cellStyle name="C02H 2 2 2 4" xfId="2611"/>
    <cellStyle name="C02H 2 2 2 4 2" xfId="5158"/>
    <cellStyle name="C02H 2 2 2 4 2 2" xfId="7291"/>
    <cellStyle name="C02H 2 2 2 4 2 3" xfId="11821"/>
    <cellStyle name="C02H 2 2 2 4 2 4" xfId="16349"/>
    <cellStyle name="C02H 2 2 2 4 2 5" xfId="18758"/>
    <cellStyle name="C02H 2 2 2 4 2 6" xfId="22890"/>
    <cellStyle name="C02H 2 2 2 4 2 7" xfId="26234"/>
    <cellStyle name="C02H 2 2 2 4 3" xfId="7290"/>
    <cellStyle name="C02H 2 2 2 4 4" xfId="11820"/>
    <cellStyle name="C02H 2 2 2 4 5" xfId="16348"/>
    <cellStyle name="C02H 2 2 2 4 6" xfId="18759"/>
    <cellStyle name="C02H 2 2 2 4 7" xfId="22889"/>
    <cellStyle name="C02H 2 2 2 4 8" xfId="26233"/>
    <cellStyle name="C02H 2 2 2 5" xfId="3026"/>
    <cellStyle name="C02H 2 2 2 5 2" xfId="5573"/>
    <cellStyle name="C02H 2 2 2 5 2 2" xfId="7293"/>
    <cellStyle name="C02H 2 2 2 5 2 3" xfId="11823"/>
    <cellStyle name="C02H 2 2 2 5 2 4" xfId="16351"/>
    <cellStyle name="C02H 2 2 2 5 2 5" xfId="18756"/>
    <cellStyle name="C02H 2 2 2 5 2 6" xfId="22892"/>
    <cellStyle name="C02H 2 2 2 5 2 7" xfId="26236"/>
    <cellStyle name="C02H 2 2 2 5 3" xfId="7292"/>
    <cellStyle name="C02H 2 2 2 5 4" xfId="11822"/>
    <cellStyle name="C02H 2 2 2 5 5" xfId="18757"/>
    <cellStyle name="C02H 2 2 2 5 6" xfId="22891"/>
    <cellStyle name="C02H 2 2 2 5 7" xfId="26235"/>
    <cellStyle name="C02H 2 2 2 6" xfId="3325"/>
    <cellStyle name="C02H 2 2 2 6 2" xfId="7294"/>
    <cellStyle name="C02H 2 2 2 6 3" xfId="11824"/>
    <cellStyle name="C02H 2 2 2 6 4" xfId="16352"/>
    <cellStyle name="C02H 2 2 2 6 5" xfId="18755"/>
    <cellStyle name="C02H 2 2 2 6 6" xfId="22893"/>
    <cellStyle name="C02H 2 2 2 6 7" xfId="26237"/>
    <cellStyle name="C02H 2 2 2 7" xfId="3782"/>
    <cellStyle name="C02H 2 2 2 7 2" xfId="7295"/>
    <cellStyle name="C02H 2 2 2 7 3" xfId="11825"/>
    <cellStyle name="C02H 2 2 2 7 4" xfId="16353"/>
    <cellStyle name="C02H 2 2 2 7 5" xfId="18754"/>
    <cellStyle name="C02H 2 2 2 7 6" xfId="22894"/>
    <cellStyle name="C02H 2 2 2 7 7" xfId="26238"/>
    <cellStyle name="C02H 2 2 2 8" xfId="7285"/>
    <cellStyle name="C02H 2 2 2 9" xfId="11815"/>
    <cellStyle name="C02H 2 2 3" xfId="1328"/>
    <cellStyle name="C02H 2 2 3 10" xfId="18753"/>
    <cellStyle name="C02H 2 2 3 11" xfId="22895"/>
    <cellStyle name="C02H 2 2 3 12" xfId="26239"/>
    <cellStyle name="C02H 2 2 3 2" xfId="1879"/>
    <cellStyle name="C02H 2 2 3 2 2" xfId="4428"/>
    <cellStyle name="C02H 2 2 3 2 2 2" xfId="7298"/>
    <cellStyle name="C02H 2 2 3 2 2 3" xfId="11828"/>
    <cellStyle name="C02H 2 2 3 2 2 4" xfId="16356"/>
    <cellStyle name="C02H 2 2 3 2 2 5" xfId="18751"/>
    <cellStyle name="C02H 2 2 3 2 2 6" xfId="22897"/>
    <cellStyle name="C02H 2 2 3 2 2 7" xfId="26241"/>
    <cellStyle name="C02H 2 2 3 2 3" xfId="7297"/>
    <cellStyle name="C02H 2 2 3 2 4" xfId="11827"/>
    <cellStyle name="C02H 2 2 3 2 5" xfId="16355"/>
    <cellStyle name="C02H 2 2 3 2 6" xfId="18752"/>
    <cellStyle name="C02H 2 2 3 2 7" xfId="22896"/>
    <cellStyle name="C02H 2 2 3 2 8" xfId="26240"/>
    <cellStyle name="C02H 2 2 3 3" xfId="2298"/>
    <cellStyle name="C02H 2 2 3 3 2" xfId="4845"/>
    <cellStyle name="C02H 2 2 3 3 2 2" xfId="7300"/>
    <cellStyle name="C02H 2 2 3 3 2 3" xfId="11830"/>
    <cellStyle name="C02H 2 2 3 3 2 4" xfId="16358"/>
    <cellStyle name="C02H 2 2 3 3 2 5" xfId="18749"/>
    <cellStyle name="C02H 2 2 3 3 2 6" xfId="22899"/>
    <cellStyle name="C02H 2 2 3 3 2 7" xfId="26243"/>
    <cellStyle name="C02H 2 2 3 3 3" xfId="7299"/>
    <cellStyle name="C02H 2 2 3 3 4" xfId="11829"/>
    <cellStyle name="C02H 2 2 3 3 5" xfId="16357"/>
    <cellStyle name="C02H 2 2 3 3 6" xfId="18750"/>
    <cellStyle name="C02H 2 2 3 3 7" xfId="22898"/>
    <cellStyle name="C02H 2 2 3 3 8" xfId="26242"/>
    <cellStyle name="C02H 2 2 3 4" xfId="2710"/>
    <cellStyle name="C02H 2 2 3 4 2" xfId="5257"/>
    <cellStyle name="C02H 2 2 3 4 2 2" xfId="7302"/>
    <cellStyle name="C02H 2 2 3 4 2 3" xfId="11832"/>
    <cellStyle name="C02H 2 2 3 4 2 4" xfId="16360"/>
    <cellStyle name="C02H 2 2 3 4 2 5" xfId="18747"/>
    <cellStyle name="C02H 2 2 3 4 2 6" xfId="22901"/>
    <cellStyle name="C02H 2 2 3 4 2 7" xfId="26245"/>
    <cellStyle name="C02H 2 2 3 4 3" xfId="7301"/>
    <cellStyle name="C02H 2 2 3 4 4" xfId="11831"/>
    <cellStyle name="C02H 2 2 3 4 5" xfId="16359"/>
    <cellStyle name="C02H 2 2 3 4 6" xfId="18748"/>
    <cellStyle name="C02H 2 2 3 4 7" xfId="22900"/>
    <cellStyle name="C02H 2 2 3 4 8" xfId="26244"/>
    <cellStyle name="C02H 2 2 3 5" xfId="3125"/>
    <cellStyle name="C02H 2 2 3 5 2" xfId="5672"/>
    <cellStyle name="C02H 2 2 3 5 2 2" xfId="7304"/>
    <cellStyle name="C02H 2 2 3 5 2 3" xfId="11834"/>
    <cellStyle name="C02H 2 2 3 5 2 4" xfId="16362"/>
    <cellStyle name="C02H 2 2 3 5 2 5" xfId="18745"/>
    <cellStyle name="C02H 2 2 3 5 2 6" xfId="22903"/>
    <cellStyle name="C02H 2 2 3 5 2 7" xfId="26247"/>
    <cellStyle name="C02H 2 2 3 5 3" xfId="7303"/>
    <cellStyle name="C02H 2 2 3 5 4" xfId="11833"/>
    <cellStyle name="C02H 2 2 3 5 5" xfId="16361"/>
    <cellStyle name="C02H 2 2 3 5 6" xfId="18746"/>
    <cellStyle name="C02H 2 2 3 5 7" xfId="22902"/>
    <cellStyle name="C02H 2 2 3 5 8" xfId="26246"/>
    <cellStyle name="C02H 2 2 3 6" xfId="3881"/>
    <cellStyle name="C02H 2 2 3 6 2" xfId="7305"/>
    <cellStyle name="C02H 2 2 3 6 3" xfId="11835"/>
    <cellStyle name="C02H 2 2 3 6 4" xfId="16363"/>
    <cellStyle name="C02H 2 2 3 6 5" xfId="18744"/>
    <cellStyle name="C02H 2 2 3 6 6" xfId="22904"/>
    <cellStyle name="C02H 2 2 3 6 7" xfId="26248"/>
    <cellStyle name="C02H 2 2 3 7" xfId="7296"/>
    <cellStyle name="C02H 2 2 3 8" xfId="11826"/>
    <cellStyle name="C02H 2 2 3 9" xfId="16354"/>
    <cellStyle name="C02H 2 2 4" xfId="1677"/>
    <cellStyle name="C02H 2 2 4 2" xfId="4226"/>
    <cellStyle name="C02H 2 2 4 2 2" xfId="7307"/>
    <cellStyle name="C02H 2 2 4 2 3" xfId="11837"/>
    <cellStyle name="C02H 2 2 4 2 4" xfId="16365"/>
    <cellStyle name="C02H 2 2 4 2 5" xfId="18742"/>
    <cellStyle name="C02H 2 2 4 2 6" xfId="22905"/>
    <cellStyle name="C02H 2 2 4 2 7" xfId="26250"/>
    <cellStyle name="C02H 2 2 4 3" xfId="7306"/>
    <cellStyle name="C02H 2 2 4 4" xfId="11836"/>
    <cellStyle name="C02H 2 2 4 5" xfId="16364"/>
    <cellStyle name="C02H 2 2 4 6" xfId="18743"/>
    <cellStyle name="C02H 2 2 4 7" xfId="26249"/>
    <cellStyle name="C02H 2 2 5" xfId="2096"/>
    <cellStyle name="C02H 2 2 5 2" xfId="4643"/>
    <cellStyle name="C02H 2 2 5 2 2" xfId="7309"/>
    <cellStyle name="C02H 2 2 5 2 3" xfId="11839"/>
    <cellStyle name="C02H 2 2 5 2 4" xfId="16367"/>
    <cellStyle name="C02H 2 2 5 2 5" xfId="18740"/>
    <cellStyle name="C02H 2 2 5 2 6" xfId="22907"/>
    <cellStyle name="C02H 2 2 5 2 7" xfId="26252"/>
    <cellStyle name="C02H 2 2 5 3" xfId="7308"/>
    <cellStyle name="C02H 2 2 5 4" xfId="11838"/>
    <cellStyle name="C02H 2 2 5 5" xfId="16366"/>
    <cellStyle name="C02H 2 2 5 6" xfId="18741"/>
    <cellStyle name="C02H 2 2 5 7" xfId="22906"/>
    <cellStyle name="C02H 2 2 5 8" xfId="26251"/>
    <cellStyle name="C02H 2 2 6" xfId="2508"/>
    <cellStyle name="C02H 2 2 6 2" xfId="5055"/>
    <cellStyle name="C02H 2 2 6 2 2" xfId="7311"/>
    <cellStyle name="C02H 2 2 6 2 3" xfId="16369"/>
    <cellStyle name="C02H 2 2 6 2 4" xfId="18738"/>
    <cellStyle name="C02H 2 2 6 2 5" xfId="22909"/>
    <cellStyle name="C02H 2 2 6 2 6" xfId="26254"/>
    <cellStyle name="C02H 2 2 6 3" xfId="7310"/>
    <cellStyle name="C02H 2 2 6 4" xfId="16368"/>
    <cellStyle name="C02H 2 2 6 5" xfId="18739"/>
    <cellStyle name="C02H 2 2 6 6" xfId="22908"/>
    <cellStyle name="C02H 2 2 6 7" xfId="26253"/>
    <cellStyle name="C02H 2 2 7" xfId="2923"/>
    <cellStyle name="C02H 2 2 7 2" xfId="5470"/>
    <cellStyle name="C02H 2 2 7 2 2" xfId="7313"/>
    <cellStyle name="C02H 2 2 7 2 3" xfId="11843"/>
    <cellStyle name="C02H 2 2 7 2 4" xfId="16371"/>
    <cellStyle name="C02H 2 2 7 2 5" xfId="18736"/>
    <cellStyle name="C02H 2 2 7 2 6" xfId="22911"/>
    <cellStyle name="C02H 2 2 7 2 7" xfId="26256"/>
    <cellStyle name="C02H 2 2 7 3" xfId="7312"/>
    <cellStyle name="C02H 2 2 7 4" xfId="11842"/>
    <cellStyle name="C02H 2 2 7 5" xfId="16370"/>
    <cellStyle name="C02H 2 2 7 6" xfId="18737"/>
    <cellStyle name="C02H 2 2 7 7" xfId="22910"/>
    <cellStyle name="C02H 2 2 7 8" xfId="26255"/>
    <cellStyle name="C02H 2 2 8" xfId="3679"/>
    <cellStyle name="C02H 2 2 8 2" xfId="7314"/>
    <cellStyle name="C02H 2 2 8 3" xfId="11844"/>
    <cellStyle name="C02H 2 2 8 4" xfId="16372"/>
    <cellStyle name="C02H 2 2 8 5" xfId="18735"/>
    <cellStyle name="C02H 2 2 8 6" xfId="22912"/>
    <cellStyle name="C02H 2 2 8 7" xfId="26257"/>
    <cellStyle name="C02H 2 2 9" xfId="7284"/>
    <cellStyle name="C02H 2 3" xfId="1168"/>
    <cellStyle name="C02H 2 3 10" xfId="16373"/>
    <cellStyle name="C02H 2 3 11" xfId="22913"/>
    <cellStyle name="C02H 2 3 12" xfId="26258"/>
    <cellStyle name="C02H 2 3 2" xfId="1719"/>
    <cellStyle name="C02H 2 3 2 2" xfId="4268"/>
    <cellStyle name="C02H 2 3 2 2 2" xfId="7317"/>
    <cellStyle name="C02H 2 3 2 2 3" xfId="11847"/>
    <cellStyle name="C02H 2 3 2 2 4" xfId="16375"/>
    <cellStyle name="C02H 2 3 2 2 5" xfId="18732"/>
    <cellStyle name="C02H 2 3 2 2 6" xfId="22915"/>
    <cellStyle name="C02H 2 3 2 2 7" xfId="26260"/>
    <cellStyle name="C02H 2 3 2 3" xfId="7316"/>
    <cellStyle name="C02H 2 3 2 4" xfId="11846"/>
    <cellStyle name="C02H 2 3 2 5" xfId="16374"/>
    <cellStyle name="C02H 2 3 2 6" xfId="18733"/>
    <cellStyle name="C02H 2 3 2 7" xfId="22914"/>
    <cellStyle name="C02H 2 3 2 8" xfId="26259"/>
    <cellStyle name="C02H 2 3 3" xfId="2138"/>
    <cellStyle name="C02H 2 3 3 2" xfId="4685"/>
    <cellStyle name="C02H 2 3 3 2 2" xfId="7319"/>
    <cellStyle name="C02H 2 3 3 2 3" xfId="11849"/>
    <cellStyle name="C02H 2 3 3 2 4" xfId="16377"/>
    <cellStyle name="C02H 2 3 3 2 5" xfId="18730"/>
    <cellStyle name="C02H 2 3 3 2 6" xfId="22917"/>
    <cellStyle name="C02H 2 3 3 2 7" xfId="26262"/>
    <cellStyle name="C02H 2 3 3 3" xfId="7318"/>
    <cellStyle name="C02H 2 3 3 4" xfId="11848"/>
    <cellStyle name="C02H 2 3 3 5" xfId="16376"/>
    <cellStyle name="C02H 2 3 3 6" xfId="18731"/>
    <cellStyle name="C02H 2 3 3 7" xfId="22916"/>
    <cellStyle name="C02H 2 3 3 8" xfId="26261"/>
    <cellStyle name="C02H 2 3 4" xfId="2550"/>
    <cellStyle name="C02H 2 3 4 2" xfId="5097"/>
    <cellStyle name="C02H 2 3 4 2 2" xfId="7321"/>
    <cellStyle name="C02H 2 3 4 2 3" xfId="11851"/>
    <cellStyle name="C02H 2 3 4 2 4" xfId="16379"/>
    <cellStyle name="C02H 2 3 4 2 5" xfId="18728"/>
    <cellStyle name="C02H 2 3 4 2 6" xfId="22919"/>
    <cellStyle name="C02H 2 3 4 2 7" xfId="26264"/>
    <cellStyle name="C02H 2 3 4 3" xfId="7320"/>
    <cellStyle name="C02H 2 3 4 4" xfId="11850"/>
    <cellStyle name="C02H 2 3 4 5" xfId="16378"/>
    <cellStyle name="C02H 2 3 4 6" xfId="22918"/>
    <cellStyle name="C02H 2 3 4 7" xfId="26263"/>
    <cellStyle name="C02H 2 3 5" xfId="2965"/>
    <cellStyle name="C02H 2 3 5 2" xfId="5512"/>
    <cellStyle name="C02H 2 3 5 2 2" xfId="7323"/>
    <cellStyle name="C02H 2 3 5 2 3" xfId="11853"/>
    <cellStyle name="C02H 2 3 5 2 4" xfId="16381"/>
    <cellStyle name="C02H 2 3 5 2 5" xfId="18726"/>
    <cellStyle name="C02H 2 3 5 2 6" xfId="22921"/>
    <cellStyle name="C02H 2 3 5 2 7" xfId="26266"/>
    <cellStyle name="C02H 2 3 5 3" xfId="7322"/>
    <cellStyle name="C02H 2 3 5 4" xfId="11852"/>
    <cellStyle name="C02H 2 3 5 5" xfId="16380"/>
    <cellStyle name="C02H 2 3 5 6" xfId="18727"/>
    <cellStyle name="C02H 2 3 5 7" xfId="22920"/>
    <cellStyle name="C02H 2 3 5 8" xfId="26265"/>
    <cellStyle name="C02H 2 3 6" xfId="3326"/>
    <cellStyle name="C02H 2 3 6 2" xfId="7324"/>
    <cellStyle name="C02H 2 3 6 3" xfId="11854"/>
    <cellStyle name="C02H 2 3 6 4" xfId="16382"/>
    <cellStyle name="C02H 2 3 6 5" xfId="18725"/>
    <cellStyle name="C02H 2 3 6 6" xfId="22922"/>
    <cellStyle name="C02H 2 3 6 7" xfId="26267"/>
    <cellStyle name="C02H 2 3 7" xfId="3721"/>
    <cellStyle name="C02H 2 3 7 2" xfId="7325"/>
    <cellStyle name="C02H 2 3 7 3" xfId="11855"/>
    <cellStyle name="C02H 2 3 7 4" xfId="16383"/>
    <cellStyle name="C02H 2 3 7 5" xfId="18724"/>
    <cellStyle name="C02H 2 3 7 6" xfId="22923"/>
    <cellStyle name="C02H 2 3 7 7" xfId="26268"/>
    <cellStyle name="C02H 2 3 8" xfId="7315"/>
    <cellStyle name="C02H 2 3 9" xfId="11845"/>
    <cellStyle name="C02H 2 4" xfId="1269"/>
    <cellStyle name="C02H 2 4 10" xfId="18723"/>
    <cellStyle name="C02H 2 4 11" xfId="22924"/>
    <cellStyle name="C02H 2 4 12" xfId="26269"/>
    <cellStyle name="C02H 2 4 2" xfId="1820"/>
    <cellStyle name="C02H 2 4 2 2" xfId="4369"/>
    <cellStyle name="C02H 2 4 2 2 2" xfId="7328"/>
    <cellStyle name="C02H 2 4 2 2 3" xfId="11858"/>
    <cellStyle name="C02H 2 4 2 2 4" xfId="16386"/>
    <cellStyle name="C02H 2 4 2 2 5" xfId="18721"/>
    <cellStyle name="C02H 2 4 2 2 6" xfId="22926"/>
    <cellStyle name="C02H 2 4 2 2 7" xfId="26271"/>
    <cellStyle name="C02H 2 4 2 3" xfId="7327"/>
    <cellStyle name="C02H 2 4 2 4" xfId="11857"/>
    <cellStyle name="C02H 2 4 2 5" xfId="16385"/>
    <cellStyle name="C02H 2 4 2 6" xfId="18722"/>
    <cellStyle name="C02H 2 4 2 7" xfId="22925"/>
    <cellStyle name="C02H 2 4 2 8" xfId="26270"/>
    <cellStyle name="C02H 2 4 3" xfId="2239"/>
    <cellStyle name="C02H 2 4 3 2" xfId="4786"/>
    <cellStyle name="C02H 2 4 3 2 2" xfId="7330"/>
    <cellStyle name="C02H 2 4 3 2 3" xfId="11860"/>
    <cellStyle name="C02H 2 4 3 2 4" xfId="16388"/>
    <cellStyle name="C02H 2 4 3 2 5" xfId="18719"/>
    <cellStyle name="C02H 2 4 3 2 6" xfId="22928"/>
    <cellStyle name="C02H 2 4 3 2 7" xfId="26273"/>
    <cellStyle name="C02H 2 4 3 3" xfId="7329"/>
    <cellStyle name="C02H 2 4 3 4" xfId="11859"/>
    <cellStyle name="C02H 2 4 3 5" xfId="16387"/>
    <cellStyle name="C02H 2 4 3 6" xfId="18720"/>
    <cellStyle name="C02H 2 4 3 7" xfId="22927"/>
    <cellStyle name="C02H 2 4 3 8" xfId="26272"/>
    <cellStyle name="C02H 2 4 4" xfId="2651"/>
    <cellStyle name="C02H 2 4 4 2" xfId="5198"/>
    <cellStyle name="C02H 2 4 4 2 2" xfId="7332"/>
    <cellStyle name="C02H 2 4 4 2 3" xfId="11862"/>
    <cellStyle name="C02H 2 4 4 2 4" xfId="16390"/>
    <cellStyle name="C02H 2 4 4 2 5" xfId="18717"/>
    <cellStyle name="C02H 2 4 4 2 6" xfId="22930"/>
    <cellStyle name="C02H 2 4 4 2 7" xfId="26275"/>
    <cellStyle name="C02H 2 4 4 3" xfId="7331"/>
    <cellStyle name="C02H 2 4 4 4" xfId="11861"/>
    <cellStyle name="C02H 2 4 4 5" xfId="16389"/>
    <cellStyle name="C02H 2 4 4 6" xfId="18718"/>
    <cellStyle name="C02H 2 4 4 7" xfId="22929"/>
    <cellStyle name="C02H 2 4 4 8" xfId="26274"/>
    <cellStyle name="C02H 2 4 5" xfId="3066"/>
    <cellStyle name="C02H 2 4 5 2" xfId="5613"/>
    <cellStyle name="C02H 2 4 5 2 2" xfId="11864"/>
    <cellStyle name="C02H 2 4 5 2 3" xfId="16392"/>
    <cellStyle name="C02H 2 4 5 2 4" xfId="18715"/>
    <cellStyle name="C02H 2 4 5 2 5" xfId="22932"/>
    <cellStyle name="C02H 2 4 5 2 6" xfId="26277"/>
    <cellStyle name="C02H 2 4 5 3" xfId="11863"/>
    <cellStyle name="C02H 2 4 5 4" xfId="16391"/>
    <cellStyle name="C02H 2 4 5 5" xfId="18716"/>
    <cellStyle name="C02H 2 4 5 6" xfId="22931"/>
    <cellStyle name="C02H 2 4 5 7" xfId="26276"/>
    <cellStyle name="C02H 2 4 6" xfId="3327"/>
    <cellStyle name="C02H 2 4 6 2" xfId="7335"/>
    <cellStyle name="C02H 2 4 6 3" xfId="11865"/>
    <cellStyle name="C02H 2 4 6 4" xfId="16393"/>
    <cellStyle name="C02H 2 4 6 5" xfId="18714"/>
    <cellStyle name="C02H 2 4 6 6" xfId="22933"/>
    <cellStyle name="C02H 2 4 6 7" xfId="26278"/>
    <cellStyle name="C02H 2 4 7" xfId="3822"/>
    <cellStyle name="C02H 2 4 7 2" xfId="7336"/>
    <cellStyle name="C02H 2 4 7 3" xfId="11866"/>
    <cellStyle name="C02H 2 4 7 4" xfId="16394"/>
    <cellStyle name="C02H 2 4 7 5" xfId="18713"/>
    <cellStyle name="C02H 2 4 7 6" xfId="22934"/>
    <cellStyle name="C02H 2 4 7 7" xfId="26279"/>
    <cellStyle name="C02H 2 4 8" xfId="11856"/>
    <cellStyle name="C02H 2 4 9" xfId="16384"/>
    <cellStyle name="C02H 2 5" xfId="1617"/>
    <cellStyle name="C02H 2 5 2" xfId="4166"/>
    <cellStyle name="C02H 2 5 2 2" xfId="7338"/>
    <cellStyle name="C02H 2 5 2 3" xfId="11868"/>
    <cellStyle name="C02H 2 5 2 4" xfId="16396"/>
    <cellStyle name="C02H 2 5 2 5" xfId="18711"/>
    <cellStyle name="C02H 2 5 2 6" xfId="22936"/>
    <cellStyle name="C02H 2 5 2 7" xfId="26281"/>
    <cellStyle name="C02H 2 5 3" xfId="7337"/>
    <cellStyle name="C02H 2 5 4" xfId="11867"/>
    <cellStyle name="C02H 2 5 5" xfId="16395"/>
    <cellStyle name="C02H 2 5 6" xfId="18712"/>
    <cellStyle name="C02H 2 5 7" xfId="22935"/>
    <cellStyle name="C02H 2 5 8" xfId="26280"/>
    <cellStyle name="C02H 2 6" xfId="2036"/>
    <cellStyle name="C02H 2 6 2" xfId="4583"/>
    <cellStyle name="C02H 2 6 2 2" xfId="7340"/>
    <cellStyle name="C02H 2 6 2 3" xfId="11870"/>
    <cellStyle name="C02H 2 6 2 4" xfId="16398"/>
    <cellStyle name="C02H 2 6 2 5" xfId="18709"/>
    <cellStyle name="C02H 2 6 2 6" xfId="22938"/>
    <cellStyle name="C02H 2 6 2 7" xfId="26283"/>
    <cellStyle name="C02H 2 6 3" xfId="7339"/>
    <cellStyle name="C02H 2 6 4" xfId="11869"/>
    <cellStyle name="C02H 2 6 5" xfId="16397"/>
    <cellStyle name="C02H 2 6 6" xfId="18710"/>
    <cellStyle name="C02H 2 6 7" xfId="22937"/>
    <cellStyle name="C02H 2 6 8" xfId="26282"/>
    <cellStyle name="C02H 2 7" xfId="2448"/>
    <cellStyle name="C02H 2 7 2" xfId="4995"/>
    <cellStyle name="C02H 2 7 2 2" xfId="7342"/>
    <cellStyle name="C02H 2 7 2 3" xfId="11872"/>
    <cellStyle name="C02H 2 7 2 4" xfId="16400"/>
    <cellStyle name="C02H 2 7 2 5" xfId="18707"/>
    <cellStyle name="C02H 2 7 2 6" xfId="22940"/>
    <cellStyle name="C02H 2 7 2 7" xfId="26285"/>
    <cellStyle name="C02H 2 7 3" xfId="7341"/>
    <cellStyle name="C02H 2 7 4" xfId="11871"/>
    <cellStyle name="C02H 2 7 5" xfId="16399"/>
    <cellStyle name="C02H 2 7 6" xfId="18708"/>
    <cellStyle name="C02H 2 7 7" xfId="22939"/>
    <cellStyle name="C02H 2 7 8" xfId="26284"/>
    <cellStyle name="C02H 2 8" xfId="2863"/>
    <cellStyle name="C02H 2 8 2" xfId="5410"/>
    <cellStyle name="C02H 2 8 2 2" xfId="7344"/>
    <cellStyle name="C02H 2 8 2 3" xfId="11874"/>
    <cellStyle name="C02H 2 8 2 4" xfId="16402"/>
    <cellStyle name="C02H 2 8 2 5" xfId="18705"/>
    <cellStyle name="C02H 2 8 2 6" xfId="22942"/>
    <cellStyle name="C02H 2 8 2 7" xfId="26287"/>
    <cellStyle name="C02H 2 8 3" xfId="7343"/>
    <cellStyle name="C02H 2 8 4" xfId="11873"/>
    <cellStyle name="C02H 2 8 5" xfId="16401"/>
    <cellStyle name="C02H 2 8 6" xfId="18706"/>
    <cellStyle name="C02H 2 8 7" xfId="22941"/>
    <cellStyle name="C02H 2 8 8" xfId="26286"/>
    <cellStyle name="C02H 2 9" xfId="3619"/>
    <cellStyle name="C02H 2 9 2" xfId="7345"/>
    <cellStyle name="C02H 2 9 3" xfId="11875"/>
    <cellStyle name="C02H 2 9 4" xfId="16403"/>
    <cellStyle name="C02H 2 9 5" xfId="18704"/>
    <cellStyle name="C02H 2 9 6" xfId="22943"/>
    <cellStyle name="C02H 2 9 7" xfId="26288"/>
    <cellStyle name="C02L" xfId="329"/>
    <cellStyle name="C02L 2" xfId="1051"/>
    <cellStyle name="C02L 2 10" xfId="26289"/>
    <cellStyle name="C02L 2 2" xfId="1127"/>
    <cellStyle name="C02L 2 2 10" xfId="18701"/>
    <cellStyle name="C02L 2 2 11" xfId="26290"/>
    <cellStyle name="C02L 2 2 2" xfId="1230"/>
    <cellStyle name="C02L 2 2 2 10" xfId="18700"/>
    <cellStyle name="C02L 2 2 2 11" xfId="22944"/>
    <cellStyle name="C02L 2 2 2 12" xfId="26291"/>
    <cellStyle name="C02L 2 2 2 2" xfId="1781"/>
    <cellStyle name="C02L 2 2 2 2 2" xfId="4330"/>
    <cellStyle name="C02L 2 2 2 2 2 2" xfId="7351"/>
    <cellStyle name="C02L 2 2 2 2 2 3" xfId="11881"/>
    <cellStyle name="C02L 2 2 2 2 2 4" xfId="16409"/>
    <cellStyle name="C02L 2 2 2 2 2 5" xfId="18698"/>
    <cellStyle name="C02L 2 2 2 2 2 6" xfId="22946"/>
    <cellStyle name="C02L 2 2 2 2 2 7" xfId="26293"/>
    <cellStyle name="C02L 2 2 2 2 3" xfId="7350"/>
    <cellStyle name="C02L 2 2 2 2 4" xfId="11880"/>
    <cellStyle name="C02L 2 2 2 2 5" xfId="16408"/>
    <cellStyle name="C02L 2 2 2 2 6" xfId="18699"/>
    <cellStyle name="C02L 2 2 2 2 7" xfId="22945"/>
    <cellStyle name="C02L 2 2 2 2 8" xfId="26292"/>
    <cellStyle name="C02L 2 2 2 3" xfId="2200"/>
    <cellStyle name="C02L 2 2 2 3 2" xfId="4747"/>
    <cellStyle name="C02L 2 2 2 3 2 2" xfId="7353"/>
    <cellStyle name="C02L 2 2 2 3 2 3" xfId="11883"/>
    <cellStyle name="C02L 2 2 2 3 2 4" xfId="16411"/>
    <cellStyle name="C02L 2 2 2 3 2 5" xfId="18696"/>
    <cellStyle name="C02L 2 2 2 3 2 6" xfId="22948"/>
    <cellStyle name="C02L 2 2 2 3 2 7" xfId="26295"/>
    <cellStyle name="C02L 2 2 2 3 3" xfId="7352"/>
    <cellStyle name="C02L 2 2 2 3 4" xfId="11882"/>
    <cellStyle name="C02L 2 2 2 3 5" xfId="16410"/>
    <cellStyle name="C02L 2 2 2 3 6" xfId="18697"/>
    <cellStyle name="C02L 2 2 2 3 7" xfId="22947"/>
    <cellStyle name="C02L 2 2 2 3 8" xfId="26294"/>
    <cellStyle name="C02L 2 2 2 4" xfId="2612"/>
    <cellStyle name="C02L 2 2 2 4 2" xfId="5159"/>
    <cellStyle name="C02L 2 2 2 4 2 2" xfId="7355"/>
    <cellStyle name="C02L 2 2 2 4 2 3" xfId="11885"/>
    <cellStyle name="C02L 2 2 2 4 2 4" xfId="16413"/>
    <cellStyle name="C02L 2 2 2 4 2 5" xfId="18694"/>
    <cellStyle name="C02L 2 2 2 4 2 6" xfId="22950"/>
    <cellStyle name="C02L 2 2 2 4 2 7" xfId="26297"/>
    <cellStyle name="C02L 2 2 2 4 3" xfId="7354"/>
    <cellStyle name="C02L 2 2 2 4 4" xfId="11884"/>
    <cellStyle name="C02L 2 2 2 4 5" xfId="16412"/>
    <cellStyle name="C02L 2 2 2 4 6" xfId="18695"/>
    <cellStyle name="C02L 2 2 2 4 7" xfId="22949"/>
    <cellStyle name="C02L 2 2 2 4 8" xfId="26296"/>
    <cellStyle name="C02L 2 2 2 5" xfId="3027"/>
    <cellStyle name="C02L 2 2 2 5 2" xfId="5574"/>
    <cellStyle name="C02L 2 2 2 5 2 2" xfId="7357"/>
    <cellStyle name="C02L 2 2 2 5 2 3" xfId="11887"/>
    <cellStyle name="C02L 2 2 2 5 2 4" xfId="16415"/>
    <cellStyle name="C02L 2 2 2 5 2 5" xfId="18692"/>
    <cellStyle name="C02L 2 2 2 5 2 6" xfId="22952"/>
    <cellStyle name="C02L 2 2 2 5 2 7" xfId="26299"/>
    <cellStyle name="C02L 2 2 2 5 3" xfId="7356"/>
    <cellStyle name="C02L 2 2 2 5 4" xfId="11886"/>
    <cellStyle name="C02L 2 2 2 5 5" xfId="18693"/>
    <cellStyle name="C02L 2 2 2 5 6" xfId="22951"/>
    <cellStyle name="C02L 2 2 2 5 7" xfId="26298"/>
    <cellStyle name="C02L 2 2 2 6" xfId="3328"/>
    <cellStyle name="C02L 2 2 2 6 2" xfId="7358"/>
    <cellStyle name="C02L 2 2 2 6 3" xfId="11888"/>
    <cellStyle name="C02L 2 2 2 6 4" xfId="16416"/>
    <cellStyle name="C02L 2 2 2 6 5" xfId="18691"/>
    <cellStyle name="C02L 2 2 2 6 6" xfId="22953"/>
    <cellStyle name="C02L 2 2 2 6 7" xfId="26300"/>
    <cellStyle name="C02L 2 2 2 7" xfId="3783"/>
    <cellStyle name="C02L 2 2 2 7 2" xfId="7359"/>
    <cellStyle name="C02L 2 2 2 7 3" xfId="11889"/>
    <cellStyle name="C02L 2 2 2 7 4" xfId="16417"/>
    <cellStyle name="C02L 2 2 2 7 5" xfId="18690"/>
    <cellStyle name="C02L 2 2 2 7 6" xfId="22954"/>
    <cellStyle name="C02L 2 2 2 7 7" xfId="26301"/>
    <cellStyle name="C02L 2 2 2 8" xfId="7349"/>
    <cellStyle name="C02L 2 2 2 9" xfId="11879"/>
    <cellStyle name="C02L 2 2 3" xfId="1329"/>
    <cellStyle name="C02L 2 2 3 10" xfId="18689"/>
    <cellStyle name="C02L 2 2 3 11" xfId="22955"/>
    <cellStyle name="C02L 2 2 3 12" xfId="26302"/>
    <cellStyle name="C02L 2 2 3 2" xfId="1880"/>
    <cellStyle name="C02L 2 2 3 2 2" xfId="4429"/>
    <cellStyle name="C02L 2 2 3 2 2 2" xfId="7362"/>
    <cellStyle name="C02L 2 2 3 2 2 3" xfId="11892"/>
    <cellStyle name="C02L 2 2 3 2 2 4" xfId="16420"/>
    <cellStyle name="C02L 2 2 3 2 2 5" xfId="18687"/>
    <cellStyle name="C02L 2 2 3 2 2 6" xfId="22957"/>
    <cellStyle name="C02L 2 2 3 2 2 7" xfId="26304"/>
    <cellStyle name="C02L 2 2 3 2 3" xfId="7361"/>
    <cellStyle name="C02L 2 2 3 2 4" xfId="11891"/>
    <cellStyle name="C02L 2 2 3 2 5" xfId="16419"/>
    <cellStyle name="C02L 2 2 3 2 6" xfId="18688"/>
    <cellStyle name="C02L 2 2 3 2 7" xfId="22956"/>
    <cellStyle name="C02L 2 2 3 2 8" xfId="26303"/>
    <cellStyle name="C02L 2 2 3 3" xfId="2299"/>
    <cellStyle name="C02L 2 2 3 3 2" xfId="4846"/>
    <cellStyle name="C02L 2 2 3 3 2 2" xfId="7364"/>
    <cellStyle name="C02L 2 2 3 3 2 3" xfId="11894"/>
    <cellStyle name="C02L 2 2 3 3 2 4" xfId="16422"/>
    <cellStyle name="C02L 2 2 3 3 2 5" xfId="18685"/>
    <cellStyle name="C02L 2 2 3 3 2 6" xfId="22959"/>
    <cellStyle name="C02L 2 2 3 3 2 7" xfId="26306"/>
    <cellStyle name="C02L 2 2 3 3 3" xfId="7363"/>
    <cellStyle name="C02L 2 2 3 3 4" xfId="11893"/>
    <cellStyle name="C02L 2 2 3 3 5" xfId="16421"/>
    <cellStyle name="C02L 2 2 3 3 6" xfId="18686"/>
    <cellStyle name="C02L 2 2 3 3 7" xfId="22958"/>
    <cellStyle name="C02L 2 2 3 3 8" xfId="26305"/>
    <cellStyle name="C02L 2 2 3 4" xfId="2711"/>
    <cellStyle name="C02L 2 2 3 4 2" xfId="5258"/>
    <cellStyle name="C02L 2 2 3 4 2 2" xfId="7366"/>
    <cellStyle name="C02L 2 2 3 4 2 3" xfId="11896"/>
    <cellStyle name="C02L 2 2 3 4 2 4" xfId="16424"/>
    <cellStyle name="C02L 2 2 3 4 2 5" xfId="18683"/>
    <cellStyle name="C02L 2 2 3 4 2 6" xfId="22961"/>
    <cellStyle name="C02L 2 2 3 4 2 7" xfId="26308"/>
    <cellStyle name="C02L 2 2 3 4 3" xfId="7365"/>
    <cellStyle name="C02L 2 2 3 4 4" xfId="11895"/>
    <cellStyle name="C02L 2 2 3 4 5" xfId="16423"/>
    <cellStyle name="C02L 2 2 3 4 6" xfId="18684"/>
    <cellStyle name="C02L 2 2 3 4 7" xfId="22960"/>
    <cellStyle name="C02L 2 2 3 4 8" xfId="26307"/>
    <cellStyle name="C02L 2 2 3 5" xfId="3126"/>
    <cellStyle name="C02L 2 2 3 5 2" xfId="5673"/>
    <cellStyle name="C02L 2 2 3 5 2 2" xfId="7368"/>
    <cellStyle name="C02L 2 2 3 5 2 3" xfId="11898"/>
    <cellStyle name="C02L 2 2 3 5 2 4" xfId="16426"/>
    <cellStyle name="C02L 2 2 3 5 2 5" xfId="18681"/>
    <cellStyle name="C02L 2 2 3 5 2 6" xfId="22963"/>
    <cellStyle name="C02L 2 2 3 5 2 7" xfId="26310"/>
    <cellStyle name="C02L 2 2 3 5 3" xfId="7367"/>
    <cellStyle name="C02L 2 2 3 5 4" xfId="11897"/>
    <cellStyle name="C02L 2 2 3 5 5" xfId="16425"/>
    <cellStyle name="C02L 2 2 3 5 6" xfId="18682"/>
    <cellStyle name="C02L 2 2 3 5 7" xfId="22962"/>
    <cellStyle name="C02L 2 2 3 5 8" xfId="26309"/>
    <cellStyle name="C02L 2 2 3 6" xfId="3882"/>
    <cellStyle name="C02L 2 2 3 6 2" xfId="7369"/>
    <cellStyle name="C02L 2 2 3 6 3" xfId="11899"/>
    <cellStyle name="C02L 2 2 3 6 4" xfId="16427"/>
    <cellStyle name="C02L 2 2 3 6 5" xfId="18680"/>
    <cellStyle name="C02L 2 2 3 6 6" xfId="22964"/>
    <cellStyle name="C02L 2 2 3 6 7" xfId="26311"/>
    <cellStyle name="C02L 2 2 3 7" xfId="7360"/>
    <cellStyle name="C02L 2 2 3 8" xfId="11890"/>
    <cellStyle name="C02L 2 2 3 9" xfId="16418"/>
    <cellStyle name="C02L 2 2 4" xfId="1678"/>
    <cellStyle name="C02L 2 2 4 2" xfId="4227"/>
    <cellStyle name="C02L 2 2 4 2 2" xfId="7371"/>
    <cellStyle name="C02L 2 2 4 2 3" xfId="11901"/>
    <cellStyle name="C02L 2 2 4 2 4" xfId="16429"/>
    <cellStyle name="C02L 2 2 4 2 5" xfId="18678"/>
    <cellStyle name="C02L 2 2 4 2 6" xfId="22965"/>
    <cellStyle name="C02L 2 2 4 2 7" xfId="26313"/>
    <cellStyle name="C02L 2 2 4 3" xfId="7370"/>
    <cellStyle name="C02L 2 2 4 4" xfId="11900"/>
    <cellStyle name="C02L 2 2 4 5" xfId="16428"/>
    <cellStyle name="C02L 2 2 4 6" xfId="18679"/>
    <cellStyle name="C02L 2 2 4 7" xfId="26312"/>
    <cellStyle name="C02L 2 2 5" xfId="2097"/>
    <cellStyle name="C02L 2 2 5 2" xfId="4644"/>
    <cellStyle name="C02L 2 2 5 2 2" xfId="7373"/>
    <cellStyle name="C02L 2 2 5 2 3" xfId="11903"/>
    <cellStyle name="C02L 2 2 5 2 4" xfId="16431"/>
    <cellStyle name="C02L 2 2 5 2 5" xfId="18676"/>
    <cellStyle name="C02L 2 2 5 2 6" xfId="22967"/>
    <cellStyle name="C02L 2 2 5 2 7" xfId="26315"/>
    <cellStyle name="C02L 2 2 5 3" xfId="7372"/>
    <cellStyle name="C02L 2 2 5 4" xfId="11902"/>
    <cellStyle name="C02L 2 2 5 5" xfId="16430"/>
    <cellStyle name="C02L 2 2 5 6" xfId="18677"/>
    <cellStyle name="C02L 2 2 5 7" xfId="22966"/>
    <cellStyle name="C02L 2 2 5 8" xfId="26314"/>
    <cellStyle name="C02L 2 2 6" xfId="2509"/>
    <cellStyle name="C02L 2 2 6 2" xfId="5056"/>
    <cellStyle name="C02L 2 2 6 2 2" xfId="7375"/>
    <cellStyle name="C02L 2 2 6 2 3" xfId="16433"/>
    <cellStyle name="C02L 2 2 6 2 4" xfId="18674"/>
    <cellStyle name="C02L 2 2 6 2 5" xfId="22969"/>
    <cellStyle name="C02L 2 2 6 2 6" xfId="26317"/>
    <cellStyle name="C02L 2 2 6 3" xfId="7374"/>
    <cellStyle name="C02L 2 2 6 4" xfId="16432"/>
    <cellStyle name="C02L 2 2 6 5" xfId="18675"/>
    <cellStyle name="C02L 2 2 6 6" xfId="22968"/>
    <cellStyle name="C02L 2 2 6 7" xfId="26316"/>
    <cellStyle name="C02L 2 2 7" xfId="2924"/>
    <cellStyle name="C02L 2 2 7 2" xfId="5471"/>
    <cellStyle name="C02L 2 2 7 2 2" xfId="7377"/>
    <cellStyle name="C02L 2 2 7 2 3" xfId="11907"/>
    <cellStyle name="C02L 2 2 7 2 4" xfId="16435"/>
    <cellStyle name="C02L 2 2 7 2 5" xfId="18672"/>
    <cellStyle name="C02L 2 2 7 2 6" xfId="22971"/>
    <cellStyle name="C02L 2 2 7 2 7" xfId="26319"/>
    <cellStyle name="C02L 2 2 7 3" xfId="7376"/>
    <cellStyle name="C02L 2 2 7 4" xfId="11906"/>
    <cellStyle name="C02L 2 2 7 5" xfId="16434"/>
    <cellStyle name="C02L 2 2 7 6" xfId="18673"/>
    <cellStyle name="C02L 2 2 7 7" xfId="22970"/>
    <cellStyle name="C02L 2 2 7 8" xfId="26318"/>
    <cellStyle name="C02L 2 2 8" xfId="3680"/>
    <cellStyle name="C02L 2 2 8 2" xfId="7378"/>
    <cellStyle name="C02L 2 2 8 3" xfId="11908"/>
    <cellStyle name="C02L 2 2 8 4" xfId="16436"/>
    <cellStyle name="C02L 2 2 8 5" xfId="18671"/>
    <cellStyle name="C02L 2 2 8 6" xfId="22972"/>
    <cellStyle name="C02L 2 2 8 7" xfId="26320"/>
    <cellStyle name="C02L 2 2 9" xfId="7348"/>
    <cellStyle name="C02L 2 3" xfId="1169"/>
    <cellStyle name="C02L 2 3 10" xfId="16437"/>
    <cellStyle name="C02L 2 3 11" xfId="22973"/>
    <cellStyle name="C02L 2 3 12" xfId="26321"/>
    <cellStyle name="C02L 2 3 2" xfId="1720"/>
    <cellStyle name="C02L 2 3 2 2" xfId="4269"/>
    <cellStyle name="C02L 2 3 2 2 2" xfId="7381"/>
    <cellStyle name="C02L 2 3 2 2 3" xfId="11911"/>
    <cellStyle name="C02L 2 3 2 2 4" xfId="16439"/>
    <cellStyle name="C02L 2 3 2 2 5" xfId="18668"/>
    <cellStyle name="C02L 2 3 2 2 6" xfId="22975"/>
    <cellStyle name="C02L 2 3 2 2 7" xfId="26323"/>
    <cellStyle name="C02L 2 3 2 3" xfId="7380"/>
    <cellStyle name="C02L 2 3 2 4" xfId="11910"/>
    <cellStyle name="C02L 2 3 2 5" xfId="16438"/>
    <cellStyle name="C02L 2 3 2 6" xfId="18669"/>
    <cellStyle name="C02L 2 3 2 7" xfId="22974"/>
    <cellStyle name="C02L 2 3 2 8" xfId="26322"/>
    <cellStyle name="C02L 2 3 3" xfId="2139"/>
    <cellStyle name="C02L 2 3 3 2" xfId="4686"/>
    <cellStyle name="C02L 2 3 3 2 2" xfId="7383"/>
    <cellStyle name="C02L 2 3 3 2 3" xfId="11913"/>
    <cellStyle name="C02L 2 3 3 2 4" xfId="16441"/>
    <cellStyle name="C02L 2 3 3 2 5" xfId="18666"/>
    <cellStyle name="C02L 2 3 3 2 6" xfId="22977"/>
    <cellStyle name="C02L 2 3 3 2 7" xfId="26325"/>
    <cellStyle name="C02L 2 3 3 3" xfId="7382"/>
    <cellStyle name="C02L 2 3 3 4" xfId="11912"/>
    <cellStyle name="C02L 2 3 3 5" xfId="16440"/>
    <cellStyle name="C02L 2 3 3 6" xfId="18667"/>
    <cellStyle name="C02L 2 3 3 7" xfId="22976"/>
    <cellStyle name="C02L 2 3 3 8" xfId="26324"/>
    <cellStyle name="C02L 2 3 4" xfId="2551"/>
    <cellStyle name="C02L 2 3 4 2" xfId="5098"/>
    <cellStyle name="C02L 2 3 4 2 2" xfId="7385"/>
    <cellStyle name="C02L 2 3 4 2 3" xfId="11915"/>
    <cellStyle name="C02L 2 3 4 2 4" xfId="16443"/>
    <cellStyle name="C02L 2 3 4 2 5" xfId="18664"/>
    <cellStyle name="C02L 2 3 4 2 6" xfId="22979"/>
    <cellStyle name="C02L 2 3 4 2 7" xfId="26327"/>
    <cellStyle name="C02L 2 3 4 3" xfId="7384"/>
    <cellStyle name="C02L 2 3 4 4" xfId="11914"/>
    <cellStyle name="C02L 2 3 4 5" xfId="16442"/>
    <cellStyle name="C02L 2 3 4 6" xfId="22978"/>
    <cellStyle name="C02L 2 3 4 7" xfId="26326"/>
    <cellStyle name="C02L 2 3 5" xfId="2966"/>
    <cellStyle name="C02L 2 3 5 2" xfId="5513"/>
    <cellStyle name="C02L 2 3 5 2 2" xfId="7387"/>
    <cellStyle name="C02L 2 3 5 2 3" xfId="11917"/>
    <cellStyle name="C02L 2 3 5 2 4" xfId="16445"/>
    <cellStyle name="C02L 2 3 5 2 5" xfId="18662"/>
    <cellStyle name="C02L 2 3 5 2 6" xfId="22981"/>
    <cellStyle name="C02L 2 3 5 2 7" xfId="26329"/>
    <cellStyle name="C02L 2 3 5 3" xfId="7386"/>
    <cellStyle name="C02L 2 3 5 4" xfId="11916"/>
    <cellStyle name="C02L 2 3 5 5" xfId="16444"/>
    <cellStyle name="C02L 2 3 5 6" xfId="18663"/>
    <cellStyle name="C02L 2 3 5 7" xfId="22980"/>
    <cellStyle name="C02L 2 3 5 8" xfId="26328"/>
    <cellStyle name="C02L 2 3 6" xfId="3329"/>
    <cellStyle name="C02L 2 3 6 2" xfId="7388"/>
    <cellStyle name="C02L 2 3 6 3" xfId="11918"/>
    <cellStyle name="C02L 2 3 6 4" xfId="16446"/>
    <cellStyle name="C02L 2 3 6 5" xfId="18661"/>
    <cellStyle name="C02L 2 3 6 6" xfId="22982"/>
    <cellStyle name="C02L 2 3 6 7" xfId="26330"/>
    <cellStyle name="C02L 2 3 7" xfId="3722"/>
    <cellStyle name="C02L 2 3 7 2" xfId="7389"/>
    <cellStyle name="C02L 2 3 7 3" xfId="11919"/>
    <cellStyle name="C02L 2 3 7 4" xfId="16447"/>
    <cellStyle name="C02L 2 3 7 5" xfId="18660"/>
    <cellStyle name="C02L 2 3 7 6" xfId="22983"/>
    <cellStyle name="C02L 2 3 7 7" xfId="26331"/>
    <cellStyle name="C02L 2 3 8" xfId="7379"/>
    <cellStyle name="C02L 2 3 9" xfId="11909"/>
    <cellStyle name="C02L 2 4" xfId="1270"/>
    <cellStyle name="C02L 2 4 10" xfId="18659"/>
    <cellStyle name="C02L 2 4 11" xfId="22984"/>
    <cellStyle name="C02L 2 4 12" xfId="26332"/>
    <cellStyle name="C02L 2 4 2" xfId="1821"/>
    <cellStyle name="C02L 2 4 2 2" xfId="4370"/>
    <cellStyle name="C02L 2 4 2 2 2" xfId="7392"/>
    <cellStyle name="C02L 2 4 2 2 3" xfId="11922"/>
    <cellStyle name="C02L 2 4 2 2 4" xfId="16450"/>
    <cellStyle name="C02L 2 4 2 2 5" xfId="18657"/>
    <cellStyle name="C02L 2 4 2 2 6" xfId="22986"/>
    <cellStyle name="C02L 2 4 2 2 7" xfId="26334"/>
    <cellStyle name="C02L 2 4 2 3" xfId="7391"/>
    <cellStyle name="C02L 2 4 2 4" xfId="11921"/>
    <cellStyle name="C02L 2 4 2 5" xfId="16449"/>
    <cellStyle name="C02L 2 4 2 6" xfId="18658"/>
    <cellStyle name="C02L 2 4 2 7" xfId="22985"/>
    <cellStyle name="C02L 2 4 2 8" xfId="26333"/>
    <cellStyle name="C02L 2 4 3" xfId="2240"/>
    <cellStyle name="C02L 2 4 3 2" xfId="4787"/>
    <cellStyle name="C02L 2 4 3 2 2" xfId="7394"/>
    <cellStyle name="C02L 2 4 3 2 3" xfId="11924"/>
    <cellStyle name="C02L 2 4 3 2 4" xfId="16452"/>
    <cellStyle name="C02L 2 4 3 2 5" xfId="18655"/>
    <cellStyle name="C02L 2 4 3 2 6" xfId="22988"/>
    <cellStyle name="C02L 2 4 3 2 7" xfId="26336"/>
    <cellStyle name="C02L 2 4 3 3" xfId="7393"/>
    <cellStyle name="C02L 2 4 3 4" xfId="11923"/>
    <cellStyle name="C02L 2 4 3 5" xfId="16451"/>
    <cellStyle name="C02L 2 4 3 6" xfId="18656"/>
    <cellStyle name="C02L 2 4 3 7" xfId="22987"/>
    <cellStyle name="C02L 2 4 3 8" xfId="26335"/>
    <cellStyle name="C02L 2 4 4" xfId="2652"/>
    <cellStyle name="C02L 2 4 4 2" xfId="5199"/>
    <cellStyle name="C02L 2 4 4 2 2" xfId="7396"/>
    <cellStyle name="C02L 2 4 4 2 3" xfId="11926"/>
    <cellStyle name="C02L 2 4 4 2 4" xfId="16454"/>
    <cellStyle name="C02L 2 4 4 2 5" xfId="18653"/>
    <cellStyle name="C02L 2 4 4 2 6" xfId="22990"/>
    <cellStyle name="C02L 2 4 4 2 7" xfId="26338"/>
    <cellStyle name="C02L 2 4 4 3" xfId="7395"/>
    <cellStyle name="C02L 2 4 4 4" xfId="11925"/>
    <cellStyle name="C02L 2 4 4 5" xfId="16453"/>
    <cellStyle name="C02L 2 4 4 6" xfId="18654"/>
    <cellStyle name="C02L 2 4 4 7" xfId="22989"/>
    <cellStyle name="C02L 2 4 4 8" xfId="26337"/>
    <cellStyle name="C02L 2 4 5" xfId="3067"/>
    <cellStyle name="C02L 2 4 5 2" xfId="5614"/>
    <cellStyle name="C02L 2 4 5 2 2" xfId="11928"/>
    <cellStyle name="C02L 2 4 5 2 3" xfId="16456"/>
    <cellStyle name="C02L 2 4 5 2 4" xfId="18651"/>
    <cellStyle name="C02L 2 4 5 2 5" xfId="22992"/>
    <cellStyle name="C02L 2 4 5 2 6" xfId="26340"/>
    <cellStyle name="C02L 2 4 5 3" xfId="11927"/>
    <cellStyle name="C02L 2 4 5 4" xfId="16455"/>
    <cellStyle name="C02L 2 4 5 5" xfId="18652"/>
    <cellStyle name="C02L 2 4 5 6" xfId="22991"/>
    <cellStyle name="C02L 2 4 5 7" xfId="26339"/>
    <cellStyle name="C02L 2 4 6" xfId="3330"/>
    <cellStyle name="C02L 2 4 6 2" xfId="7399"/>
    <cellStyle name="C02L 2 4 6 3" xfId="11929"/>
    <cellStyle name="C02L 2 4 6 4" xfId="16457"/>
    <cellStyle name="C02L 2 4 6 5" xfId="18650"/>
    <cellStyle name="C02L 2 4 6 6" xfId="22993"/>
    <cellStyle name="C02L 2 4 6 7" xfId="26341"/>
    <cellStyle name="C02L 2 4 7" xfId="3823"/>
    <cellStyle name="C02L 2 4 7 2" xfId="7400"/>
    <cellStyle name="C02L 2 4 7 3" xfId="11930"/>
    <cellStyle name="C02L 2 4 7 4" xfId="16458"/>
    <cellStyle name="C02L 2 4 7 5" xfId="18649"/>
    <cellStyle name="C02L 2 4 7 6" xfId="22994"/>
    <cellStyle name="C02L 2 4 7 7" xfId="26342"/>
    <cellStyle name="C02L 2 4 8" xfId="11920"/>
    <cellStyle name="C02L 2 4 9" xfId="16448"/>
    <cellStyle name="C02L 2 5" xfId="1618"/>
    <cellStyle name="C02L 2 5 2" xfId="4167"/>
    <cellStyle name="C02L 2 5 2 2" xfId="7402"/>
    <cellStyle name="C02L 2 5 2 3" xfId="11932"/>
    <cellStyle name="C02L 2 5 2 4" xfId="16460"/>
    <cellStyle name="C02L 2 5 2 5" xfId="18647"/>
    <cellStyle name="C02L 2 5 2 6" xfId="22996"/>
    <cellStyle name="C02L 2 5 2 7" xfId="26344"/>
    <cellStyle name="C02L 2 5 3" xfId="7401"/>
    <cellStyle name="C02L 2 5 4" xfId="11931"/>
    <cellStyle name="C02L 2 5 5" xfId="16459"/>
    <cellStyle name="C02L 2 5 6" xfId="18648"/>
    <cellStyle name="C02L 2 5 7" xfId="22995"/>
    <cellStyle name="C02L 2 5 8" xfId="26343"/>
    <cellStyle name="C02L 2 6" xfId="2037"/>
    <cellStyle name="C02L 2 6 2" xfId="4584"/>
    <cellStyle name="C02L 2 6 2 2" xfId="7404"/>
    <cellStyle name="C02L 2 6 2 3" xfId="11934"/>
    <cellStyle name="C02L 2 6 2 4" xfId="16462"/>
    <cellStyle name="C02L 2 6 2 5" xfId="18645"/>
    <cellStyle name="C02L 2 6 2 6" xfId="22998"/>
    <cellStyle name="C02L 2 6 2 7" xfId="26346"/>
    <cellStyle name="C02L 2 6 3" xfId="7403"/>
    <cellStyle name="C02L 2 6 4" xfId="11933"/>
    <cellStyle name="C02L 2 6 5" xfId="16461"/>
    <cellStyle name="C02L 2 6 6" xfId="18646"/>
    <cellStyle name="C02L 2 6 7" xfId="22997"/>
    <cellStyle name="C02L 2 6 8" xfId="26345"/>
    <cellStyle name="C02L 2 7" xfId="2449"/>
    <cellStyle name="C02L 2 7 2" xfId="4996"/>
    <cellStyle name="C02L 2 7 2 2" xfId="7406"/>
    <cellStyle name="C02L 2 7 2 3" xfId="11936"/>
    <cellStyle name="C02L 2 7 2 4" xfId="16464"/>
    <cellStyle name="C02L 2 7 2 5" xfId="18643"/>
    <cellStyle name="C02L 2 7 2 6" xfId="23000"/>
    <cellStyle name="C02L 2 7 2 7" xfId="26348"/>
    <cellStyle name="C02L 2 7 3" xfId="7405"/>
    <cellStyle name="C02L 2 7 4" xfId="11935"/>
    <cellStyle name="C02L 2 7 5" xfId="16463"/>
    <cellStyle name="C02L 2 7 6" xfId="18644"/>
    <cellStyle name="C02L 2 7 7" xfId="22999"/>
    <cellStyle name="C02L 2 7 8" xfId="26347"/>
    <cellStyle name="C02L 2 8" xfId="2864"/>
    <cellStyle name="C02L 2 8 2" xfId="5411"/>
    <cellStyle name="C02L 2 8 2 2" xfId="7408"/>
    <cellStyle name="C02L 2 8 2 3" xfId="11938"/>
    <cellStyle name="C02L 2 8 2 4" xfId="16466"/>
    <cellStyle name="C02L 2 8 2 5" xfId="18641"/>
    <cellStyle name="C02L 2 8 2 6" xfId="23002"/>
    <cellStyle name="C02L 2 8 2 7" xfId="26350"/>
    <cellStyle name="C02L 2 8 3" xfId="7407"/>
    <cellStyle name="C02L 2 8 4" xfId="11937"/>
    <cellStyle name="C02L 2 8 5" xfId="16465"/>
    <cellStyle name="C02L 2 8 6" xfId="18642"/>
    <cellStyle name="C02L 2 8 7" xfId="23001"/>
    <cellStyle name="C02L 2 8 8" xfId="26349"/>
    <cellStyle name="C02L 2 9" xfId="3620"/>
    <cellStyle name="C02L 2 9 2" xfId="7409"/>
    <cellStyle name="C02L 2 9 3" xfId="11939"/>
    <cellStyle name="C02L 2 9 4" xfId="16467"/>
    <cellStyle name="C02L 2 9 5" xfId="18640"/>
    <cellStyle name="C02L 2 9 6" xfId="23003"/>
    <cellStyle name="C02L 2 9 7" xfId="26351"/>
    <cellStyle name="C03H" xfId="330"/>
    <cellStyle name="C03H 2" xfId="1052"/>
    <cellStyle name="C03H 2 10" xfId="26352"/>
    <cellStyle name="C03H 2 2" xfId="1128"/>
    <cellStyle name="C03H 2 2 10" xfId="18637"/>
    <cellStyle name="C03H 2 2 11" xfId="26353"/>
    <cellStyle name="C03H 2 2 2" xfId="1231"/>
    <cellStyle name="C03H 2 2 2 10" xfId="18636"/>
    <cellStyle name="C03H 2 2 2 11" xfId="23004"/>
    <cellStyle name="C03H 2 2 2 12" xfId="26354"/>
    <cellStyle name="C03H 2 2 2 2" xfId="1782"/>
    <cellStyle name="C03H 2 2 2 2 2" xfId="4331"/>
    <cellStyle name="C03H 2 2 2 2 2 2" xfId="7415"/>
    <cellStyle name="C03H 2 2 2 2 2 3" xfId="11945"/>
    <cellStyle name="C03H 2 2 2 2 2 4" xfId="16473"/>
    <cellStyle name="C03H 2 2 2 2 2 5" xfId="18634"/>
    <cellStyle name="C03H 2 2 2 2 2 6" xfId="23006"/>
    <cellStyle name="C03H 2 2 2 2 2 7" xfId="26356"/>
    <cellStyle name="C03H 2 2 2 2 3" xfId="7414"/>
    <cellStyle name="C03H 2 2 2 2 4" xfId="11944"/>
    <cellStyle name="C03H 2 2 2 2 5" xfId="16472"/>
    <cellStyle name="C03H 2 2 2 2 6" xfId="18635"/>
    <cellStyle name="C03H 2 2 2 2 7" xfId="23005"/>
    <cellStyle name="C03H 2 2 2 2 8" xfId="26355"/>
    <cellStyle name="C03H 2 2 2 3" xfId="2201"/>
    <cellStyle name="C03H 2 2 2 3 2" xfId="4748"/>
    <cellStyle name="C03H 2 2 2 3 2 2" xfId="7417"/>
    <cellStyle name="C03H 2 2 2 3 2 3" xfId="11947"/>
    <cellStyle name="C03H 2 2 2 3 2 4" xfId="16475"/>
    <cellStyle name="C03H 2 2 2 3 2 5" xfId="18632"/>
    <cellStyle name="C03H 2 2 2 3 2 6" xfId="23008"/>
    <cellStyle name="C03H 2 2 2 3 2 7" xfId="26358"/>
    <cellStyle name="C03H 2 2 2 3 3" xfId="7416"/>
    <cellStyle name="C03H 2 2 2 3 4" xfId="11946"/>
    <cellStyle name="C03H 2 2 2 3 5" xfId="16474"/>
    <cellStyle name="C03H 2 2 2 3 6" xfId="18633"/>
    <cellStyle name="C03H 2 2 2 3 7" xfId="23007"/>
    <cellStyle name="C03H 2 2 2 3 8" xfId="26357"/>
    <cellStyle name="C03H 2 2 2 4" xfId="2613"/>
    <cellStyle name="C03H 2 2 2 4 2" xfId="5160"/>
    <cellStyle name="C03H 2 2 2 4 2 2" xfId="7419"/>
    <cellStyle name="C03H 2 2 2 4 2 3" xfId="11949"/>
    <cellStyle name="C03H 2 2 2 4 2 4" xfId="16477"/>
    <cellStyle name="C03H 2 2 2 4 2 5" xfId="18630"/>
    <cellStyle name="C03H 2 2 2 4 2 6" xfId="23010"/>
    <cellStyle name="C03H 2 2 2 4 2 7" xfId="26360"/>
    <cellStyle name="C03H 2 2 2 4 3" xfId="7418"/>
    <cellStyle name="C03H 2 2 2 4 4" xfId="11948"/>
    <cellStyle name="C03H 2 2 2 4 5" xfId="16476"/>
    <cellStyle name="C03H 2 2 2 4 6" xfId="18631"/>
    <cellStyle name="C03H 2 2 2 4 7" xfId="23009"/>
    <cellStyle name="C03H 2 2 2 4 8" xfId="26359"/>
    <cellStyle name="C03H 2 2 2 5" xfId="3028"/>
    <cellStyle name="C03H 2 2 2 5 2" xfId="5575"/>
    <cellStyle name="C03H 2 2 2 5 2 2" xfId="7421"/>
    <cellStyle name="C03H 2 2 2 5 2 3" xfId="11951"/>
    <cellStyle name="C03H 2 2 2 5 2 4" xfId="16479"/>
    <cellStyle name="C03H 2 2 2 5 2 5" xfId="18628"/>
    <cellStyle name="C03H 2 2 2 5 2 6" xfId="23012"/>
    <cellStyle name="C03H 2 2 2 5 2 7" xfId="26362"/>
    <cellStyle name="C03H 2 2 2 5 3" xfId="7420"/>
    <cellStyle name="C03H 2 2 2 5 4" xfId="11950"/>
    <cellStyle name="C03H 2 2 2 5 5" xfId="18629"/>
    <cellStyle name="C03H 2 2 2 5 6" xfId="23011"/>
    <cellStyle name="C03H 2 2 2 5 7" xfId="26361"/>
    <cellStyle name="C03H 2 2 2 6" xfId="3331"/>
    <cellStyle name="C03H 2 2 2 6 2" xfId="7422"/>
    <cellStyle name="C03H 2 2 2 6 3" xfId="11952"/>
    <cellStyle name="C03H 2 2 2 6 4" xfId="16480"/>
    <cellStyle name="C03H 2 2 2 6 5" xfId="18627"/>
    <cellStyle name="C03H 2 2 2 6 6" xfId="23013"/>
    <cellStyle name="C03H 2 2 2 6 7" xfId="26363"/>
    <cellStyle name="C03H 2 2 2 7" xfId="3784"/>
    <cellStyle name="C03H 2 2 2 7 2" xfId="7423"/>
    <cellStyle name="C03H 2 2 2 7 3" xfId="11953"/>
    <cellStyle name="C03H 2 2 2 7 4" xfId="16481"/>
    <cellStyle name="C03H 2 2 2 7 5" xfId="18626"/>
    <cellStyle name="C03H 2 2 2 7 6" xfId="23014"/>
    <cellStyle name="C03H 2 2 2 7 7" xfId="26364"/>
    <cellStyle name="C03H 2 2 2 8" xfId="7413"/>
    <cellStyle name="C03H 2 2 2 9" xfId="11943"/>
    <cellStyle name="C03H 2 2 3" xfId="1330"/>
    <cellStyle name="C03H 2 2 3 10" xfId="18625"/>
    <cellStyle name="C03H 2 2 3 11" xfId="23015"/>
    <cellStyle name="C03H 2 2 3 12" xfId="26365"/>
    <cellStyle name="C03H 2 2 3 2" xfId="1881"/>
    <cellStyle name="C03H 2 2 3 2 2" xfId="4430"/>
    <cellStyle name="C03H 2 2 3 2 2 2" xfId="7426"/>
    <cellStyle name="C03H 2 2 3 2 2 3" xfId="11956"/>
    <cellStyle name="C03H 2 2 3 2 2 4" xfId="16484"/>
    <cellStyle name="C03H 2 2 3 2 2 5" xfId="18623"/>
    <cellStyle name="C03H 2 2 3 2 2 6" xfId="23017"/>
    <cellStyle name="C03H 2 2 3 2 2 7" xfId="26367"/>
    <cellStyle name="C03H 2 2 3 2 3" xfId="7425"/>
    <cellStyle name="C03H 2 2 3 2 4" xfId="11955"/>
    <cellStyle name="C03H 2 2 3 2 5" xfId="16483"/>
    <cellStyle name="C03H 2 2 3 2 6" xfId="18624"/>
    <cellStyle name="C03H 2 2 3 2 7" xfId="23016"/>
    <cellStyle name="C03H 2 2 3 2 8" xfId="26366"/>
    <cellStyle name="C03H 2 2 3 3" xfId="2300"/>
    <cellStyle name="C03H 2 2 3 3 2" xfId="4847"/>
    <cellStyle name="C03H 2 2 3 3 2 2" xfId="7428"/>
    <cellStyle name="C03H 2 2 3 3 2 3" xfId="11958"/>
    <cellStyle name="C03H 2 2 3 3 2 4" xfId="16486"/>
    <cellStyle name="C03H 2 2 3 3 2 5" xfId="18621"/>
    <cellStyle name="C03H 2 2 3 3 2 6" xfId="23019"/>
    <cellStyle name="C03H 2 2 3 3 2 7" xfId="26369"/>
    <cellStyle name="C03H 2 2 3 3 3" xfId="7427"/>
    <cellStyle name="C03H 2 2 3 3 4" xfId="11957"/>
    <cellStyle name="C03H 2 2 3 3 5" xfId="16485"/>
    <cellStyle name="C03H 2 2 3 3 6" xfId="18622"/>
    <cellStyle name="C03H 2 2 3 3 7" xfId="23018"/>
    <cellStyle name="C03H 2 2 3 3 8" xfId="26368"/>
    <cellStyle name="C03H 2 2 3 4" xfId="2712"/>
    <cellStyle name="C03H 2 2 3 4 2" xfId="5259"/>
    <cellStyle name="C03H 2 2 3 4 2 2" xfId="7430"/>
    <cellStyle name="C03H 2 2 3 4 2 3" xfId="11960"/>
    <cellStyle name="C03H 2 2 3 4 2 4" xfId="16488"/>
    <cellStyle name="C03H 2 2 3 4 2 5" xfId="18619"/>
    <cellStyle name="C03H 2 2 3 4 2 6" xfId="23021"/>
    <cellStyle name="C03H 2 2 3 4 2 7" xfId="26371"/>
    <cellStyle name="C03H 2 2 3 4 3" xfId="7429"/>
    <cellStyle name="C03H 2 2 3 4 4" xfId="11959"/>
    <cellStyle name="C03H 2 2 3 4 5" xfId="16487"/>
    <cellStyle name="C03H 2 2 3 4 6" xfId="18620"/>
    <cellStyle name="C03H 2 2 3 4 7" xfId="23020"/>
    <cellStyle name="C03H 2 2 3 4 8" xfId="26370"/>
    <cellStyle name="C03H 2 2 3 5" xfId="3127"/>
    <cellStyle name="C03H 2 2 3 5 2" xfId="5674"/>
    <cellStyle name="C03H 2 2 3 5 2 2" xfId="7432"/>
    <cellStyle name="C03H 2 2 3 5 2 3" xfId="11962"/>
    <cellStyle name="C03H 2 2 3 5 2 4" xfId="16490"/>
    <cellStyle name="C03H 2 2 3 5 2 5" xfId="18617"/>
    <cellStyle name="C03H 2 2 3 5 2 6" xfId="23023"/>
    <cellStyle name="C03H 2 2 3 5 2 7" xfId="26373"/>
    <cellStyle name="C03H 2 2 3 5 3" xfId="7431"/>
    <cellStyle name="C03H 2 2 3 5 4" xfId="11961"/>
    <cellStyle name="C03H 2 2 3 5 5" xfId="16489"/>
    <cellStyle name="C03H 2 2 3 5 6" xfId="18618"/>
    <cellStyle name="C03H 2 2 3 5 7" xfId="23022"/>
    <cellStyle name="C03H 2 2 3 5 8" xfId="26372"/>
    <cellStyle name="C03H 2 2 3 6" xfId="3883"/>
    <cellStyle name="C03H 2 2 3 6 2" xfId="7433"/>
    <cellStyle name="C03H 2 2 3 6 3" xfId="11963"/>
    <cellStyle name="C03H 2 2 3 6 4" xfId="16491"/>
    <cellStyle name="C03H 2 2 3 6 5" xfId="18616"/>
    <cellStyle name="C03H 2 2 3 6 6" xfId="23024"/>
    <cellStyle name="C03H 2 2 3 6 7" xfId="26374"/>
    <cellStyle name="C03H 2 2 3 7" xfId="7424"/>
    <cellStyle name="C03H 2 2 3 8" xfId="11954"/>
    <cellStyle name="C03H 2 2 3 9" xfId="16482"/>
    <cellStyle name="C03H 2 2 4" xfId="1679"/>
    <cellStyle name="C03H 2 2 4 2" xfId="4228"/>
    <cellStyle name="C03H 2 2 4 2 2" xfId="7435"/>
    <cellStyle name="C03H 2 2 4 2 3" xfId="11965"/>
    <cellStyle name="C03H 2 2 4 2 4" xfId="16493"/>
    <cellStyle name="C03H 2 2 4 2 5" xfId="18614"/>
    <cellStyle name="C03H 2 2 4 2 6" xfId="23025"/>
    <cellStyle name="C03H 2 2 4 2 7" xfId="26376"/>
    <cellStyle name="C03H 2 2 4 3" xfId="7434"/>
    <cellStyle name="C03H 2 2 4 4" xfId="11964"/>
    <cellStyle name="C03H 2 2 4 5" xfId="16492"/>
    <cellStyle name="C03H 2 2 4 6" xfId="18615"/>
    <cellStyle name="C03H 2 2 4 7" xfId="26375"/>
    <cellStyle name="C03H 2 2 5" xfId="2098"/>
    <cellStyle name="C03H 2 2 5 2" xfId="4645"/>
    <cellStyle name="C03H 2 2 5 2 2" xfId="7437"/>
    <cellStyle name="C03H 2 2 5 2 3" xfId="11967"/>
    <cellStyle name="C03H 2 2 5 2 4" xfId="16495"/>
    <cellStyle name="C03H 2 2 5 2 5" xfId="18612"/>
    <cellStyle name="C03H 2 2 5 2 6" xfId="23027"/>
    <cellStyle name="C03H 2 2 5 2 7" xfId="26378"/>
    <cellStyle name="C03H 2 2 5 3" xfId="7436"/>
    <cellStyle name="C03H 2 2 5 4" xfId="11966"/>
    <cellStyle name="C03H 2 2 5 5" xfId="16494"/>
    <cellStyle name="C03H 2 2 5 6" xfId="18613"/>
    <cellStyle name="C03H 2 2 5 7" xfId="23026"/>
    <cellStyle name="C03H 2 2 5 8" xfId="26377"/>
    <cellStyle name="C03H 2 2 6" xfId="2510"/>
    <cellStyle name="C03H 2 2 6 2" xfId="5057"/>
    <cellStyle name="C03H 2 2 6 2 2" xfId="7439"/>
    <cellStyle name="C03H 2 2 6 2 3" xfId="16497"/>
    <cellStyle name="C03H 2 2 6 2 4" xfId="18610"/>
    <cellStyle name="C03H 2 2 6 2 5" xfId="23029"/>
    <cellStyle name="C03H 2 2 6 2 6" xfId="26380"/>
    <cellStyle name="C03H 2 2 6 3" xfId="7438"/>
    <cellStyle name="C03H 2 2 6 4" xfId="16496"/>
    <cellStyle name="C03H 2 2 6 5" xfId="18611"/>
    <cellStyle name="C03H 2 2 6 6" xfId="23028"/>
    <cellStyle name="C03H 2 2 6 7" xfId="26379"/>
    <cellStyle name="C03H 2 2 7" xfId="2925"/>
    <cellStyle name="C03H 2 2 7 2" xfId="5472"/>
    <cellStyle name="C03H 2 2 7 2 2" xfId="7441"/>
    <cellStyle name="C03H 2 2 7 2 3" xfId="11971"/>
    <cellStyle name="C03H 2 2 7 2 4" xfId="16499"/>
    <cellStyle name="C03H 2 2 7 2 5" xfId="18608"/>
    <cellStyle name="C03H 2 2 7 2 6" xfId="23031"/>
    <cellStyle name="C03H 2 2 7 2 7" xfId="26382"/>
    <cellStyle name="C03H 2 2 7 3" xfId="7440"/>
    <cellStyle name="C03H 2 2 7 4" xfId="11970"/>
    <cellStyle name="C03H 2 2 7 5" xfId="16498"/>
    <cellStyle name="C03H 2 2 7 6" xfId="18609"/>
    <cellStyle name="C03H 2 2 7 7" xfId="23030"/>
    <cellStyle name="C03H 2 2 7 8" xfId="26381"/>
    <cellStyle name="C03H 2 2 8" xfId="3681"/>
    <cellStyle name="C03H 2 2 8 2" xfId="7442"/>
    <cellStyle name="C03H 2 2 8 3" xfId="11972"/>
    <cellStyle name="C03H 2 2 8 4" xfId="16500"/>
    <cellStyle name="C03H 2 2 8 5" xfId="18607"/>
    <cellStyle name="C03H 2 2 8 6" xfId="23032"/>
    <cellStyle name="C03H 2 2 8 7" xfId="26383"/>
    <cellStyle name="C03H 2 2 9" xfId="7412"/>
    <cellStyle name="C03H 2 3" xfId="1170"/>
    <cellStyle name="C03H 2 3 10" xfId="16501"/>
    <cellStyle name="C03H 2 3 11" xfId="23033"/>
    <cellStyle name="C03H 2 3 12" xfId="26384"/>
    <cellStyle name="C03H 2 3 2" xfId="1721"/>
    <cellStyle name="C03H 2 3 2 2" xfId="4270"/>
    <cellStyle name="C03H 2 3 2 2 2" xfId="7445"/>
    <cellStyle name="C03H 2 3 2 2 3" xfId="11975"/>
    <cellStyle name="C03H 2 3 2 2 4" xfId="16503"/>
    <cellStyle name="C03H 2 3 2 2 5" xfId="18604"/>
    <cellStyle name="C03H 2 3 2 2 6" xfId="23035"/>
    <cellStyle name="C03H 2 3 2 2 7" xfId="26386"/>
    <cellStyle name="C03H 2 3 2 3" xfId="7444"/>
    <cellStyle name="C03H 2 3 2 4" xfId="11974"/>
    <cellStyle name="C03H 2 3 2 5" xfId="16502"/>
    <cellStyle name="C03H 2 3 2 6" xfId="18605"/>
    <cellStyle name="C03H 2 3 2 7" xfId="23034"/>
    <cellStyle name="C03H 2 3 2 8" xfId="26385"/>
    <cellStyle name="C03H 2 3 3" xfId="2140"/>
    <cellStyle name="C03H 2 3 3 2" xfId="4687"/>
    <cellStyle name="C03H 2 3 3 2 2" xfId="7447"/>
    <cellStyle name="C03H 2 3 3 2 3" xfId="11977"/>
    <cellStyle name="C03H 2 3 3 2 4" xfId="16505"/>
    <cellStyle name="C03H 2 3 3 2 5" xfId="18602"/>
    <cellStyle name="C03H 2 3 3 2 6" xfId="23037"/>
    <cellStyle name="C03H 2 3 3 2 7" xfId="26388"/>
    <cellStyle name="C03H 2 3 3 3" xfId="7446"/>
    <cellStyle name="C03H 2 3 3 4" xfId="11976"/>
    <cellStyle name="C03H 2 3 3 5" xfId="16504"/>
    <cellStyle name="C03H 2 3 3 6" xfId="18603"/>
    <cellStyle name="C03H 2 3 3 7" xfId="23036"/>
    <cellStyle name="C03H 2 3 3 8" xfId="26387"/>
    <cellStyle name="C03H 2 3 4" xfId="2552"/>
    <cellStyle name="C03H 2 3 4 2" xfId="5099"/>
    <cellStyle name="C03H 2 3 4 2 2" xfId="7449"/>
    <cellStyle name="C03H 2 3 4 2 3" xfId="11979"/>
    <cellStyle name="C03H 2 3 4 2 4" xfId="16507"/>
    <cellStyle name="C03H 2 3 4 2 5" xfId="18600"/>
    <cellStyle name="C03H 2 3 4 2 6" xfId="23039"/>
    <cellStyle name="C03H 2 3 4 2 7" xfId="26390"/>
    <cellStyle name="C03H 2 3 4 3" xfId="7448"/>
    <cellStyle name="C03H 2 3 4 4" xfId="11978"/>
    <cellStyle name="C03H 2 3 4 5" xfId="16506"/>
    <cellStyle name="C03H 2 3 4 6" xfId="23038"/>
    <cellStyle name="C03H 2 3 4 7" xfId="26389"/>
    <cellStyle name="C03H 2 3 5" xfId="2967"/>
    <cellStyle name="C03H 2 3 5 2" xfId="5514"/>
    <cellStyle name="C03H 2 3 5 2 2" xfId="7451"/>
    <cellStyle name="C03H 2 3 5 2 3" xfId="11981"/>
    <cellStyle name="C03H 2 3 5 2 4" xfId="16509"/>
    <cellStyle name="C03H 2 3 5 2 5" xfId="18598"/>
    <cellStyle name="C03H 2 3 5 2 6" xfId="23041"/>
    <cellStyle name="C03H 2 3 5 2 7" xfId="26392"/>
    <cellStyle name="C03H 2 3 5 3" xfId="7450"/>
    <cellStyle name="C03H 2 3 5 4" xfId="11980"/>
    <cellStyle name="C03H 2 3 5 5" xfId="16508"/>
    <cellStyle name="C03H 2 3 5 6" xfId="18599"/>
    <cellStyle name="C03H 2 3 5 7" xfId="23040"/>
    <cellStyle name="C03H 2 3 5 8" xfId="26391"/>
    <cellStyle name="C03H 2 3 6" xfId="3332"/>
    <cellStyle name="C03H 2 3 6 2" xfId="7452"/>
    <cellStyle name="C03H 2 3 6 3" xfId="11982"/>
    <cellStyle name="C03H 2 3 6 4" xfId="16510"/>
    <cellStyle name="C03H 2 3 6 5" xfId="18597"/>
    <cellStyle name="C03H 2 3 6 6" xfId="23042"/>
    <cellStyle name="C03H 2 3 6 7" xfId="26393"/>
    <cellStyle name="C03H 2 3 7" xfId="3723"/>
    <cellStyle name="C03H 2 3 7 2" xfId="7453"/>
    <cellStyle name="C03H 2 3 7 3" xfId="11983"/>
    <cellStyle name="C03H 2 3 7 4" xfId="16511"/>
    <cellStyle name="C03H 2 3 7 5" xfId="18596"/>
    <cellStyle name="C03H 2 3 7 6" xfId="23043"/>
    <cellStyle name="C03H 2 3 7 7" xfId="26394"/>
    <cellStyle name="C03H 2 3 8" xfId="7443"/>
    <cellStyle name="C03H 2 3 9" xfId="11973"/>
    <cellStyle name="C03H 2 4" xfId="1271"/>
    <cellStyle name="C03H 2 4 10" xfId="18595"/>
    <cellStyle name="C03H 2 4 11" xfId="23044"/>
    <cellStyle name="C03H 2 4 12" xfId="26395"/>
    <cellStyle name="C03H 2 4 2" xfId="1822"/>
    <cellStyle name="C03H 2 4 2 2" xfId="4371"/>
    <cellStyle name="C03H 2 4 2 2 2" xfId="7456"/>
    <cellStyle name="C03H 2 4 2 2 3" xfId="11986"/>
    <cellStyle name="C03H 2 4 2 2 4" xfId="16514"/>
    <cellStyle name="C03H 2 4 2 2 5" xfId="18593"/>
    <cellStyle name="C03H 2 4 2 2 6" xfId="23046"/>
    <cellStyle name="C03H 2 4 2 2 7" xfId="26397"/>
    <cellStyle name="C03H 2 4 2 3" xfId="7455"/>
    <cellStyle name="C03H 2 4 2 4" xfId="11985"/>
    <cellStyle name="C03H 2 4 2 5" xfId="16513"/>
    <cellStyle name="C03H 2 4 2 6" xfId="18594"/>
    <cellStyle name="C03H 2 4 2 7" xfId="23045"/>
    <cellStyle name="C03H 2 4 2 8" xfId="26396"/>
    <cellStyle name="C03H 2 4 3" xfId="2241"/>
    <cellStyle name="C03H 2 4 3 2" xfId="4788"/>
    <cellStyle name="C03H 2 4 3 2 2" xfId="7458"/>
    <cellStyle name="C03H 2 4 3 2 3" xfId="11988"/>
    <cellStyle name="C03H 2 4 3 2 4" xfId="16516"/>
    <cellStyle name="C03H 2 4 3 2 5" xfId="18591"/>
    <cellStyle name="C03H 2 4 3 2 6" xfId="23048"/>
    <cellStyle name="C03H 2 4 3 2 7" xfId="26399"/>
    <cellStyle name="C03H 2 4 3 3" xfId="7457"/>
    <cellStyle name="C03H 2 4 3 4" xfId="11987"/>
    <cellStyle name="C03H 2 4 3 5" xfId="16515"/>
    <cellStyle name="C03H 2 4 3 6" xfId="18592"/>
    <cellStyle name="C03H 2 4 3 7" xfId="23047"/>
    <cellStyle name="C03H 2 4 3 8" xfId="26398"/>
    <cellStyle name="C03H 2 4 4" xfId="2653"/>
    <cellStyle name="C03H 2 4 4 2" xfId="5200"/>
    <cellStyle name="C03H 2 4 4 2 2" xfId="7460"/>
    <cellStyle name="C03H 2 4 4 2 3" xfId="11990"/>
    <cellStyle name="C03H 2 4 4 2 4" xfId="16518"/>
    <cellStyle name="C03H 2 4 4 2 5" xfId="18589"/>
    <cellStyle name="C03H 2 4 4 2 6" xfId="23050"/>
    <cellStyle name="C03H 2 4 4 2 7" xfId="26401"/>
    <cellStyle name="C03H 2 4 4 3" xfId="7459"/>
    <cellStyle name="C03H 2 4 4 4" xfId="11989"/>
    <cellStyle name="C03H 2 4 4 5" xfId="16517"/>
    <cellStyle name="C03H 2 4 4 6" xfId="18590"/>
    <cellStyle name="C03H 2 4 4 7" xfId="23049"/>
    <cellStyle name="C03H 2 4 4 8" xfId="26400"/>
    <cellStyle name="C03H 2 4 5" xfId="3068"/>
    <cellStyle name="C03H 2 4 5 2" xfId="5615"/>
    <cellStyle name="C03H 2 4 5 2 2" xfId="11992"/>
    <cellStyle name="C03H 2 4 5 2 3" xfId="16520"/>
    <cellStyle name="C03H 2 4 5 2 4" xfId="18587"/>
    <cellStyle name="C03H 2 4 5 2 5" xfId="23052"/>
    <cellStyle name="C03H 2 4 5 2 6" xfId="26403"/>
    <cellStyle name="C03H 2 4 5 3" xfId="11991"/>
    <cellStyle name="C03H 2 4 5 4" xfId="16519"/>
    <cellStyle name="C03H 2 4 5 5" xfId="18588"/>
    <cellStyle name="C03H 2 4 5 6" xfId="23051"/>
    <cellStyle name="C03H 2 4 5 7" xfId="26402"/>
    <cellStyle name="C03H 2 4 6" xfId="3333"/>
    <cellStyle name="C03H 2 4 6 2" xfId="7463"/>
    <cellStyle name="C03H 2 4 6 3" xfId="11993"/>
    <cellStyle name="C03H 2 4 6 4" xfId="16521"/>
    <cellStyle name="C03H 2 4 6 5" xfId="18586"/>
    <cellStyle name="C03H 2 4 6 6" xfId="23053"/>
    <cellStyle name="C03H 2 4 6 7" xfId="26404"/>
    <cellStyle name="C03H 2 4 7" xfId="3824"/>
    <cellStyle name="C03H 2 4 7 2" xfId="7464"/>
    <cellStyle name="C03H 2 4 7 3" xfId="11994"/>
    <cellStyle name="C03H 2 4 7 4" xfId="16522"/>
    <cellStyle name="C03H 2 4 7 5" xfId="18585"/>
    <cellStyle name="C03H 2 4 7 6" xfId="23054"/>
    <cellStyle name="C03H 2 4 7 7" xfId="26405"/>
    <cellStyle name="C03H 2 4 8" xfId="11984"/>
    <cellStyle name="C03H 2 4 9" xfId="16512"/>
    <cellStyle name="C03H 2 5" xfId="1619"/>
    <cellStyle name="C03H 2 5 2" xfId="4168"/>
    <cellStyle name="C03H 2 5 2 2" xfId="7466"/>
    <cellStyle name="C03H 2 5 2 3" xfId="11996"/>
    <cellStyle name="C03H 2 5 2 4" xfId="16524"/>
    <cellStyle name="C03H 2 5 2 5" xfId="18583"/>
    <cellStyle name="C03H 2 5 2 6" xfId="23056"/>
    <cellStyle name="C03H 2 5 2 7" xfId="26407"/>
    <cellStyle name="C03H 2 5 3" xfId="7465"/>
    <cellStyle name="C03H 2 5 4" xfId="11995"/>
    <cellStyle name="C03H 2 5 5" xfId="16523"/>
    <cellStyle name="C03H 2 5 6" xfId="18584"/>
    <cellStyle name="C03H 2 5 7" xfId="23055"/>
    <cellStyle name="C03H 2 5 8" xfId="26406"/>
    <cellStyle name="C03H 2 6" xfId="2038"/>
    <cellStyle name="C03H 2 6 2" xfId="4585"/>
    <cellStyle name="C03H 2 6 2 2" xfId="7468"/>
    <cellStyle name="C03H 2 6 2 3" xfId="11998"/>
    <cellStyle name="C03H 2 6 2 4" xfId="16526"/>
    <cellStyle name="C03H 2 6 2 5" xfId="18581"/>
    <cellStyle name="C03H 2 6 2 6" xfId="23058"/>
    <cellStyle name="C03H 2 6 2 7" xfId="26409"/>
    <cellStyle name="C03H 2 6 3" xfId="7467"/>
    <cellStyle name="C03H 2 6 4" xfId="11997"/>
    <cellStyle name="C03H 2 6 5" xfId="16525"/>
    <cellStyle name="C03H 2 6 6" xfId="18582"/>
    <cellStyle name="C03H 2 6 7" xfId="23057"/>
    <cellStyle name="C03H 2 6 8" xfId="26408"/>
    <cellStyle name="C03H 2 7" xfId="2450"/>
    <cellStyle name="C03H 2 7 2" xfId="4997"/>
    <cellStyle name="C03H 2 7 2 2" xfId="7470"/>
    <cellStyle name="C03H 2 7 2 3" xfId="12000"/>
    <cellStyle name="C03H 2 7 2 4" xfId="16528"/>
    <cellStyle name="C03H 2 7 2 5" xfId="18579"/>
    <cellStyle name="C03H 2 7 2 6" xfId="23060"/>
    <cellStyle name="C03H 2 7 2 7" xfId="26411"/>
    <cellStyle name="C03H 2 7 3" xfId="7469"/>
    <cellStyle name="C03H 2 7 4" xfId="11999"/>
    <cellStyle name="C03H 2 7 5" xfId="16527"/>
    <cellStyle name="C03H 2 7 6" xfId="18580"/>
    <cellStyle name="C03H 2 7 7" xfId="23059"/>
    <cellStyle name="C03H 2 7 8" xfId="26410"/>
    <cellStyle name="C03H 2 8" xfId="2865"/>
    <cellStyle name="C03H 2 8 2" xfId="5412"/>
    <cellStyle name="C03H 2 8 2 2" xfId="7472"/>
    <cellStyle name="C03H 2 8 2 3" xfId="12002"/>
    <cellStyle name="C03H 2 8 2 4" xfId="16530"/>
    <cellStyle name="C03H 2 8 2 5" xfId="18577"/>
    <cellStyle name="C03H 2 8 2 6" xfId="23062"/>
    <cellStyle name="C03H 2 8 2 7" xfId="26413"/>
    <cellStyle name="C03H 2 8 3" xfId="7471"/>
    <cellStyle name="C03H 2 8 4" xfId="12001"/>
    <cellStyle name="C03H 2 8 5" xfId="16529"/>
    <cellStyle name="C03H 2 8 6" xfId="18578"/>
    <cellStyle name="C03H 2 8 7" xfId="23061"/>
    <cellStyle name="C03H 2 8 8" xfId="26412"/>
    <cellStyle name="C03H 2 9" xfId="3621"/>
    <cellStyle name="C03H 2 9 2" xfId="7473"/>
    <cellStyle name="C03H 2 9 3" xfId="12003"/>
    <cellStyle name="C03H 2 9 4" xfId="16531"/>
    <cellStyle name="C03H 2 9 5" xfId="18576"/>
    <cellStyle name="C03H 2 9 6" xfId="23063"/>
    <cellStyle name="C03H 2 9 7" xfId="26414"/>
    <cellStyle name="C03L" xfId="331"/>
    <cellStyle name="C03L 2" xfId="1053"/>
    <cellStyle name="C03L 2 10" xfId="26415"/>
    <cellStyle name="C03L 2 2" xfId="1129"/>
    <cellStyle name="C03L 2 2 10" xfId="18573"/>
    <cellStyle name="C03L 2 2 11" xfId="26416"/>
    <cellStyle name="C03L 2 2 2" xfId="1232"/>
    <cellStyle name="C03L 2 2 2 10" xfId="18572"/>
    <cellStyle name="C03L 2 2 2 11" xfId="23064"/>
    <cellStyle name="C03L 2 2 2 12" xfId="26417"/>
    <cellStyle name="C03L 2 2 2 2" xfId="1783"/>
    <cellStyle name="C03L 2 2 2 2 2" xfId="4332"/>
    <cellStyle name="C03L 2 2 2 2 2 2" xfId="7479"/>
    <cellStyle name="C03L 2 2 2 2 2 3" xfId="12009"/>
    <cellStyle name="C03L 2 2 2 2 2 4" xfId="16537"/>
    <cellStyle name="C03L 2 2 2 2 2 5" xfId="18570"/>
    <cellStyle name="C03L 2 2 2 2 2 6" xfId="23066"/>
    <cellStyle name="C03L 2 2 2 2 2 7" xfId="26419"/>
    <cellStyle name="C03L 2 2 2 2 3" xfId="7478"/>
    <cellStyle name="C03L 2 2 2 2 4" xfId="12008"/>
    <cellStyle name="C03L 2 2 2 2 5" xfId="16536"/>
    <cellStyle name="C03L 2 2 2 2 6" xfId="18571"/>
    <cellStyle name="C03L 2 2 2 2 7" xfId="23065"/>
    <cellStyle name="C03L 2 2 2 2 8" xfId="26418"/>
    <cellStyle name="C03L 2 2 2 3" xfId="2202"/>
    <cellStyle name="C03L 2 2 2 3 2" xfId="4749"/>
    <cellStyle name="C03L 2 2 2 3 2 2" xfId="7481"/>
    <cellStyle name="C03L 2 2 2 3 2 3" xfId="12011"/>
    <cellStyle name="C03L 2 2 2 3 2 4" xfId="16539"/>
    <cellStyle name="C03L 2 2 2 3 2 5" xfId="18568"/>
    <cellStyle name="C03L 2 2 2 3 2 6" xfId="23068"/>
    <cellStyle name="C03L 2 2 2 3 2 7" xfId="26421"/>
    <cellStyle name="C03L 2 2 2 3 3" xfId="7480"/>
    <cellStyle name="C03L 2 2 2 3 4" xfId="12010"/>
    <cellStyle name="C03L 2 2 2 3 5" xfId="16538"/>
    <cellStyle name="C03L 2 2 2 3 6" xfId="18569"/>
    <cellStyle name="C03L 2 2 2 3 7" xfId="23067"/>
    <cellStyle name="C03L 2 2 2 3 8" xfId="26420"/>
    <cellStyle name="C03L 2 2 2 4" xfId="2614"/>
    <cellStyle name="C03L 2 2 2 4 2" xfId="5161"/>
    <cellStyle name="C03L 2 2 2 4 2 2" xfId="7483"/>
    <cellStyle name="C03L 2 2 2 4 2 3" xfId="12013"/>
    <cellStyle name="C03L 2 2 2 4 2 4" xfId="16541"/>
    <cellStyle name="C03L 2 2 2 4 2 5" xfId="18566"/>
    <cellStyle name="C03L 2 2 2 4 2 6" xfId="23070"/>
    <cellStyle name="C03L 2 2 2 4 2 7" xfId="26423"/>
    <cellStyle name="C03L 2 2 2 4 3" xfId="7482"/>
    <cellStyle name="C03L 2 2 2 4 4" xfId="12012"/>
    <cellStyle name="C03L 2 2 2 4 5" xfId="16540"/>
    <cellStyle name="C03L 2 2 2 4 6" xfId="18567"/>
    <cellStyle name="C03L 2 2 2 4 7" xfId="23069"/>
    <cellStyle name="C03L 2 2 2 4 8" xfId="26422"/>
    <cellStyle name="C03L 2 2 2 5" xfId="3029"/>
    <cellStyle name="C03L 2 2 2 5 2" xfId="5576"/>
    <cellStyle name="C03L 2 2 2 5 2 2" xfId="7485"/>
    <cellStyle name="C03L 2 2 2 5 2 3" xfId="12015"/>
    <cellStyle name="C03L 2 2 2 5 2 4" xfId="16543"/>
    <cellStyle name="C03L 2 2 2 5 2 5" xfId="18564"/>
    <cellStyle name="C03L 2 2 2 5 2 6" xfId="23072"/>
    <cellStyle name="C03L 2 2 2 5 2 7" xfId="26425"/>
    <cellStyle name="C03L 2 2 2 5 3" xfId="7484"/>
    <cellStyle name="C03L 2 2 2 5 4" xfId="12014"/>
    <cellStyle name="C03L 2 2 2 5 5" xfId="18565"/>
    <cellStyle name="C03L 2 2 2 5 6" xfId="23071"/>
    <cellStyle name="C03L 2 2 2 5 7" xfId="26424"/>
    <cellStyle name="C03L 2 2 2 6" xfId="3334"/>
    <cellStyle name="C03L 2 2 2 6 2" xfId="7486"/>
    <cellStyle name="C03L 2 2 2 6 3" xfId="12016"/>
    <cellStyle name="C03L 2 2 2 6 4" xfId="16544"/>
    <cellStyle name="C03L 2 2 2 6 5" xfId="18563"/>
    <cellStyle name="C03L 2 2 2 6 6" xfId="23073"/>
    <cellStyle name="C03L 2 2 2 6 7" xfId="26426"/>
    <cellStyle name="C03L 2 2 2 7" xfId="3785"/>
    <cellStyle name="C03L 2 2 2 7 2" xfId="7487"/>
    <cellStyle name="C03L 2 2 2 7 3" xfId="12017"/>
    <cellStyle name="C03L 2 2 2 7 4" xfId="16545"/>
    <cellStyle name="C03L 2 2 2 7 5" xfId="18562"/>
    <cellStyle name="C03L 2 2 2 7 6" xfId="23074"/>
    <cellStyle name="C03L 2 2 2 7 7" xfId="26427"/>
    <cellStyle name="C03L 2 2 2 8" xfId="7477"/>
    <cellStyle name="C03L 2 2 2 9" xfId="12007"/>
    <cellStyle name="C03L 2 2 3" xfId="1331"/>
    <cellStyle name="C03L 2 2 3 10" xfId="18561"/>
    <cellStyle name="C03L 2 2 3 11" xfId="23075"/>
    <cellStyle name="C03L 2 2 3 12" xfId="26428"/>
    <cellStyle name="C03L 2 2 3 2" xfId="1882"/>
    <cellStyle name="C03L 2 2 3 2 2" xfId="4431"/>
    <cellStyle name="C03L 2 2 3 2 2 2" xfId="7490"/>
    <cellStyle name="C03L 2 2 3 2 2 3" xfId="12020"/>
    <cellStyle name="C03L 2 2 3 2 2 4" xfId="16548"/>
    <cellStyle name="C03L 2 2 3 2 2 5" xfId="18559"/>
    <cellStyle name="C03L 2 2 3 2 2 6" xfId="23077"/>
    <cellStyle name="C03L 2 2 3 2 2 7" xfId="26430"/>
    <cellStyle name="C03L 2 2 3 2 3" xfId="7489"/>
    <cellStyle name="C03L 2 2 3 2 4" xfId="12019"/>
    <cellStyle name="C03L 2 2 3 2 5" xfId="16547"/>
    <cellStyle name="C03L 2 2 3 2 6" xfId="18560"/>
    <cellStyle name="C03L 2 2 3 2 7" xfId="23076"/>
    <cellStyle name="C03L 2 2 3 2 8" xfId="26429"/>
    <cellStyle name="C03L 2 2 3 3" xfId="2301"/>
    <cellStyle name="C03L 2 2 3 3 2" xfId="4848"/>
    <cellStyle name="C03L 2 2 3 3 2 2" xfId="7492"/>
    <cellStyle name="C03L 2 2 3 3 2 3" xfId="12022"/>
    <cellStyle name="C03L 2 2 3 3 2 4" xfId="16550"/>
    <cellStyle name="C03L 2 2 3 3 2 5" xfId="18557"/>
    <cellStyle name="C03L 2 2 3 3 2 6" xfId="23079"/>
    <cellStyle name="C03L 2 2 3 3 2 7" xfId="26432"/>
    <cellStyle name="C03L 2 2 3 3 3" xfId="7491"/>
    <cellStyle name="C03L 2 2 3 3 4" xfId="12021"/>
    <cellStyle name="C03L 2 2 3 3 5" xfId="16549"/>
    <cellStyle name="C03L 2 2 3 3 6" xfId="18558"/>
    <cellStyle name="C03L 2 2 3 3 7" xfId="23078"/>
    <cellStyle name="C03L 2 2 3 3 8" xfId="26431"/>
    <cellStyle name="C03L 2 2 3 4" xfId="2713"/>
    <cellStyle name="C03L 2 2 3 4 2" xfId="5260"/>
    <cellStyle name="C03L 2 2 3 4 2 2" xfId="7494"/>
    <cellStyle name="C03L 2 2 3 4 2 3" xfId="12024"/>
    <cellStyle name="C03L 2 2 3 4 2 4" xfId="16552"/>
    <cellStyle name="C03L 2 2 3 4 2 5" xfId="18555"/>
    <cellStyle name="C03L 2 2 3 4 2 6" xfId="23081"/>
    <cellStyle name="C03L 2 2 3 4 2 7" xfId="26434"/>
    <cellStyle name="C03L 2 2 3 4 3" xfId="7493"/>
    <cellStyle name="C03L 2 2 3 4 4" xfId="12023"/>
    <cellStyle name="C03L 2 2 3 4 5" xfId="16551"/>
    <cellStyle name="C03L 2 2 3 4 6" xfId="18556"/>
    <cellStyle name="C03L 2 2 3 4 7" xfId="23080"/>
    <cellStyle name="C03L 2 2 3 4 8" xfId="26433"/>
    <cellStyle name="C03L 2 2 3 5" xfId="3128"/>
    <cellStyle name="C03L 2 2 3 5 2" xfId="5675"/>
    <cellStyle name="C03L 2 2 3 5 2 2" xfId="7496"/>
    <cellStyle name="C03L 2 2 3 5 2 3" xfId="12026"/>
    <cellStyle name="C03L 2 2 3 5 2 4" xfId="16554"/>
    <cellStyle name="C03L 2 2 3 5 2 5" xfId="18553"/>
    <cellStyle name="C03L 2 2 3 5 2 6" xfId="23083"/>
    <cellStyle name="C03L 2 2 3 5 2 7" xfId="26436"/>
    <cellStyle name="C03L 2 2 3 5 3" xfId="7495"/>
    <cellStyle name="C03L 2 2 3 5 4" xfId="12025"/>
    <cellStyle name="C03L 2 2 3 5 5" xfId="16553"/>
    <cellStyle name="C03L 2 2 3 5 6" xfId="18554"/>
    <cellStyle name="C03L 2 2 3 5 7" xfId="23082"/>
    <cellStyle name="C03L 2 2 3 5 8" xfId="26435"/>
    <cellStyle name="C03L 2 2 3 6" xfId="3884"/>
    <cellStyle name="C03L 2 2 3 6 2" xfId="7497"/>
    <cellStyle name="C03L 2 2 3 6 3" xfId="12027"/>
    <cellStyle name="C03L 2 2 3 6 4" xfId="16555"/>
    <cellStyle name="C03L 2 2 3 6 5" xfId="18552"/>
    <cellStyle name="C03L 2 2 3 6 6" xfId="23084"/>
    <cellStyle name="C03L 2 2 3 6 7" xfId="26437"/>
    <cellStyle name="C03L 2 2 3 7" xfId="7488"/>
    <cellStyle name="C03L 2 2 3 8" xfId="12018"/>
    <cellStyle name="C03L 2 2 3 9" xfId="16546"/>
    <cellStyle name="C03L 2 2 4" xfId="1680"/>
    <cellStyle name="C03L 2 2 4 2" xfId="4229"/>
    <cellStyle name="C03L 2 2 4 2 2" xfId="7499"/>
    <cellStyle name="C03L 2 2 4 2 3" xfId="12029"/>
    <cellStyle name="C03L 2 2 4 2 4" xfId="16557"/>
    <cellStyle name="C03L 2 2 4 2 5" xfId="18550"/>
    <cellStyle name="C03L 2 2 4 2 6" xfId="23085"/>
    <cellStyle name="C03L 2 2 4 2 7" xfId="26439"/>
    <cellStyle name="C03L 2 2 4 3" xfId="7498"/>
    <cellStyle name="C03L 2 2 4 4" xfId="12028"/>
    <cellStyle name="C03L 2 2 4 5" xfId="16556"/>
    <cellStyle name="C03L 2 2 4 6" xfId="18551"/>
    <cellStyle name="C03L 2 2 4 7" xfId="26438"/>
    <cellStyle name="C03L 2 2 5" xfId="2099"/>
    <cellStyle name="C03L 2 2 5 2" xfId="4646"/>
    <cellStyle name="C03L 2 2 5 2 2" xfId="7501"/>
    <cellStyle name="C03L 2 2 5 2 3" xfId="12031"/>
    <cellStyle name="C03L 2 2 5 2 4" xfId="16559"/>
    <cellStyle name="C03L 2 2 5 2 5" xfId="18548"/>
    <cellStyle name="C03L 2 2 5 2 6" xfId="23087"/>
    <cellStyle name="C03L 2 2 5 2 7" xfId="26441"/>
    <cellStyle name="C03L 2 2 5 3" xfId="7500"/>
    <cellStyle name="C03L 2 2 5 4" xfId="12030"/>
    <cellStyle name="C03L 2 2 5 5" xfId="16558"/>
    <cellStyle name="C03L 2 2 5 6" xfId="18549"/>
    <cellStyle name="C03L 2 2 5 7" xfId="23086"/>
    <cellStyle name="C03L 2 2 5 8" xfId="26440"/>
    <cellStyle name="C03L 2 2 6" xfId="2511"/>
    <cellStyle name="C03L 2 2 6 2" xfId="5058"/>
    <cellStyle name="C03L 2 2 6 2 2" xfId="7503"/>
    <cellStyle name="C03L 2 2 6 2 3" xfId="16561"/>
    <cellStyle name="C03L 2 2 6 2 4" xfId="18546"/>
    <cellStyle name="C03L 2 2 6 2 5" xfId="23089"/>
    <cellStyle name="C03L 2 2 6 2 6" xfId="26443"/>
    <cellStyle name="C03L 2 2 6 3" xfId="7502"/>
    <cellStyle name="C03L 2 2 6 4" xfId="16560"/>
    <cellStyle name="C03L 2 2 6 5" xfId="18547"/>
    <cellStyle name="C03L 2 2 6 6" xfId="23088"/>
    <cellStyle name="C03L 2 2 6 7" xfId="26442"/>
    <cellStyle name="C03L 2 2 7" xfId="2926"/>
    <cellStyle name="C03L 2 2 7 2" xfId="5473"/>
    <cellStyle name="C03L 2 2 7 2 2" xfId="7505"/>
    <cellStyle name="C03L 2 2 7 2 3" xfId="12035"/>
    <cellStyle name="C03L 2 2 7 2 4" xfId="16563"/>
    <cellStyle name="C03L 2 2 7 2 5" xfId="18544"/>
    <cellStyle name="C03L 2 2 7 2 6" xfId="23091"/>
    <cellStyle name="C03L 2 2 7 2 7" xfId="26445"/>
    <cellStyle name="C03L 2 2 7 3" xfId="7504"/>
    <cellStyle name="C03L 2 2 7 4" xfId="12034"/>
    <cellStyle name="C03L 2 2 7 5" xfId="16562"/>
    <cellStyle name="C03L 2 2 7 6" xfId="18545"/>
    <cellStyle name="C03L 2 2 7 7" xfId="23090"/>
    <cellStyle name="C03L 2 2 7 8" xfId="26444"/>
    <cellStyle name="C03L 2 2 8" xfId="3682"/>
    <cellStyle name="C03L 2 2 8 2" xfId="7506"/>
    <cellStyle name="C03L 2 2 8 3" xfId="12036"/>
    <cellStyle name="C03L 2 2 8 4" xfId="16564"/>
    <cellStyle name="C03L 2 2 8 5" xfId="18543"/>
    <cellStyle name="C03L 2 2 8 6" xfId="23092"/>
    <cellStyle name="C03L 2 2 8 7" xfId="26446"/>
    <cellStyle name="C03L 2 2 9" xfId="7476"/>
    <cellStyle name="C03L 2 3" xfId="1171"/>
    <cellStyle name="C03L 2 3 10" xfId="16565"/>
    <cellStyle name="C03L 2 3 11" xfId="23093"/>
    <cellStyle name="C03L 2 3 12" xfId="26447"/>
    <cellStyle name="C03L 2 3 2" xfId="1722"/>
    <cellStyle name="C03L 2 3 2 2" xfId="4271"/>
    <cellStyle name="C03L 2 3 2 2 2" xfId="7509"/>
    <cellStyle name="C03L 2 3 2 2 3" xfId="12039"/>
    <cellStyle name="C03L 2 3 2 2 4" xfId="16567"/>
    <cellStyle name="C03L 2 3 2 2 5" xfId="18541"/>
    <cellStyle name="C03L 2 3 2 2 6" xfId="23095"/>
    <cellStyle name="C03L 2 3 2 2 7" xfId="26449"/>
    <cellStyle name="C03L 2 3 2 3" xfId="7508"/>
    <cellStyle name="C03L 2 3 2 4" xfId="12038"/>
    <cellStyle name="C03L 2 3 2 5" xfId="16566"/>
    <cellStyle name="C03L 2 3 2 6" xfId="18542"/>
    <cellStyle name="C03L 2 3 2 7" xfId="23094"/>
    <cellStyle name="C03L 2 3 2 8" xfId="26448"/>
    <cellStyle name="C03L 2 3 3" xfId="2141"/>
    <cellStyle name="C03L 2 3 3 2" xfId="4688"/>
    <cellStyle name="C03L 2 3 3 2 2" xfId="7511"/>
    <cellStyle name="C03L 2 3 3 2 3" xfId="12041"/>
    <cellStyle name="C03L 2 3 3 2 4" xfId="16569"/>
    <cellStyle name="C03L 2 3 3 2 5" xfId="18539"/>
    <cellStyle name="C03L 2 3 3 2 6" xfId="23097"/>
    <cellStyle name="C03L 2 3 3 2 7" xfId="26451"/>
    <cellStyle name="C03L 2 3 3 3" xfId="7510"/>
    <cellStyle name="C03L 2 3 3 4" xfId="12040"/>
    <cellStyle name="C03L 2 3 3 5" xfId="16568"/>
    <cellStyle name="C03L 2 3 3 6" xfId="18540"/>
    <cellStyle name="C03L 2 3 3 7" xfId="23096"/>
    <cellStyle name="C03L 2 3 3 8" xfId="26450"/>
    <cellStyle name="C03L 2 3 4" xfId="2553"/>
    <cellStyle name="C03L 2 3 4 2" xfId="5100"/>
    <cellStyle name="C03L 2 3 4 2 2" xfId="7513"/>
    <cellStyle name="C03L 2 3 4 2 3" xfId="12043"/>
    <cellStyle name="C03L 2 3 4 2 4" xfId="16571"/>
    <cellStyle name="C03L 2 3 4 2 5" xfId="18537"/>
    <cellStyle name="C03L 2 3 4 2 6" xfId="23099"/>
    <cellStyle name="C03L 2 3 4 2 7" xfId="26453"/>
    <cellStyle name="C03L 2 3 4 3" xfId="7512"/>
    <cellStyle name="C03L 2 3 4 4" xfId="12042"/>
    <cellStyle name="C03L 2 3 4 5" xfId="16570"/>
    <cellStyle name="C03L 2 3 4 6" xfId="23098"/>
    <cellStyle name="C03L 2 3 4 7" xfId="26452"/>
    <cellStyle name="C03L 2 3 5" xfId="2968"/>
    <cellStyle name="C03L 2 3 5 2" xfId="5515"/>
    <cellStyle name="C03L 2 3 5 2 2" xfId="7515"/>
    <cellStyle name="C03L 2 3 5 2 3" xfId="12045"/>
    <cellStyle name="C03L 2 3 5 2 4" xfId="16573"/>
    <cellStyle name="C03L 2 3 5 2 5" xfId="18535"/>
    <cellStyle name="C03L 2 3 5 2 6" xfId="23101"/>
    <cellStyle name="C03L 2 3 5 2 7" xfId="26455"/>
    <cellStyle name="C03L 2 3 5 3" xfId="7514"/>
    <cellStyle name="C03L 2 3 5 4" xfId="12044"/>
    <cellStyle name="C03L 2 3 5 5" xfId="16572"/>
    <cellStyle name="C03L 2 3 5 6" xfId="18536"/>
    <cellStyle name="C03L 2 3 5 7" xfId="23100"/>
    <cellStyle name="C03L 2 3 5 8" xfId="26454"/>
    <cellStyle name="C03L 2 3 6" xfId="3335"/>
    <cellStyle name="C03L 2 3 6 2" xfId="7516"/>
    <cellStyle name="C03L 2 3 6 3" xfId="12046"/>
    <cellStyle name="C03L 2 3 6 4" xfId="16574"/>
    <cellStyle name="C03L 2 3 6 5" xfId="18534"/>
    <cellStyle name="C03L 2 3 6 6" xfId="23102"/>
    <cellStyle name="C03L 2 3 6 7" xfId="26456"/>
    <cellStyle name="C03L 2 3 7" xfId="3724"/>
    <cellStyle name="C03L 2 3 7 2" xfId="7517"/>
    <cellStyle name="C03L 2 3 7 3" xfId="12047"/>
    <cellStyle name="C03L 2 3 7 4" xfId="16575"/>
    <cellStyle name="C03L 2 3 7 5" xfId="18533"/>
    <cellStyle name="C03L 2 3 7 6" xfId="23103"/>
    <cellStyle name="C03L 2 3 7 7" xfId="26457"/>
    <cellStyle name="C03L 2 3 8" xfId="7507"/>
    <cellStyle name="C03L 2 3 9" xfId="12037"/>
    <cellStyle name="C03L 2 4" xfId="1272"/>
    <cellStyle name="C03L 2 4 10" xfId="18532"/>
    <cellStyle name="C03L 2 4 11" xfId="23104"/>
    <cellStyle name="C03L 2 4 12" xfId="26458"/>
    <cellStyle name="C03L 2 4 2" xfId="1823"/>
    <cellStyle name="C03L 2 4 2 2" xfId="4372"/>
    <cellStyle name="C03L 2 4 2 2 2" xfId="7520"/>
    <cellStyle name="C03L 2 4 2 2 3" xfId="12050"/>
    <cellStyle name="C03L 2 4 2 2 4" xfId="16578"/>
    <cellStyle name="C03L 2 4 2 2 5" xfId="18530"/>
    <cellStyle name="C03L 2 4 2 2 6" xfId="23106"/>
    <cellStyle name="C03L 2 4 2 2 7" xfId="26460"/>
    <cellStyle name="C03L 2 4 2 3" xfId="7519"/>
    <cellStyle name="C03L 2 4 2 4" xfId="12049"/>
    <cellStyle name="C03L 2 4 2 5" xfId="16577"/>
    <cellStyle name="C03L 2 4 2 6" xfId="18531"/>
    <cellStyle name="C03L 2 4 2 7" xfId="23105"/>
    <cellStyle name="C03L 2 4 2 8" xfId="26459"/>
    <cellStyle name="C03L 2 4 3" xfId="2242"/>
    <cellStyle name="C03L 2 4 3 2" xfId="4789"/>
    <cellStyle name="C03L 2 4 3 2 2" xfId="7522"/>
    <cellStyle name="C03L 2 4 3 2 3" xfId="12052"/>
    <cellStyle name="C03L 2 4 3 2 4" xfId="16580"/>
    <cellStyle name="C03L 2 4 3 2 5" xfId="18528"/>
    <cellStyle name="C03L 2 4 3 2 6" xfId="23108"/>
    <cellStyle name="C03L 2 4 3 2 7" xfId="26462"/>
    <cellStyle name="C03L 2 4 3 3" xfId="7521"/>
    <cellStyle name="C03L 2 4 3 4" xfId="12051"/>
    <cellStyle name="C03L 2 4 3 5" xfId="16579"/>
    <cellStyle name="C03L 2 4 3 6" xfId="18529"/>
    <cellStyle name="C03L 2 4 3 7" xfId="23107"/>
    <cellStyle name="C03L 2 4 3 8" xfId="26461"/>
    <cellStyle name="C03L 2 4 4" xfId="2654"/>
    <cellStyle name="C03L 2 4 4 2" xfId="5201"/>
    <cellStyle name="C03L 2 4 4 2 2" xfId="7524"/>
    <cellStyle name="C03L 2 4 4 2 3" xfId="12054"/>
    <cellStyle name="C03L 2 4 4 2 4" xfId="16582"/>
    <cellStyle name="C03L 2 4 4 2 5" xfId="18526"/>
    <cellStyle name="C03L 2 4 4 2 6" xfId="23110"/>
    <cellStyle name="C03L 2 4 4 2 7" xfId="26464"/>
    <cellStyle name="C03L 2 4 4 3" xfId="7523"/>
    <cellStyle name="C03L 2 4 4 4" xfId="12053"/>
    <cellStyle name="C03L 2 4 4 5" xfId="16581"/>
    <cellStyle name="C03L 2 4 4 6" xfId="18527"/>
    <cellStyle name="C03L 2 4 4 7" xfId="23109"/>
    <cellStyle name="C03L 2 4 4 8" xfId="26463"/>
    <cellStyle name="C03L 2 4 5" xfId="3069"/>
    <cellStyle name="C03L 2 4 5 2" xfId="5616"/>
    <cellStyle name="C03L 2 4 5 2 2" xfId="12056"/>
    <cellStyle name="C03L 2 4 5 2 3" xfId="16584"/>
    <cellStyle name="C03L 2 4 5 2 4" xfId="18524"/>
    <cellStyle name="C03L 2 4 5 2 5" xfId="23112"/>
    <cellStyle name="C03L 2 4 5 2 6" xfId="26466"/>
    <cellStyle name="C03L 2 4 5 3" xfId="12055"/>
    <cellStyle name="C03L 2 4 5 4" xfId="16583"/>
    <cellStyle name="C03L 2 4 5 5" xfId="18525"/>
    <cellStyle name="C03L 2 4 5 6" xfId="23111"/>
    <cellStyle name="C03L 2 4 5 7" xfId="26465"/>
    <cellStyle name="C03L 2 4 6" xfId="3336"/>
    <cellStyle name="C03L 2 4 6 2" xfId="7527"/>
    <cellStyle name="C03L 2 4 6 3" xfId="12057"/>
    <cellStyle name="C03L 2 4 6 4" xfId="16585"/>
    <cellStyle name="C03L 2 4 6 5" xfId="18523"/>
    <cellStyle name="C03L 2 4 6 6" xfId="23113"/>
    <cellStyle name="C03L 2 4 6 7" xfId="26467"/>
    <cellStyle name="C03L 2 4 7" xfId="3825"/>
    <cellStyle name="C03L 2 4 7 2" xfId="7528"/>
    <cellStyle name="C03L 2 4 7 3" xfId="12058"/>
    <cellStyle name="C03L 2 4 7 4" xfId="16586"/>
    <cellStyle name="C03L 2 4 7 5" xfId="18522"/>
    <cellStyle name="C03L 2 4 7 6" xfId="23114"/>
    <cellStyle name="C03L 2 4 7 7" xfId="26468"/>
    <cellStyle name="C03L 2 4 8" xfId="12048"/>
    <cellStyle name="C03L 2 4 9" xfId="16576"/>
    <cellStyle name="C03L 2 5" xfId="1620"/>
    <cellStyle name="C03L 2 5 2" xfId="4169"/>
    <cellStyle name="C03L 2 5 2 2" xfId="7530"/>
    <cellStyle name="C03L 2 5 2 3" xfId="12060"/>
    <cellStyle name="C03L 2 5 2 4" xfId="16588"/>
    <cellStyle name="C03L 2 5 2 5" xfId="18520"/>
    <cellStyle name="C03L 2 5 2 6" xfId="23116"/>
    <cellStyle name="C03L 2 5 2 7" xfId="26470"/>
    <cellStyle name="C03L 2 5 3" xfId="7529"/>
    <cellStyle name="C03L 2 5 4" xfId="12059"/>
    <cellStyle name="C03L 2 5 5" xfId="16587"/>
    <cellStyle name="C03L 2 5 6" xfId="18521"/>
    <cellStyle name="C03L 2 5 7" xfId="23115"/>
    <cellStyle name="C03L 2 5 8" xfId="26469"/>
    <cellStyle name="C03L 2 6" xfId="2039"/>
    <cellStyle name="C03L 2 6 2" xfId="4586"/>
    <cellStyle name="C03L 2 6 2 2" xfId="7532"/>
    <cellStyle name="C03L 2 6 2 3" xfId="12062"/>
    <cellStyle name="C03L 2 6 2 4" xfId="16590"/>
    <cellStyle name="C03L 2 6 2 5" xfId="18518"/>
    <cellStyle name="C03L 2 6 2 6" xfId="23118"/>
    <cellStyle name="C03L 2 6 2 7" xfId="26472"/>
    <cellStyle name="C03L 2 6 3" xfId="7531"/>
    <cellStyle name="C03L 2 6 4" xfId="12061"/>
    <cellStyle name="C03L 2 6 5" xfId="16589"/>
    <cellStyle name="C03L 2 6 6" xfId="18519"/>
    <cellStyle name="C03L 2 6 7" xfId="23117"/>
    <cellStyle name="C03L 2 6 8" xfId="26471"/>
    <cellStyle name="C03L 2 7" xfId="2451"/>
    <cellStyle name="C03L 2 7 2" xfId="4998"/>
    <cellStyle name="C03L 2 7 2 2" xfId="7534"/>
    <cellStyle name="C03L 2 7 2 3" xfId="12064"/>
    <cellStyle name="C03L 2 7 2 4" xfId="16592"/>
    <cellStyle name="C03L 2 7 2 5" xfId="18516"/>
    <cellStyle name="C03L 2 7 2 6" xfId="23120"/>
    <cellStyle name="C03L 2 7 2 7" xfId="26474"/>
    <cellStyle name="C03L 2 7 3" xfId="7533"/>
    <cellStyle name="C03L 2 7 4" xfId="12063"/>
    <cellStyle name="C03L 2 7 5" xfId="16591"/>
    <cellStyle name="C03L 2 7 6" xfId="18517"/>
    <cellStyle name="C03L 2 7 7" xfId="23119"/>
    <cellStyle name="C03L 2 7 8" xfId="26473"/>
    <cellStyle name="C03L 2 8" xfId="2866"/>
    <cellStyle name="C03L 2 8 2" xfId="5413"/>
    <cellStyle name="C03L 2 8 2 2" xfId="7536"/>
    <cellStyle name="C03L 2 8 2 3" xfId="12066"/>
    <cellStyle name="C03L 2 8 2 4" xfId="16594"/>
    <cellStyle name="C03L 2 8 2 5" xfId="18514"/>
    <cellStyle name="C03L 2 8 2 6" xfId="23122"/>
    <cellStyle name="C03L 2 8 2 7" xfId="26476"/>
    <cellStyle name="C03L 2 8 3" xfId="7535"/>
    <cellStyle name="C03L 2 8 4" xfId="12065"/>
    <cellStyle name="C03L 2 8 5" xfId="16593"/>
    <cellStyle name="C03L 2 8 6" xfId="18515"/>
    <cellStyle name="C03L 2 8 7" xfId="23121"/>
    <cellStyle name="C03L 2 8 8" xfId="26475"/>
    <cellStyle name="C03L 2 9" xfId="3622"/>
    <cellStyle name="C03L 2 9 2" xfId="7537"/>
    <cellStyle name="C03L 2 9 3" xfId="12067"/>
    <cellStyle name="C03L 2 9 4" xfId="16595"/>
    <cellStyle name="C03L 2 9 5" xfId="18513"/>
    <cellStyle name="C03L 2 9 6" xfId="23123"/>
    <cellStyle name="C03L 2 9 7" xfId="26477"/>
    <cellStyle name="C04H" xfId="332"/>
    <cellStyle name="C04H 2" xfId="1054"/>
    <cellStyle name="C04H 2 10" xfId="26478"/>
    <cellStyle name="C04H 2 2" xfId="1130"/>
    <cellStyle name="C04H 2 2 10" xfId="18510"/>
    <cellStyle name="C04H 2 2 11" xfId="26479"/>
    <cellStyle name="C04H 2 2 2" xfId="1233"/>
    <cellStyle name="C04H 2 2 2 10" xfId="18509"/>
    <cellStyle name="C04H 2 2 2 11" xfId="23124"/>
    <cellStyle name="C04H 2 2 2 12" xfId="26480"/>
    <cellStyle name="C04H 2 2 2 2" xfId="1784"/>
    <cellStyle name="C04H 2 2 2 2 2" xfId="4333"/>
    <cellStyle name="C04H 2 2 2 2 2 2" xfId="7543"/>
    <cellStyle name="C04H 2 2 2 2 2 3" xfId="12073"/>
    <cellStyle name="C04H 2 2 2 2 2 4" xfId="16601"/>
    <cellStyle name="C04H 2 2 2 2 2 5" xfId="18507"/>
    <cellStyle name="C04H 2 2 2 2 2 6" xfId="23126"/>
    <cellStyle name="C04H 2 2 2 2 2 7" xfId="26482"/>
    <cellStyle name="C04H 2 2 2 2 3" xfId="7542"/>
    <cellStyle name="C04H 2 2 2 2 4" xfId="12072"/>
    <cellStyle name="C04H 2 2 2 2 5" xfId="16600"/>
    <cellStyle name="C04H 2 2 2 2 6" xfId="18508"/>
    <cellStyle name="C04H 2 2 2 2 7" xfId="23125"/>
    <cellStyle name="C04H 2 2 2 2 8" xfId="26481"/>
    <cellStyle name="C04H 2 2 2 3" xfId="2203"/>
    <cellStyle name="C04H 2 2 2 3 2" xfId="4750"/>
    <cellStyle name="C04H 2 2 2 3 2 2" xfId="7545"/>
    <cellStyle name="C04H 2 2 2 3 2 3" xfId="12075"/>
    <cellStyle name="C04H 2 2 2 3 2 4" xfId="16603"/>
    <cellStyle name="C04H 2 2 2 3 2 5" xfId="18505"/>
    <cellStyle name="C04H 2 2 2 3 2 6" xfId="23128"/>
    <cellStyle name="C04H 2 2 2 3 2 7" xfId="26484"/>
    <cellStyle name="C04H 2 2 2 3 3" xfId="7544"/>
    <cellStyle name="C04H 2 2 2 3 4" xfId="12074"/>
    <cellStyle name="C04H 2 2 2 3 5" xfId="16602"/>
    <cellStyle name="C04H 2 2 2 3 6" xfId="18506"/>
    <cellStyle name="C04H 2 2 2 3 7" xfId="23127"/>
    <cellStyle name="C04H 2 2 2 3 8" xfId="26483"/>
    <cellStyle name="C04H 2 2 2 4" xfId="2615"/>
    <cellStyle name="C04H 2 2 2 4 2" xfId="5162"/>
    <cellStyle name="C04H 2 2 2 4 2 2" xfId="7547"/>
    <cellStyle name="C04H 2 2 2 4 2 3" xfId="12077"/>
    <cellStyle name="C04H 2 2 2 4 2 4" xfId="16605"/>
    <cellStyle name="C04H 2 2 2 4 2 5" xfId="18503"/>
    <cellStyle name="C04H 2 2 2 4 2 6" xfId="23130"/>
    <cellStyle name="C04H 2 2 2 4 2 7" xfId="26486"/>
    <cellStyle name="C04H 2 2 2 4 3" xfId="7546"/>
    <cellStyle name="C04H 2 2 2 4 4" xfId="12076"/>
    <cellStyle name="C04H 2 2 2 4 5" xfId="16604"/>
    <cellStyle name="C04H 2 2 2 4 6" xfId="18504"/>
    <cellStyle name="C04H 2 2 2 4 7" xfId="23129"/>
    <cellStyle name="C04H 2 2 2 4 8" xfId="26485"/>
    <cellStyle name="C04H 2 2 2 5" xfId="3030"/>
    <cellStyle name="C04H 2 2 2 5 2" xfId="5577"/>
    <cellStyle name="C04H 2 2 2 5 2 2" xfId="7549"/>
    <cellStyle name="C04H 2 2 2 5 2 3" xfId="12079"/>
    <cellStyle name="C04H 2 2 2 5 2 4" xfId="16607"/>
    <cellStyle name="C04H 2 2 2 5 2 5" xfId="18501"/>
    <cellStyle name="C04H 2 2 2 5 2 6" xfId="23132"/>
    <cellStyle name="C04H 2 2 2 5 2 7" xfId="26488"/>
    <cellStyle name="C04H 2 2 2 5 3" xfId="7548"/>
    <cellStyle name="C04H 2 2 2 5 4" xfId="12078"/>
    <cellStyle name="C04H 2 2 2 5 5" xfId="18502"/>
    <cellStyle name="C04H 2 2 2 5 6" xfId="23131"/>
    <cellStyle name="C04H 2 2 2 5 7" xfId="26487"/>
    <cellStyle name="C04H 2 2 2 6" xfId="3337"/>
    <cellStyle name="C04H 2 2 2 6 2" xfId="7550"/>
    <cellStyle name="C04H 2 2 2 6 3" xfId="12080"/>
    <cellStyle name="C04H 2 2 2 6 4" xfId="16608"/>
    <cellStyle name="C04H 2 2 2 6 5" xfId="18500"/>
    <cellStyle name="C04H 2 2 2 6 6" xfId="23133"/>
    <cellStyle name="C04H 2 2 2 6 7" xfId="26489"/>
    <cellStyle name="C04H 2 2 2 7" xfId="3786"/>
    <cellStyle name="C04H 2 2 2 7 2" xfId="7551"/>
    <cellStyle name="C04H 2 2 2 7 3" xfId="12081"/>
    <cellStyle name="C04H 2 2 2 7 4" xfId="16609"/>
    <cellStyle name="C04H 2 2 2 7 5" xfId="18499"/>
    <cellStyle name="C04H 2 2 2 7 6" xfId="23134"/>
    <cellStyle name="C04H 2 2 2 7 7" xfId="26490"/>
    <cellStyle name="C04H 2 2 2 8" xfId="7541"/>
    <cellStyle name="C04H 2 2 2 9" xfId="12071"/>
    <cellStyle name="C04H 2 2 3" xfId="1332"/>
    <cellStyle name="C04H 2 2 3 10" xfId="18498"/>
    <cellStyle name="C04H 2 2 3 11" xfId="23135"/>
    <cellStyle name="C04H 2 2 3 12" xfId="26491"/>
    <cellStyle name="C04H 2 2 3 2" xfId="1883"/>
    <cellStyle name="C04H 2 2 3 2 2" xfId="4432"/>
    <cellStyle name="C04H 2 2 3 2 2 2" xfId="7554"/>
    <cellStyle name="C04H 2 2 3 2 2 3" xfId="12084"/>
    <cellStyle name="C04H 2 2 3 2 2 4" xfId="16612"/>
    <cellStyle name="C04H 2 2 3 2 2 5" xfId="18496"/>
    <cellStyle name="C04H 2 2 3 2 2 6" xfId="23137"/>
    <cellStyle name="C04H 2 2 3 2 2 7" xfId="26493"/>
    <cellStyle name="C04H 2 2 3 2 3" xfId="7553"/>
    <cellStyle name="C04H 2 2 3 2 4" xfId="12083"/>
    <cellStyle name="C04H 2 2 3 2 5" xfId="16611"/>
    <cellStyle name="C04H 2 2 3 2 6" xfId="18497"/>
    <cellStyle name="C04H 2 2 3 2 7" xfId="23136"/>
    <cellStyle name="C04H 2 2 3 2 8" xfId="26492"/>
    <cellStyle name="C04H 2 2 3 3" xfId="2302"/>
    <cellStyle name="C04H 2 2 3 3 2" xfId="4849"/>
    <cellStyle name="C04H 2 2 3 3 2 2" xfId="7556"/>
    <cellStyle name="C04H 2 2 3 3 2 3" xfId="12086"/>
    <cellStyle name="C04H 2 2 3 3 2 4" xfId="16614"/>
    <cellStyle name="C04H 2 2 3 3 2 5" xfId="18494"/>
    <cellStyle name="C04H 2 2 3 3 2 6" xfId="23139"/>
    <cellStyle name="C04H 2 2 3 3 2 7" xfId="26495"/>
    <cellStyle name="C04H 2 2 3 3 3" xfId="7555"/>
    <cellStyle name="C04H 2 2 3 3 4" xfId="12085"/>
    <cellStyle name="C04H 2 2 3 3 5" xfId="16613"/>
    <cellStyle name="C04H 2 2 3 3 6" xfId="18495"/>
    <cellStyle name="C04H 2 2 3 3 7" xfId="23138"/>
    <cellStyle name="C04H 2 2 3 3 8" xfId="26494"/>
    <cellStyle name="C04H 2 2 3 4" xfId="2714"/>
    <cellStyle name="C04H 2 2 3 4 2" xfId="5261"/>
    <cellStyle name="C04H 2 2 3 4 2 2" xfId="7558"/>
    <cellStyle name="C04H 2 2 3 4 2 3" xfId="12088"/>
    <cellStyle name="C04H 2 2 3 4 2 4" xfId="16616"/>
    <cellStyle name="C04H 2 2 3 4 2 5" xfId="18492"/>
    <cellStyle name="C04H 2 2 3 4 2 6" xfId="23141"/>
    <cellStyle name="C04H 2 2 3 4 2 7" xfId="26497"/>
    <cellStyle name="C04H 2 2 3 4 3" xfId="7557"/>
    <cellStyle name="C04H 2 2 3 4 4" xfId="12087"/>
    <cellStyle name="C04H 2 2 3 4 5" xfId="16615"/>
    <cellStyle name="C04H 2 2 3 4 6" xfId="18493"/>
    <cellStyle name="C04H 2 2 3 4 7" xfId="23140"/>
    <cellStyle name="C04H 2 2 3 4 8" xfId="26496"/>
    <cellStyle name="C04H 2 2 3 5" xfId="3129"/>
    <cellStyle name="C04H 2 2 3 5 2" xfId="5676"/>
    <cellStyle name="C04H 2 2 3 5 2 2" xfId="7560"/>
    <cellStyle name="C04H 2 2 3 5 2 3" xfId="12090"/>
    <cellStyle name="C04H 2 2 3 5 2 4" xfId="16618"/>
    <cellStyle name="C04H 2 2 3 5 2 5" xfId="18490"/>
    <cellStyle name="C04H 2 2 3 5 2 6" xfId="23143"/>
    <cellStyle name="C04H 2 2 3 5 2 7" xfId="26499"/>
    <cellStyle name="C04H 2 2 3 5 3" xfId="7559"/>
    <cellStyle name="C04H 2 2 3 5 4" xfId="12089"/>
    <cellStyle name="C04H 2 2 3 5 5" xfId="16617"/>
    <cellStyle name="C04H 2 2 3 5 6" xfId="18491"/>
    <cellStyle name="C04H 2 2 3 5 7" xfId="23142"/>
    <cellStyle name="C04H 2 2 3 5 8" xfId="26498"/>
    <cellStyle name="C04H 2 2 3 6" xfId="3885"/>
    <cellStyle name="C04H 2 2 3 6 2" xfId="7561"/>
    <cellStyle name="C04H 2 2 3 6 3" xfId="12091"/>
    <cellStyle name="C04H 2 2 3 6 4" xfId="16619"/>
    <cellStyle name="C04H 2 2 3 6 5" xfId="18489"/>
    <cellStyle name="C04H 2 2 3 6 6" xfId="23144"/>
    <cellStyle name="C04H 2 2 3 6 7" xfId="26500"/>
    <cellStyle name="C04H 2 2 3 7" xfId="7552"/>
    <cellStyle name="C04H 2 2 3 8" xfId="12082"/>
    <cellStyle name="C04H 2 2 3 9" xfId="16610"/>
    <cellStyle name="C04H 2 2 4" xfId="1681"/>
    <cellStyle name="C04H 2 2 4 2" xfId="4230"/>
    <cellStyle name="C04H 2 2 4 2 2" xfId="7563"/>
    <cellStyle name="C04H 2 2 4 2 3" xfId="12093"/>
    <cellStyle name="C04H 2 2 4 2 4" xfId="16621"/>
    <cellStyle name="C04H 2 2 4 2 5" xfId="18487"/>
    <cellStyle name="C04H 2 2 4 2 6" xfId="23145"/>
    <cellStyle name="C04H 2 2 4 2 7" xfId="26502"/>
    <cellStyle name="C04H 2 2 4 3" xfId="7562"/>
    <cellStyle name="C04H 2 2 4 4" xfId="12092"/>
    <cellStyle name="C04H 2 2 4 5" xfId="16620"/>
    <cellStyle name="C04H 2 2 4 6" xfId="18488"/>
    <cellStyle name="C04H 2 2 4 7" xfId="26501"/>
    <cellStyle name="C04H 2 2 5" xfId="2100"/>
    <cellStyle name="C04H 2 2 5 2" xfId="4647"/>
    <cellStyle name="C04H 2 2 5 2 2" xfId="7565"/>
    <cellStyle name="C04H 2 2 5 2 3" xfId="12095"/>
    <cellStyle name="C04H 2 2 5 2 4" xfId="16623"/>
    <cellStyle name="C04H 2 2 5 2 5" xfId="18485"/>
    <cellStyle name="C04H 2 2 5 2 6" xfId="23147"/>
    <cellStyle name="C04H 2 2 5 2 7" xfId="26504"/>
    <cellStyle name="C04H 2 2 5 3" xfId="7564"/>
    <cellStyle name="C04H 2 2 5 4" xfId="12094"/>
    <cellStyle name="C04H 2 2 5 5" xfId="16622"/>
    <cellStyle name="C04H 2 2 5 6" xfId="18486"/>
    <cellStyle name="C04H 2 2 5 7" xfId="23146"/>
    <cellStyle name="C04H 2 2 5 8" xfId="26503"/>
    <cellStyle name="C04H 2 2 6" xfId="2512"/>
    <cellStyle name="C04H 2 2 6 2" xfId="5059"/>
    <cellStyle name="C04H 2 2 6 2 2" xfId="7567"/>
    <cellStyle name="C04H 2 2 6 2 3" xfId="16625"/>
    <cellStyle name="C04H 2 2 6 2 4" xfId="18483"/>
    <cellStyle name="C04H 2 2 6 2 5" xfId="23149"/>
    <cellStyle name="C04H 2 2 6 2 6" xfId="26506"/>
    <cellStyle name="C04H 2 2 6 3" xfId="7566"/>
    <cellStyle name="C04H 2 2 6 4" xfId="16624"/>
    <cellStyle name="C04H 2 2 6 5" xfId="18484"/>
    <cellStyle name="C04H 2 2 6 6" xfId="23148"/>
    <cellStyle name="C04H 2 2 6 7" xfId="26505"/>
    <cellStyle name="C04H 2 2 7" xfId="2927"/>
    <cellStyle name="C04H 2 2 7 2" xfId="5474"/>
    <cellStyle name="C04H 2 2 7 2 2" xfId="7569"/>
    <cellStyle name="C04H 2 2 7 2 3" xfId="12099"/>
    <cellStyle name="C04H 2 2 7 2 4" xfId="16627"/>
    <cellStyle name="C04H 2 2 7 2 5" xfId="18481"/>
    <cellStyle name="C04H 2 2 7 2 6" xfId="23151"/>
    <cellStyle name="C04H 2 2 7 2 7" xfId="26508"/>
    <cellStyle name="C04H 2 2 7 3" xfId="7568"/>
    <cellStyle name="C04H 2 2 7 4" xfId="12098"/>
    <cellStyle name="C04H 2 2 7 5" xfId="16626"/>
    <cellStyle name="C04H 2 2 7 6" xfId="18482"/>
    <cellStyle name="C04H 2 2 7 7" xfId="23150"/>
    <cellStyle name="C04H 2 2 7 8" xfId="26507"/>
    <cellStyle name="C04H 2 2 8" xfId="3683"/>
    <cellStyle name="C04H 2 2 8 2" xfId="7570"/>
    <cellStyle name="C04H 2 2 8 3" xfId="12100"/>
    <cellStyle name="C04H 2 2 8 4" xfId="16628"/>
    <cellStyle name="C04H 2 2 8 5" xfId="18480"/>
    <cellStyle name="C04H 2 2 8 6" xfId="23152"/>
    <cellStyle name="C04H 2 2 8 7" xfId="26509"/>
    <cellStyle name="C04H 2 2 9" xfId="7540"/>
    <cellStyle name="C04H 2 3" xfId="1172"/>
    <cellStyle name="C04H 2 3 10" xfId="16629"/>
    <cellStyle name="C04H 2 3 11" xfId="23153"/>
    <cellStyle name="C04H 2 3 12" xfId="26510"/>
    <cellStyle name="C04H 2 3 2" xfId="1723"/>
    <cellStyle name="C04H 2 3 2 2" xfId="4272"/>
    <cellStyle name="C04H 2 3 2 2 2" xfId="7573"/>
    <cellStyle name="C04H 2 3 2 2 3" xfId="12103"/>
    <cellStyle name="C04H 2 3 2 2 4" xfId="16631"/>
    <cellStyle name="C04H 2 3 2 2 5" xfId="18477"/>
    <cellStyle name="C04H 2 3 2 2 6" xfId="23155"/>
    <cellStyle name="C04H 2 3 2 2 7" xfId="26512"/>
    <cellStyle name="C04H 2 3 2 3" xfId="7572"/>
    <cellStyle name="C04H 2 3 2 4" xfId="12102"/>
    <cellStyle name="C04H 2 3 2 5" xfId="16630"/>
    <cellStyle name="C04H 2 3 2 6" xfId="18478"/>
    <cellStyle name="C04H 2 3 2 7" xfId="23154"/>
    <cellStyle name="C04H 2 3 2 8" xfId="26511"/>
    <cellStyle name="C04H 2 3 3" xfId="2142"/>
    <cellStyle name="C04H 2 3 3 2" xfId="4689"/>
    <cellStyle name="C04H 2 3 3 2 2" xfId="7575"/>
    <cellStyle name="C04H 2 3 3 2 3" xfId="12105"/>
    <cellStyle name="C04H 2 3 3 2 4" xfId="16633"/>
    <cellStyle name="C04H 2 3 3 2 5" xfId="18475"/>
    <cellStyle name="C04H 2 3 3 2 6" xfId="23157"/>
    <cellStyle name="C04H 2 3 3 2 7" xfId="26514"/>
    <cellStyle name="C04H 2 3 3 3" xfId="7574"/>
    <cellStyle name="C04H 2 3 3 4" xfId="12104"/>
    <cellStyle name="C04H 2 3 3 5" xfId="16632"/>
    <cellStyle name="C04H 2 3 3 6" xfId="18476"/>
    <cellStyle name="C04H 2 3 3 7" xfId="23156"/>
    <cellStyle name="C04H 2 3 3 8" xfId="26513"/>
    <cellStyle name="C04H 2 3 4" xfId="2554"/>
    <cellStyle name="C04H 2 3 4 2" xfId="5101"/>
    <cellStyle name="C04H 2 3 4 2 2" xfId="7577"/>
    <cellStyle name="C04H 2 3 4 2 3" xfId="12107"/>
    <cellStyle name="C04H 2 3 4 2 4" xfId="16635"/>
    <cellStyle name="C04H 2 3 4 2 5" xfId="18473"/>
    <cellStyle name="C04H 2 3 4 2 6" xfId="23159"/>
    <cellStyle name="C04H 2 3 4 2 7" xfId="26516"/>
    <cellStyle name="C04H 2 3 4 3" xfId="7576"/>
    <cellStyle name="C04H 2 3 4 4" xfId="12106"/>
    <cellStyle name="C04H 2 3 4 5" xfId="16634"/>
    <cellStyle name="C04H 2 3 4 6" xfId="23158"/>
    <cellStyle name="C04H 2 3 4 7" xfId="26515"/>
    <cellStyle name="C04H 2 3 5" xfId="2969"/>
    <cellStyle name="C04H 2 3 5 2" xfId="5516"/>
    <cellStyle name="C04H 2 3 5 2 2" xfId="7579"/>
    <cellStyle name="C04H 2 3 5 2 3" xfId="12109"/>
    <cellStyle name="C04H 2 3 5 2 4" xfId="16637"/>
    <cellStyle name="C04H 2 3 5 2 5" xfId="18471"/>
    <cellStyle name="C04H 2 3 5 2 6" xfId="23161"/>
    <cellStyle name="C04H 2 3 5 2 7" xfId="26518"/>
    <cellStyle name="C04H 2 3 5 3" xfId="7578"/>
    <cellStyle name="C04H 2 3 5 4" xfId="12108"/>
    <cellStyle name="C04H 2 3 5 5" xfId="16636"/>
    <cellStyle name="C04H 2 3 5 6" xfId="18472"/>
    <cellStyle name="C04H 2 3 5 7" xfId="23160"/>
    <cellStyle name="C04H 2 3 5 8" xfId="26517"/>
    <cellStyle name="C04H 2 3 6" xfId="3338"/>
    <cellStyle name="C04H 2 3 6 2" xfId="7580"/>
    <cellStyle name="C04H 2 3 6 3" xfId="12110"/>
    <cellStyle name="C04H 2 3 6 4" xfId="16638"/>
    <cellStyle name="C04H 2 3 6 5" xfId="18470"/>
    <cellStyle name="C04H 2 3 6 6" xfId="23162"/>
    <cellStyle name="C04H 2 3 6 7" xfId="26519"/>
    <cellStyle name="C04H 2 3 7" xfId="3725"/>
    <cellStyle name="C04H 2 3 7 2" xfId="7581"/>
    <cellStyle name="C04H 2 3 7 3" xfId="12111"/>
    <cellStyle name="C04H 2 3 7 4" xfId="16639"/>
    <cellStyle name="C04H 2 3 7 5" xfId="18469"/>
    <cellStyle name="C04H 2 3 7 6" xfId="23163"/>
    <cellStyle name="C04H 2 3 7 7" xfId="26520"/>
    <cellStyle name="C04H 2 3 8" xfId="7571"/>
    <cellStyle name="C04H 2 3 9" xfId="12101"/>
    <cellStyle name="C04H 2 4" xfId="1273"/>
    <cellStyle name="C04H 2 4 10" xfId="18468"/>
    <cellStyle name="C04H 2 4 11" xfId="23164"/>
    <cellStyle name="C04H 2 4 12" xfId="26521"/>
    <cellStyle name="C04H 2 4 2" xfId="1824"/>
    <cellStyle name="C04H 2 4 2 2" xfId="4373"/>
    <cellStyle name="C04H 2 4 2 2 2" xfId="7584"/>
    <cellStyle name="C04H 2 4 2 2 3" xfId="12114"/>
    <cellStyle name="C04H 2 4 2 2 4" xfId="16642"/>
    <cellStyle name="C04H 2 4 2 2 5" xfId="18466"/>
    <cellStyle name="C04H 2 4 2 2 6" xfId="23166"/>
    <cellStyle name="C04H 2 4 2 2 7" xfId="26523"/>
    <cellStyle name="C04H 2 4 2 3" xfId="7583"/>
    <cellStyle name="C04H 2 4 2 4" xfId="12113"/>
    <cellStyle name="C04H 2 4 2 5" xfId="16641"/>
    <cellStyle name="C04H 2 4 2 6" xfId="18467"/>
    <cellStyle name="C04H 2 4 2 7" xfId="23165"/>
    <cellStyle name="C04H 2 4 2 8" xfId="26522"/>
    <cellStyle name="C04H 2 4 3" xfId="2243"/>
    <cellStyle name="C04H 2 4 3 2" xfId="4790"/>
    <cellStyle name="C04H 2 4 3 2 2" xfId="7586"/>
    <cellStyle name="C04H 2 4 3 2 3" xfId="12116"/>
    <cellStyle name="C04H 2 4 3 2 4" xfId="16644"/>
    <cellStyle name="C04H 2 4 3 2 5" xfId="18464"/>
    <cellStyle name="C04H 2 4 3 2 6" xfId="23168"/>
    <cellStyle name="C04H 2 4 3 2 7" xfId="26525"/>
    <cellStyle name="C04H 2 4 3 3" xfId="7585"/>
    <cellStyle name="C04H 2 4 3 4" xfId="12115"/>
    <cellStyle name="C04H 2 4 3 5" xfId="16643"/>
    <cellStyle name="C04H 2 4 3 6" xfId="18465"/>
    <cellStyle name="C04H 2 4 3 7" xfId="23167"/>
    <cellStyle name="C04H 2 4 3 8" xfId="26524"/>
    <cellStyle name="C04H 2 4 4" xfId="2655"/>
    <cellStyle name="C04H 2 4 4 2" xfId="5202"/>
    <cellStyle name="C04H 2 4 4 2 2" xfId="7588"/>
    <cellStyle name="C04H 2 4 4 2 3" xfId="12118"/>
    <cellStyle name="C04H 2 4 4 2 4" xfId="16646"/>
    <cellStyle name="C04H 2 4 4 2 5" xfId="18462"/>
    <cellStyle name="C04H 2 4 4 2 6" xfId="23170"/>
    <cellStyle name="C04H 2 4 4 2 7" xfId="26527"/>
    <cellStyle name="C04H 2 4 4 3" xfId="7587"/>
    <cellStyle name="C04H 2 4 4 4" xfId="12117"/>
    <cellStyle name="C04H 2 4 4 5" xfId="16645"/>
    <cellStyle name="C04H 2 4 4 6" xfId="18463"/>
    <cellStyle name="C04H 2 4 4 7" xfId="23169"/>
    <cellStyle name="C04H 2 4 4 8" xfId="26526"/>
    <cellStyle name="C04H 2 4 5" xfId="3070"/>
    <cellStyle name="C04H 2 4 5 2" xfId="5617"/>
    <cellStyle name="C04H 2 4 5 2 2" xfId="12120"/>
    <cellStyle name="C04H 2 4 5 2 3" xfId="16648"/>
    <cellStyle name="C04H 2 4 5 2 4" xfId="18460"/>
    <cellStyle name="C04H 2 4 5 2 5" xfId="23172"/>
    <cellStyle name="C04H 2 4 5 2 6" xfId="26529"/>
    <cellStyle name="C04H 2 4 5 3" xfId="12119"/>
    <cellStyle name="C04H 2 4 5 4" xfId="16647"/>
    <cellStyle name="C04H 2 4 5 5" xfId="18461"/>
    <cellStyle name="C04H 2 4 5 6" xfId="23171"/>
    <cellStyle name="C04H 2 4 5 7" xfId="26528"/>
    <cellStyle name="C04H 2 4 6" xfId="3339"/>
    <cellStyle name="C04H 2 4 6 2" xfId="7591"/>
    <cellStyle name="C04H 2 4 6 3" xfId="12121"/>
    <cellStyle name="C04H 2 4 6 4" xfId="16649"/>
    <cellStyle name="C04H 2 4 6 5" xfId="18459"/>
    <cellStyle name="C04H 2 4 6 6" xfId="23173"/>
    <cellStyle name="C04H 2 4 6 7" xfId="26530"/>
    <cellStyle name="C04H 2 4 7" xfId="3826"/>
    <cellStyle name="C04H 2 4 7 2" xfId="7592"/>
    <cellStyle name="C04H 2 4 7 3" xfId="12122"/>
    <cellStyle name="C04H 2 4 7 4" xfId="16650"/>
    <cellStyle name="C04H 2 4 7 5" xfId="18458"/>
    <cellStyle name="C04H 2 4 7 6" xfId="23174"/>
    <cellStyle name="C04H 2 4 7 7" xfId="26531"/>
    <cellStyle name="C04H 2 4 8" xfId="12112"/>
    <cellStyle name="C04H 2 4 9" xfId="16640"/>
    <cellStyle name="C04H 2 5" xfId="1621"/>
    <cellStyle name="C04H 2 5 2" xfId="4170"/>
    <cellStyle name="C04H 2 5 2 2" xfId="7594"/>
    <cellStyle name="C04H 2 5 2 3" xfId="12124"/>
    <cellStyle name="C04H 2 5 2 4" xfId="16652"/>
    <cellStyle name="C04H 2 5 2 5" xfId="18456"/>
    <cellStyle name="C04H 2 5 2 6" xfId="23176"/>
    <cellStyle name="C04H 2 5 2 7" xfId="26533"/>
    <cellStyle name="C04H 2 5 3" xfId="7593"/>
    <cellStyle name="C04H 2 5 4" xfId="12123"/>
    <cellStyle name="C04H 2 5 5" xfId="16651"/>
    <cellStyle name="C04H 2 5 6" xfId="18457"/>
    <cellStyle name="C04H 2 5 7" xfId="23175"/>
    <cellStyle name="C04H 2 5 8" xfId="26532"/>
    <cellStyle name="C04H 2 6" xfId="2040"/>
    <cellStyle name="C04H 2 6 2" xfId="4587"/>
    <cellStyle name="C04H 2 6 2 2" xfId="7596"/>
    <cellStyle name="C04H 2 6 2 3" xfId="12126"/>
    <cellStyle name="C04H 2 6 2 4" xfId="16654"/>
    <cellStyle name="C04H 2 6 2 5" xfId="18454"/>
    <cellStyle name="C04H 2 6 2 6" xfId="23178"/>
    <cellStyle name="C04H 2 6 2 7" xfId="26535"/>
    <cellStyle name="C04H 2 6 3" xfId="7595"/>
    <cellStyle name="C04H 2 6 4" xfId="12125"/>
    <cellStyle name="C04H 2 6 5" xfId="16653"/>
    <cellStyle name="C04H 2 6 6" xfId="18455"/>
    <cellStyle name="C04H 2 6 7" xfId="23177"/>
    <cellStyle name="C04H 2 6 8" xfId="26534"/>
    <cellStyle name="C04H 2 7" xfId="2452"/>
    <cellStyle name="C04H 2 7 2" xfId="4999"/>
    <cellStyle name="C04H 2 7 2 2" xfId="7598"/>
    <cellStyle name="C04H 2 7 2 3" xfId="12128"/>
    <cellStyle name="C04H 2 7 2 4" xfId="16656"/>
    <cellStyle name="C04H 2 7 2 5" xfId="18452"/>
    <cellStyle name="C04H 2 7 2 6" xfId="23180"/>
    <cellStyle name="C04H 2 7 2 7" xfId="26537"/>
    <cellStyle name="C04H 2 7 3" xfId="7597"/>
    <cellStyle name="C04H 2 7 4" xfId="12127"/>
    <cellStyle name="C04H 2 7 5" xfId="16655"/>
    <cellStyle name="C04H 2 7 6" xfId="18453"/>
    <cellStyle name="C04H 2 7 7" xfId="23179"/>
    <cellStyle name="C04H 2 7 8" xfId="26536"/>
    <cellStyle name="C04H 2 8" xfId="2867"/>
    <cellStyle name="C04H 2 8 2" xfId="5414"/>
    <cellStyle name="C04H 2 8 2 2" xfId="7600"/>
    <cellStyle name="C04H 2 8 2 3" xfId="12130"/>
    <cellStyle name="C04H 2 8 2 4" xfId="16658"/>
    <cellStyle name="C04H 2 8 2 5" xfId="18450"/>
    <cellStyle name="C04H 2 8 2 6" xfId="23182"/>
    <cellStyle name="C04H 2 8 2 7" xfId="26539"/>
    <cellStyle name="C04H 2 8 3" xfId="7599"/>
    <cellStyle name="C04H 2 8 4" xfId="12129"/>
    <cellStyle name="C04H 2 8 5" xfId="16657"/>
    <cellStyle name="C04H 2 8 6" xfId="18451"/>
    <cellStyle name="C04H 2 8 7" xfId="23181"/>
    <cellStyle name="C04H 2 8 8" xfId="26538"/>
    <cellStyle name="C04H 2 9" xfId="3623"/>
    <cellStyle name="C04H 2 9 2" xfId="7601"/>
    <cellStyle name="C04H 2 9 3" xfId="12131"/>
    <cellStyle name="C04H 2 9 4" xfId="16659"/>
    <cellStyle name="C04H 2 9 5" xfId="18449"/>
    <cellStyle name="C04H 2 9 6" xfId="23183"/>
    <cellStyle name="C04H 2 9 7" xfId="26540"/>
    <cellStyle name="C04L" xfId="333"/>
    <cellStyle name="C04L 2" xfId="1055"/>
    <cellStyle name="C04L 2 10" xfId="26541"/>
    <cellStyle name="C04L 2 2" xfId="1131"/>
    <cellStyle name="C04L 2 2 10" xfId="18446"/>
    <cellStyle name="C04L 2 2 11" xfId="26542"/>
    <cellStyle name="C04L 2 2 2" xfId="1234"/>
    <cellStyle name="C04L 2 2 2 10" xfId="18445"/>
    <cellStyle name="C04L 2 2 2 11" xfId="23184"/>
    <cellStyle name="C04L 2 2 2 12" xfId="26543"/>
    <cellStyle name="C04L 2 2 2 2" xfId="1785"/>
    <cellStyle name="C04L 2 2 2 2 2" xfId="4334"/>
    <cellStyle name="C04L 2 2 2 2 2 2" xfId="7607"/>
    <cellStyle name="C04L 2 2 2 2 2 3" xfId="12137"/>
    <cellStyle name="C04L 2 2 2 2 2 4" xfId="16665"/>
    <cellStyle name="C04L 2 2 2 2 2 5" xfId="18443"/>
    <cellStyle name="C04L 2 2 2 2 2 6" xfId="23186"/>
    <cellStyle name="C04L 2 2 2 2 2 7" xfId="26545"/>
    <cellStyle name="C04L 2 2 2 2 3" xfId="7606"/>
    <cellStyle name="C04L 2 2 2 2 4" xfId="12136"/>
    <cellStyle name="C04L 2 2 2 2 5" xfId="16664"/>
    <cellStyle name="C04L 2 2 2 2 6" xfId="18444"/>
    <cellStyle name="C04L 2 2 2 2 7" xfId="23185"/>
    <cellStyle name="C04L 2 2 2 2 8" xfId="26544"/>
    <cellStyle name="C04L 2 2 2 3" xfId="2204"/>
    <cellStyle name="C04L 2 2 2 3 2" xfId="4751"/>
    <cellStyle name="C04L 2 2 2 3 2 2" xfId="7609"/>
    <cellStyle name="C04L 2 2 2 3 2 3" xfId="12139"/>
    <cellStyle name="C04L 2 2 2 3 2 4" xfId="16667"/>
    <cellStyle name="C04L 2 2 2 3 2 5" xfId="18441"/>
    <cellStyle name="C04L 2 2 2 3 2 6" xfId="23188"/>
    <cellStyle name="C04L 2 2 2 3 2 7" xfId="26547"/>
    <cellStyle name="C04L 2 2 2 3 3" xfId="7608"/>
    <cellStyle name="C04L 2 2 2 3 4" xfId="12138"/>
    <cellStyle name="C04L 2 2 2 3 5" xfId="16666"/>
    <cellStyle name="C04L 2 2 2 3 6" xfId="18442"/>
    <cellStyle name="C04L 2 2 2 3 7" xfId="23187"/>
    <cellStyle name="C04L 2 2 2 3 8" xfId="26546"/>
    <cellStyle name="C04L 2 2 2 4" xfId="2616"/>
    <cellStyle name="C04L 2 2 2 4 2" xfId="5163"/>
    <cellStyle name="C04L 2 2 2 4 2 2" xfId="7611"/>
    <cellStyle name="C04L 2 2 2 4 2 3" xfId="12141"/>
    <cellStyle name="C04L 2 2 2 4 2 4" xfId="16669"/>
    <cellStyle name="C04L 2 2 2 4 2 5" xfId="18439"/>
    <cellStyle name="C04L 2 2 2 4 2 6" xfId="23190"/>
    <cellStyle name="C04L 2 2 2 4 2 7" xfId="26549"/>
    <cellStyle name="C04L 2 2 2 4 3" xfId="7610"/>
    <cellStyle name="C04L 2 2 2 4 4" xfId="12140"/>
    <cellStyle name="C04L 2 2 2 4 5" xfId="16668"/>
    <cellStyle name="C04L 2 2 2 4 6" xfId="18440"/>
    <cellStyle name="C04L 2 2 2 4 7" xfId="23189"/>
    <cellStyle name="C04L 2 2 2 4 8" xfId="26548"/>
    <cellStyle name="C04L 2 2 2 5" xfId="3031"/>
    <cellStyle name="C04L 2 2 2 5 2" xfId="5578"/>
    <cellStyle name="C04L 2 2 2 5 2 2" xfId="7613"/>
    <cellStyle name="C04L 2 2 2 5 2 3" xfId="12143"/>
    <cellStyle name="C04L 2 2 2 5 2 4" xfId="16671"/>
    <cellStyle name="C04L 2 2 2 5 2 5" xfId="18437"/>
    <cellStyle name="C04L 2 2 2 5 2 6" xfId="23192"/>
    <cellStyle name="C04L 2 2 2 5 2 7" xfId="26551"/>
    <cellStyle name="C04L 2 2 2 5 3" xfId="7612"/>
    <cellStyle name="C04L 2 2 2 5 4" xfId="12142"/>
    <cellStyle name="C04L 2 2 2 5 5" xfId="18438"/>
    <cellStyle name="C04L 2 2 2 5 6" xfId="23191"/>
    <cellStyle name="C04L 2 2 2 5 7" xfId="26550"/>
    <cellStyle name="C04L 2 2 2 6" xfId="3340"/>
    <cellStyle name="C04L 2 2 2 6 2" xfId="7614"/>
    <cellStyle name="C04L 2 2 2 6 3" xfId="12144"/>
    <cellStyle name="C04L 2 2 2 6 4" xfId="16672"/>
    <cellStyle name="C04L 2 2 2 6 5" xfId="18436"/>
    <cellStyle name="C04L 2 2 2 6 6" xfId="23193"/>
    <cellStyle name="C04L 2 2 2 6 7" xfId="26552"/>
    <cellStyle name="C04L 2 2 2 7" xfId="3787"/>
    <cellStyle name="C04L 2 2 2 7 2" xfId="7615"/>
    <cellStyle name="C04L 2 2 2 7 3" xfId="12145"/>
    <cellStyle name="C04L 2 2 2 7 4" xfId="16673"/>
    <cellStyle name="C04L 2 2 2 7 5" xfId="18435"/>
    <cellStyle name="C04L 2 2 2 7 6" xfId="23194"/>
    <cellStyle name="C04L 2 2 2 7 7" xfId="26553"/>
    <cellStyle name="C04L 2 2 2 8" xfId="7605"/>
    <cellStyle name="C04L 2 2 2 9" xfId="12135"/>
    <cellStyle name="C04L 2 2 3" xfId="1333"/>
    <cellStyle name="C04L 2 2 3 10" xfId="18434"/>
    <cellStyle name="C04L 2 2 3 11" xfId="23195"/>
    <cellStyle name="C04L 2 2 3 12" xfId="26554"/>
    <cellStyle name="C04L 2 2 3 2" xfId="1884"/>
    <cellStyle name="C04L 2 2 3 2 2" xfId="4433"/>
    <cellStyle name="C04L 2 2 3 2 2 2" xfId="7618"/>
    <cellStyle name="C04L 2 2 3 2 2 3" xfId="12148"/>
    <cellStyle name="C04L 2 2 3 2 2 4" xfId="16676"/>
    <cellStyle name="C04L 2 2 3 2 2 5" xfId="18432"/>
    <cellStyle name="C04L 2 2 3 2 2 6" xfId="23197"/>
    <cellStyle name="C04L 2 2 3 2 2 7" xfId="26556"/>
    <cellStyle name="C04L 2 2 3 2 3" xfId="7617"/>
    <cellStyle name="C04L 2 2 3 2 4" xfId="12147"/>
    <cellStyle name="C04L 2 2 3 2 5" xfId="16675"/>
    <cellStyle name="C04L 2 2 3 2 6" xfId="18433"/>
    <cellStyle name="C04L 2 2 3 2 7" xfId="23196"/>
    <cellStyle name="C04L 2 2 3 2 8" xfId="26555"/>
    <cellStyle name="C04L 2 2 3 3" xfId="2303"/>
    <cellStyle name="C04L 2 2 3 3 2" xfId="4850"/>
    <cellStyle name="C04L 2 2 3 3 2 2" xfId="7620"/>
    <cellStyle name="C04L 2 2 3 3 2 3" xfId="12150"/>
    <cellStyle name="C04L 2 2 3 3 2 4" xfId="16678"/>
    <cellStyle name="C04L 2 2 3 3 2 5" xfId="18430"/>
    <cellStyle name="C04L 2 2 3 3 2 6" xfId="23199"/>
    <cellStyle name="C04L 2 2 3 3 2 7" xfId="26558"/>
    <cellStyle name="C04L 2 2 3 3 3" xfId="7619"/>
    <cellStyle name="C04L 2 2 3 3 4" xfId="12149"/>
    <cellStyle name="C04L 2 2 3 3 5" xfId="16677"/>
    <cellStyle name="C04L 2 2 3 3 6" xfId="18431"/>
    <cellStyle name="C04L 2 2 3 3 7" xfId="23198"/>
    <cellStyle name="C04L 2 2 3 3 8" xfId="26557"/>
    <cellStyle name="C04L 2 2 3 4" xfId="2715"/>
    <cellStyle name="C04L 2 2 3 4 2" xfId="5262"/>
    <cellStyle name="C04L 2 2 3 4 2 2" xfId="7622"/>
    <cellStyle name="C04L 2 2 3 4 2 3" xfId="12152"/>
    <cellStyle name="C04L 2 2 3 4 2 4" xfId="16680"/>
    <cellStyle name="C04L 2 2 3 4 2 5" xfId="18428"/>
    <cellStyle name="C04L 2 2 3 4 2 6" xfId="23201"/>
    <cellStyle name="C04L 2 2 3 4 2 7" xfId="26560"/>
    <cellStyle name="C04L 2 2 3 4 3" xfId="7621"/>
    <cellStyle name="C04L 2 2 3 4 4" xfId="12151"/>
    <cellStyle name="C04L 2 2 3 4 5" xfId="16679"/>
    <cellStyle name="C04L 2 2 3 4 6" xfId="18429"/>
    <cellStyle name="C04L 2 2 3 4 7" xfId="23200"/>
    <cellStyle name="C04L 2 2 3 4 8" xfId="26559"/>
    <cellStyle name="C04L 2 2 3 5" xfId="3130"/>
    <cellStyle name="C04L 2 2 3 5 2" xfId="5677"/>
    <cellStyle name="C04L 2 2 3 5 2 2" xfId="7624"/>
    <cellStyle name="C04L 2 2 3 5 2 3" xfId="12154"/>
    <cellStyle name="C04L 2 2 3 5 2 4" xfId="16682"/>
    <cellStyle name="C04L 2 2 3 5 2 5" xfId="18426"/>
    <cellStyle name="C04L 2 2 3 5 2 6" xfId="23203"/>
    <cellStyle name="C04L 2 2 3 5 2 7" xfId="26562"/>
    <cellStyle name="C04L 2 2 3 5 3" xfId="7623"/>
    <cellStyle name="C04L 2 2 3 5 4" xfId="12153"/>
    <cellStyle name="C04L 2 2 3 5 5" xfId="16681"/>
    <cellStyle name="C04L 2 2 3 5 6" xfId="18427"/>
    <cellStyle name="C04L 2 2 3 5 7" xfId="23202"/>
    <cellStyle name="C04L 2 2 3 5 8" xfId="26561"/>
    <cellStyle name="C04L 2 2 3 6" xfId="3886"/>
    <cellStyle name="C04L 2 2 3 6 2" xfId="7625"/>
    <cellStyle name="C04L 2 2 3 6 3" xfId="12155"/>
    <cellStyle name="C04L 2 2 3 6 4" xfId="16683"/>
    <cellStyle name="C04L 2 2 3 6 5" xfId="18425"/>
    <cellStyle name="C04L 2 2 3 6 6" xfId="23204"/>
    <cellStyle name="C04L 2 2 3 6 7" xfId="26563"/>
    <cellStyle name="C04L 2 2 3 7" xfId="7616"/>
    <cellStyle name="C04L 2 2 3 8" xfId="12146"/>
    <cellStyle name="C04L 2 2 3 9" xfId="16674"/>
    <cellStyle name="C04L 2 2 4" xfId="1682"/>
    <cellStyle name="C04L 2 2 4 2" xfId="4231"/>
    <cellStyle name="C04L 2 2 4 2 2" xfId="7627"/>
    <cellStyle name="C04L 2 2 4 2 3" xfId="12157"/>
    <cellStyle name="C04L 2 2 4 2 4" xfId="16685"/>
    <cellStyle name="C04L 2 2 4 2 5" xfId="18423"/>
    <cellStyle name="C04L 2 2 4 2 6" xfId="23205"/>
    <cellStyle name="C04L 2 2 4 2 7" xfId="26565"/>
    <cellStyle name="C04L 2 2 4 3" xfId="7626"/>
    <cellStyle name="C04L 2 2 4 4" xfId="12156"/>
    <cellStyle name="C04L 2 2 4 5" xfId="16684"/>
    <cellStyle name="C04L 2 2 4 6" xfId="18424"/>
    <cellStyle name="C04L 2 2 4 7" xfId="26564"/>
    <cellStyle name="C04L 2 2 5" xfId="2101"/>
    <cellStyle name="C04L 2 2 5 2" xfId="4648"/>
    <cellStyle name="C04L 2 2 5 2 2" xfId="7629"/>
    <cellStyle name="C04L 2 2 5 2 3" xfId="12159"/>
    <cellStyle name="C04L 2 2 5 2 4" xfId="16687"/>
    <cellStyle name="C04L 2 2 5 2 5" xfId="18421"/>
    <cellStyle name="C04L 2 2 5 2 6" xfId="23207"/>
    <cellStyle name="C04L 2 2 5 2 7" xfId="26567"/>
    <cellStyle name="C04L 2 2 5 3" xfId="7628"/>
    <cellStyle name="C04L 2 2 5 4" xfId="12158"/>
    <cellStyle name="C04L 2 2 5 5" xfId="16686"/>
    <cellStyle name="C04L 2 2 5 6" xfId="18422"/>
    <cellStyle name="C04L 2 2 5 7" xfId="23206"/>
    <cellStyle name="C04L 2 2 5 8" xfId="26566"/>
    <cellStyle name="C04L 2 2 6" xfId="2513"/>
    <cellStyle name="C04L 2 2 6 2" xfId="5060"/>
    <cellStyle name="C04L 2 2 6 2 2" xfId="7631"/>
    <cellStyle name="C04L 2 2 6 2 3" xfId="16689"/>
    <cellStyle name="C04L 2 2 6 2 4" xfId="18419"/>
    <cellStyle name="C04L 2 2 6 2 5" xfId="23209"/>
    <cellStyle name="C04L 2 2 6 2 6" xfId="26569"/>
    <cellStyle name="C04L 2 2 6 3" xfId="7630"/>
    <cellStyle name="C04L 2 2 6 4" xfId="16688"/>
    <cellStyle name="C04L 2 2 6 5" xfId="18420"/>
    <cellStyle name="C04L 2 2 6 6" xfId="23208"/>
    <cellStyle name="C04L 2 2 6 7" xfId="26568"/>
    <cellStyle name="C04L 2 2 7" xfId="2928"/>
    <cellStyle name="C04L 2 2 7 2" xfId="5475"/>
    <cellStyle name="C04L 2 2 7 2 2" xfId="7633"/>
    <cellStyle name="C04L 2 2 7 2 3" xfId="12163"/>
    <cellStyle name="C04L 2 2 7 2 4" xfId="16691"/>
    <cellStyle name="C04L 2 2 7 2 5" xfId="18417"/>
    <cellStyle name="C04L 2 2 7 2 6" xfId="23211"/>
    <cellStyle name="C04L 2 2 7 2 7" xfId="26571"/>
    <cellStyle name="C04L 2 2 7 3" xfId="7632"/>
    <cellStyle name="C04L 2 2 7 4" xfId="12162"/>
    <cellStyle name="C04L 2 2 7 5" xfId="16690"/>
    <cellStyle name="C04L 2 2 7 6" xfId="18418"/>
    <cellStyle name="C04L 2 2 7 7" xfId="23210"/>
    <cellStyle name="C04L 2 2 7 8" xfId="26570"/>
    <cellStyle name="C04L 2 2 8" xfId="3684"/>
    <cellStyle name="C04L 2 2 8 2" xfId="7634"/>
    <cellStyle name="C04L 2 2 8 3" xfId="12164"/>
    <cellStyle name="C04L 2 2 8 4" xfId="16692"/>
    <cellStyle name="C04L 2 2 8 5" xfId="18416"/>
    <cellStyle name="C04L 2 2 8 6" xfId="23212"/>
    <cellStyle name="C04L 2 2 8 7" xfId="26572"/>
    <cellStyle name="C04L 2 2 9" xfId="7604"/>
    <cellStyle name="C04L 2 3" xfId="1173"/>
    <cellStyle name="C04L 2 3 10" xfId="16693"/>
    <cellStyle name="C04L 2 3 11" xfId="23213"/>
    <cellStyle name="C04L 2 3 12" xfId="26573"/>
    <cellStyle name="C04L 2 3 2" xfId="1724"/>
    <cellStyle name="C04L 2 3 2 2" xfId="4273"/>
    <cellStyle name="C04L 2 3 2 2 2" xfId="7637"/>
    <cellStyle name="C04L 2 3 2 2 3" xfId="12167"/>
    <cellStyle name="C04L 2 3 2 2 4" xfId="16695"/>
    <cellStyle name="C04L 2 3 2 2 5" xfId="18413"/>
    <cellStyle name="C04L 2 3 2 2 6" xfId="23215"/>
    <cellStyle name="C04L 2 3 2 2 7" xfId="26575"/>
    <cellStyle name="C04L 2 3 2 3" xfId="7636"/>
    <cellStyle name="C04L 2 3 2 4" xfId="12166"/>
    <cellStyle name="C04L 2 3 2 5" xfId="16694"/>
    <cellStyle name="C04L 2 3 2 6" xfId="18414"/>
    <cellStyle name="C04L 2 3 2 7" xfId="23214"/>
    <cellStyle name="C04L 2 3 2 8" xfId="26574"/>
    <cellStyle name="C04L 2 3 3" xfId="2143"/>
    <cellStyle name="C04L 2 3 3 2" xfId="4690"/>
    <cellStyle name="C04L 2 3 3 2 2" xfId="7639"/>
    <cellStyle name="C04L 2 3 3 2 3" xfId="12169"/>
    <cellStyle name="C04L 2 3 3 2 4" xfId="16697"/>
    <cellStyle name="C04L 2 3 3 2 5" xfId="18411"/>
    <cellStyle name="C04L 2 3 3 2 6" xfId="23217"/>
    <cellStyle name="C04L 2 3 3 2 7" xfId="26577"/>
    <cellStyle name="C04L 2 3 3 3" xfId="7638"/>
    <cellStyle name="C04L 2 3 3 4" xfId="12168"/>
    <cellStyle name="C04L 2 3 3 5" xfId="16696"/>
    <cellStyle name="C04L 2 3 3 6" xfId="18412"/>
    <cellStyle name="C04L 2 3 3 7" xfId="23216"/>
    <cellStyle name="C04L 2 3 3 8" xfId="26576"/>
    <cellStyle name="C04L 2 3 4" xfId="2555"/>
    <cellStyle name="C04L 2 3 4 2" xfId="5102"/>
    <cellStyle name="C04L 2 3 4 2 2" xfId="7641"/>
    <cellStyle name="C04L 2 3 4 2 3" xfId="12171"/>
    <cellStyle name="C04L 2 3 4 2 4" xfId="16699"/>
    <cellStyle name="C04L 2 3 4 2 5" xfId="18409"/>
    <cellStyle name="C04L 2 3 4 2 6" xfId="23219"/>
    <cellStyle name="C04L 2 3 4 2 7" xfId="26579"/>
    <cellStyle name="C04L 2 3 4 3" xfId="7640"/>
    <cellStyle name="C04L 2 3 4 4" xfId="12170"/>
    <cellStyle name="C04L 2 3 4 5" xfId="16698"/>
    <cellStyle name="C04L 2 3 4 6" xfId="23218"/>
    <cellStyle name="C04L 2 3 4 7" xfId="26578"/>
    <cellStyle name="C04L 2 3 5" xfId="2970"/>
    <cellStyle name="C04L 2 3 5 2" xfId="5517"/>
    <cellStyle name="C04L 2 3 5 2 2" xfId="7643"/>
    <cellStyle name="C04L 2 3 5 2 3" xfId="12173"/>
    <cellStyle name="C04L 2 3 5 2 4" xfId="16701"/>
    <cellStyle name="C04L 2 3 5 2 5" xfId="18407"/>
    <cellStyle name="C04L 2 3 5 2 6" xfId="23221"/>
    <cellStyle name="C04L 2 3 5 2 7" xfId="26581"/>
    <cellStyle name="C04L 2 3 5 3" xfId="7642"/>
    <cellStyle name="C04L 2 3 5 4" xfId="12172"/>
    <cellStyle name="C04L 2 3 5 5" xfId="16700"/>
    <cellStyle name="C04L 2 3 5 6" xfId="18408"/>
    <cellStyle name="C04L 2 3 5 7" xfId="23220"/>
    <cellStyle name="C04L 2 3 5 8" xfId="26580"/>
    <cellStyle name="C04L 2 3 6" xfId="3341"/>
    <cellStyle name="C04L 2 3 6 2" xfId="7644"/>
    <cellStyle name="C04L 2 3 6 3" xfId="12174"/>
    <cellStyle name="C04L 2 3 6 4" xfId="16702"/>
    <cellStyle name="C04L 2 3 6 5" xfId="18406"/>
    <cellStyle name="C04L 2 3 6 6" xfId="23222"/>
    <cellStyle name="C04L 2 3 6 7" xfId="26582"/>
    <cellStyle name="C04L 2 3 7" xfId="3726"/>
    <cellStyle name="C04L 2 3 7 2" xfId="7645"/>
    <cellStyle name="C04L 2 3 7 3" xfId="12175"/>
    <cellStyle name="C04L 2 3 7 4" xfId="16703"/>
    <cellStyle name="C04L 2 3 7 5" xfId="18405"/>
    <cellStyle name="C04L 2 3 7 6" xfId="23223"/>
    <cellStyle name="C04L 2 3 7 7" xfId="26583"/>
    <cellStyle name="C04L 2 3 8" xfId="7635"/>
    <cellStyle name="C04L 2 3 9" xfId="12165"/>
    <cellStyle name="C04L 2 4" xfId="1274"/>
    <cellStyle name="C04L 2 4 10" xfId="18404"/>
    <cellStyle name="C04L 2 4 11" xfId="23224"/>
    <cellStyle name="C04L 2 4 12" xfId="26584"/>
    <cellStyle name="C04L 2 4 2" xfId="1825"/>
    <cellStyle name="C04L 2 4 2 2" xfId="4374"/>
    <cellStyle name="C04L 2 4 2 2 2" xfId="7648"/>
    <cellStyle name="C04L 2 4 2 2 3" xfId="12178"/>
    <cellStyle name="C04L 2 4 2 2 4" xfId="16706"/>
    <cellStyle name="C04L 2 4 2 2 5" xfId="18402"/>
    <cellStyle name="C04L 2 4 2 2 6" xfId="23226"/>
    <cellStyle name="C04L 2 4 2 2 7" xfId="26586"/>
    <cellStyle name="C04L 2 4 2 3" xfId="7647"/>
    <cellStyle name="C04L 2 4 2 4" xfId="12177"/>
    <cellStyle name="C04L 2 4 2 5" xfId="16705"/>
    <cellStyle name="C04L 2 4 2 6" xfId="18403"/>
    <cellStyle name="C04L 2 4 2 7" xfId="23225"/>
    <cellStyle name="C04L 2 4 2 8" xfId="26585"/>
    <cellStyle name="C04L 2 4 3" xfId="2244"/>
    <cellStyle name="C04L 2 4 3 2" xfId="4791"/>
    <cellStyle name="C04L 2 4 3 2 2" xfId="7650"/>
    <cellStyle name="C04L 2 4 3 2 3" xfId="12180"/>
    <cellStyle name="C04L 2 4 3 2 4" xfId="16708"/>
    <cellStyle name="C04L 2 4 3 2 5" xfId="18400"/>
    <cellStyle name="C04L 2 4 3 2 6" xfId="23228"/>
    <cellStyle name="C04L 2 4 3 2 7" xfId="26588"/>
    <cellStyle name="C04L 2 4 3 3" xfId="7649"/>
    <cellStyle name="C04L 2 4 3 4" xfId="12179"/>
    <cellStyle name="C04L 2 4 3 5" xfId="16707"/>
    <cellStyle name="C04L 2 4 3 6" xfId="18401"/>
    <cellStyle name="C04L 2 4 3 7" xfId="23227"/>
    <cellStyle name="C04L 2 4 3 8" xfId="26587"/>
    <cellStyle name="C04L 2 4 4" xfId="2656"/>
    <cellStyle name="C04L 2 4 4 2" xfId="5203"/>
    <cellStyle name="C04L 2 4 4 2 2" xfId="7652"/>
    <cellStyle name="C04L 2 4 4 2 3" xfId="12182"/>
    <cellStyle name="C04L 2 4 4 2 4" xfId="16710"/>
    <cellStyle name="C04L 2 4 4 2 5" xfId="18398"/>
    <cellStyle name="C04L 2 4 4 2 6" xfId="23230"/>
    <cellStyle name="C04L 2 4 4 2 7" xfId="26590"/>
    <cellStyle name="C04L 2 4 4 3" xfId="7651"/>
    <cellStyle name="C04L 2 4 4 4" xfId="12181"/>
    <cellStyle name="C04L 2 4 4 5" xfId="16709"/>
    <cellStyle name="C04L 2 4 4 6" xfId="18399"/>
    <cellStyle name="C04L 2 4 4 7" xfId="23229"/>
    <cellStyle name="C04L 2 4 4 8" xfId="26589"/>
    <cellStyle name="C04L 2 4 5" xfId="3071"/>
    <cellStyle name="C04L 2 4 5 2" xfId="5618"/>
    <cellStyle name="C04L 2 4 5 2 2" xfId="12184"/>
    <cellStyle name="C04L 2 4 5 2 3" xfId="16712"/>
    <cellStyle name="C04L 2 4 5 2 4" xfId="18396"/>
    <cellStyle name="C04L 2 4 5 2 5" xfId="23232"/>
    <cellStyle name="C04L 2 4 5 2 6" xfId="26592"/>
    <cellStyle name="C04L 2 4 5 3" xfId="12183"/>
    <cellStyle name="C04L 2 4 5 4" xfId="16711"/>
    <cellStyle name="C04L 2 4 5 5" xfId="18397"/>
    <cellStyle name="C04L 2 4 5 6" xfId="23231"/>
    <cellStyle name="C04L 2 4 5 7" xfId="26591"/>
    <cellStyle name="C04L 2 4 6" xfId="3342"/>
    <cellStyle name="C04L 2 4 6 2" xfId="7655"/>
    <cellStyle name="C04L 2 4 6 3" xfId="12185"/>
    <cellStyle name="C04L 2 4 6 4" xfId="16713"/>
    <cellStyle name="C04L 2 4 6 5" xfId="18395"/>
    <cellStyle name="C04L 2 4 6 6" xfId="23233"/>
    <cellStyle name="C04L 2 4 6 7" xfId="26593"/>
    <cellStyle name="C04L 2 4 7" xfId="3827"/>
    <cellStyle name="C04L 2 4 7 2" xfId="7656"/>
    <cellStyle name="C04L 2 4 7 3" xfId="12186"/>
    <cellStyle name="C04L 2 4 7 4" xfId="16714"/>
    <cellStyle name="C04L 2 4 7 5" xfId="18394"/>
    <cellStyle name="C04L 2 4 7 6" xfId="23234"/>
    <cellStyle name="C04L 2 4 7 7" xfId="26594"/>
    <cellStyle name="C04L 2 4 8" xfId="12176"/>
    <cellStyle name="C04L 2 4 9" xfId="16704"/>
    <cellStyle name="C04L 2 5" xfId="1622"/>
    <cellStyle name="C04L 2 5 2" xfId="4171"/>
    <cellStyle name="C04L 2 5 2 2" xfId="7658"/>
    <cellStyle name="C04L 2 5 2 3" xfId="12188"/>
    <cellStyle name="C04L 2 5 2 4" xfId="16716"/>
    <cellStyle name="C04L 2 5 2 5" xfId="18392"/>
    <cellStyle name="C04L 2 5 2 6" xfId="23236"/>
    <cellStyle name="C04L 2 5 2 7" xfId="26596"/>
    <cellStyle name="C04L 2 5 3" xfId="7657"/>
    <cellStyle name="C04L 2 5 4" xfId="12187"/>
    <cellStyle name="C04L 2 5 5" xfId="16715"/>
    <cellStyle name="C04L 2 5 6" xfId="18393"/>
    <cellStyle name="C04L 2 5 7" xfId="23235"/>
    <cellStyle name="C04L 2 5 8" xfId="26595"/>
    <cellStyle name="C04L 2 6" xfId="2041"/>
    <cellStyle name="C04L 2 6 2" xfId="4588"/>
    <cellStyle name="C04L 2 6 2 2" xfId="7660"/>
    <cellStyle name="C04L 2 6 2 3" xfId="12190"/>
    <cellStyle name="C04L 2 6 2 4" xfId="16718"/>
    <cellStyle name="C04L 2 6 2 5" xfId="18390"/>
    <cellStyle name="C04L 2 6 2 6" xfId="23238"/>
    <cellStyle name="C04L 2 6 2 7" xfId="26598"/>
    <cellStyle name="C04L 2 6 3" xfId="7659"/>
    <cellStyle name="C04L 2 6 4" xfId="12189"/>
    <cellStyle name="C04L 2 6 5" xfId="16717"/>
    <cellStyle name="C04L 2 6 6" xfId="18391"/>
    <cellStyle name="C04L 2 6 7" xfId="23237"/>
    <cellStyle name="C04L 2 6 8" xfId="26597"/>
    <cellStyle name="C04L 2 7" xfId="2453"/>
    <cellStyle name="C04L 2 7 2" xfId="5000"/>
    <cellStyle name="C04L 2 7 2 2" xfId="7662"/>
    <cellStyle name="C04L 2 7 2 3" xfId="12192"/>
    <cellStyle name="C04L 2 7 2 4" xfId="16720"/>
    <cellStyle name="C04L 2 7 2 5" xfId="18388"/>
    <cellStyle name="C04L 2 7 2 6" xfId="23240"/>
    <cellStyle name="C04L 2 7 2 7" xfId="26600"/>
    <cellStyle name="C04L 2 7 3" xfId="7661"/>
    <cellStyle name="C04L 2 7 4" xfId="12191"/>
    <cellStyle name="C04L 2 7 5" xfId="16719"/>
    <cellStyle name="C04L 2 7 6" xfId="18389"/>
    <cellStyle name="C04L 2 7 7" xfId="23239"/>
    <cellStyle name="C04L 2 7 8" xfId="26599"/>
    <cellStyle name="C04L 2 8" xfId="2868"/>
    <cellStyle name="C04L 2 8 2" xfId="5415"/>
    <cellStyle name="C04L 2 8 2 2" xfId="7664"/>
    <cellStyle name="C04L 2 8 2 3" xfId="12194"/>
    <cellStyle name="C04L 2 8 2 4" xfId="16722"/>
    <cellStyle name="C04L 2 8 2 5" xfId="18386"/>
    <cellStyle name="C04L 2 8 2 6" xfId="23242"/>
    <cellStyle name="C04L 2 8 2 7" xfId="26602"/>
    <cellStyle name="C04L 2 8 3" xfId="7663"/>
    <cellStyle name="C04L 2 8 4" xfId="12193"/>
    <cellStyle name="C04L 2 8 5" xfId="16721"/>
    <cellStyle name="C04L 2 8 6" xfId="18387"/>
    <cellStyle name="C04L 2 8 7" xfId="23241"/>
    <cellStyle name="C04L 2 8 8" xfId="26601"/>
    <cellStyle name="C04L 2 9" xfId="3624"/>
    <cellStyle name="C04L 2 9 2" xfId="7665"/>
    <cellStyle name="C04L 2 9 3" xfId="12195"/>
    <cellStyle name="C04L 2 9 4" xfId="16723"/>
    <cellStyle name="C04L 2 9 5" xfId="18385"/>
    <cellStyle name="C04L 2 9 6" xfId="23243"/>
    <cellStyle name="C04L 2 9 7" xfId="26603"/>
    <cellStyle name="C05H" xfId="334"/>
    <cellStyle name="C05H 2" xfId="1056"/>
    <cellStyle name="C05H 2 10" xfId="26604"/>
    <cellStyle name="C05H 2 2" xfId="1132"/>
    <cellStyle name="C05H 2 2 10" xfId="18382"/>
    <cellStyle name="C05H 2 2 11" xfId="26605"/>
    <cellStyle name="C05H 2 2 2" xfId="1235"/>
    <cellStyle name="C05H 2 2 2 10" xfId="18381"/>
    <cellStyle name="C05H 2 2 2 11" xfId="23244"/>
    <cellStyle name="C05H 2 2 2 12" xfId="26606"/>
    <cellStyle name="C05H 2 2 2 2" xfId="1786"/>
    <cellStyle name="C05H 2 2 2 2 2" xfId="4335"/>
    <cellStyle name="C05H 2 2 2 2 2 2" xfId="7671"/>
    <cellStyle name="C05H 2 2 2 2 2 3" xfId="12201"/>
    <cellStyle name="C05H 2 2 2 2 2 4" xfId="16729"/>
    <cellStyle name="C05H 2 2 2 2 2 5" xfId="18379"/>
    <cellStyle name="C05H 2 2 2 2 2 6" xfId="23246"/>
    <cellStyle name="C05H 2 2 2 2 2 7" xfId="26608"/>
    <cellStyle name="C05H 2 2 2 2 3" xfId="7670"/>
    <cellStyle name="C05H 2 2 2 2 4" xfId="12200"/>
    <cellStyle name="C05H 2 2 2 2 5" xfId="16728"/>
    <cellStyle name="C05H 2 2 2 2 6" xfId="18380"/>
    <cellStyle name="C05H 2 2 2 2 7" xfId="23245"/>
    <cellStyle name="C05H 2 2 2 2 8" xfId="26607"/>
    <cellStyle name="C05H 2 2 2 3" xfId="2205"/>
    <cellStyle name="C05H 2 2 2 3 2" xfId="4752"/>
    <cellStyle name="C05H 2 2 2 3 2 2" xfId="7673"/>
    <cellStyle name="C05H 2 2 2 3 2 3" xfId="12203"/>
    <cellStyle name="C05H 2 2 2 3 2 4" xfId="16731"/>
    <cellStyle name="C05H 2 2 2 3 2 5" xfId="18377"/>
    <cellStyle name="C05H 2 2 2 3 2 6" xfId="23248"/>
    <cellStyle name="C05H 2 2 2 3 2 7" xfId="26610"/>
    <cellStyle name="C05H 2 2 2 3 3" xfId="7672"/>
    <cellStyle name="C05H 2 2 2 3 4" xfId="12202"/>
    <cellStyle name="C05H 2 2 2 3 5" xfId="16730"/>
    <cellStyle name="C05H 2 2 2 3 6" xfId="18378"/>
    <cellStyle name="C05H 2 2 2 3 7" xfId="23247"/>
    <cellStyle name="C05H 2 2 2 3 8" xfId="26609"/>
    <cellStyle name="C05H 2 2 2 4" xfId="2617"/>
    <cellStyle name="C05H 2 2 2 4 2" xfId="5164"/>
    <cellStyle name="C05H 2 2 2 4 2 2" xfId="7675"/>
    <cellStyle name="C05H 2 2 2 4 2 3" xfId="12205"/>
    <cellStyle name="C05H 2 2 2 4 2 4" xfId="16733"/>
    <cellStyle name="C05H 2 2 2 4 2 5" xfId="18375"/>
    <cellStyle name="C05H 2 2 2 4 2 6" xfId="23250"/>
    <cellStyle name="C05H 2 2 2 4 2 7" xfId="26612"/>
    <cellStyle name="C05H 2 2 2 4 3" xfId="7674"/>
    <cellStyle name="C05H 2 2 2 4 4" xfId="12204"/>
    <cellStyle name="C05H 2 2 2 4 5" xfId="16732"/>
    <cellStyle name="C05H 2 2 2 4 6" xfId="18376"/>
    <cellStyle name="C05H 2 2 2 4 7" xfId="23249"/>
    <cellStyle name="C05H 2 2 2 4 8" xfId="26611"/>
    <cellStyle name="C05H 2 2 2 5" xfId="3032"/>
    <cellStyle name="C05H 2 2 2 5 2" xfId="5579"/>
    <cellStyle name="C05H 2 2 2 5 2 2" xfId="7677"/>
    <cellStyle name="C05H 2 2 2 5 2 3" xfId="12207"/>
    <cellStyle name="C05H 2 2 2 5 2 4" xfId="16735"/>
    <cellStyle name="C05H 2 2 2 5 2 5" xfId="18373"/>
    <cellStyle name="C05H 2 2 2 5 2 6" xfId="23252"/>
    <cellStyle name="C05H 2 2 2 5 2 7" xfId="26614"/>
    <cellStyle name="C05H 2 2 2 5 3" xfId="7676"/>
    <cellStyle name="C05H 2 2 2 5 4" xfId="12206"/>
    <cellStyle name="C05H 2 2 2 5 5" xfId="18374"/>
    <cellStyle name="C05H 2 2 2 5 6" xfId="23251"/>
    <cellStyle name="C05H 2 2 2 5 7" xfId="26613"/>
    <cellStyle name="C05H 2 2 2 6" xfId="3343"/>
    <cellStyle name="C05H 2 2 2 6 2" xfId="7678"/>
    <cellStyle name="C05H 2 2 2 6 3" xfId="12208"/>
    <cellStyle name="C05H 2 2 2 6 4" xfId="16736"/>
    <cellStyle name="C05H 2 2 2 6 5" xfId="18372"/>
    <cellStyle name="C05H 2 2 2 6 6" xfId="23253"/>
    <cellStyle name="C05H 2 2 2 6 7" xfId="26615"/>
    <cellStyle name="C05H 2 2 2 7" xfId="3788"/>
    <cellStyle name="C05H 2 2 2 7 2" xfId="7679"/>
    <cellStyle name="C05H 2 2 2 7 3" xfId="12209"/>
    <cellStyle name="C05H 2 2 2 7 4" xfId="16737"/>
    <cellStyle name="C05H 2 2 2 7 5" xfId="18371"/>
    <cellStyle name="C05H 2 2 2 7 6" xfId="23254"/>
    <cellStyle name="C05H 2 2 2 7 7" xfId="26616"/>
    <cellStyle name="C05H 2 2 2 8" xfId="7669"/>
    <cellStyle name="C05H 2 2 2 9" xfId="12199"/>
    <cellStyle name="C05H 2 2 3" xfId="1334"/>
    <cellStyle name="C05H 2 2 3 10" xfId="18370"/>
    <cellStyle name="C05H 2 2 3 11" xfId="23255"/>
    <cellStyle name="C05H 2 2 3 12" xfId="26617"/>
    <cellStyle name="C05H 2 2 3 2" xfId="1885"/>
    <cellStyle name="C05H 2 2 3 2 2" xfId="4434"/>
    <cellStyle name="C05H 2 2 3 2 2 2" xfId="7682"/>
    <cellStyle name="C05H 2 2 3 2 2 3" xfId="12212"/>
    <cellStyle name="C05H 2 2 3 2 2 4" xfId="16740"/>
    <cellStyle name="C05H 2 2 3 2 2 5" xfId="18368"/>
    <cellStyle name="C05H 2 2 3 2 2 6" xfId="23257"/>
    <cellStyle name="C05H 2 2 3 2 2 7" xfId="26619"/>
    <cellStyle name="C05H 2 2 3 2 3" xfId="7681"/>
    <cellStyle name="C05H 2 2 3 2 4" xfId="12211"/>
    <cellStyle name="C05H 2 2 3 2 5" xfId="16739"/>
    <cellStyle name="C05H 2 2 3 2 6" xfId="18369"/>
    <cellStyle name="C05H 2 2 3 2 7" xfId="23256"/>
    <cellStyle name="C05H 2 2 3 2 8" xfId="26618"/>
    <cellStyle name="C05H 2 2 3 3" xfId="2304"/>
    <cellStyle name="C05H 2 2 3 3 2" xfId="4851"/>
    <cellStyle name="C05H 2 2 3 3 2 2" xfId="7684"/>
    <cellStyle name="C05H 2 2 3 3 2 3" xfId="12214"/>
    <cellStyle name="C05H 2 2 3 3 2 4" xfId="16742"/>
    <cellStyle name="C05H 2 2 3 3 2 5" xfId="18366"/>
    <cellStyle name="C05H 2 2 3 3 2 6" xfId="23259"/>
    <cellStyle name="C05H 2 2 3 3 2 7" xfId="26621"/>
    <cellStyle name="C05H 2 2 3 3 3" xfId="7683"/>
    <cellStyle name="C05H 2 2 3 3 4" xfId="12213"/>
    <cellStyle name="C05H 2 2 3 3 5" xfId="16741"/>
    <cellStyle name="C05H 2 2 3 3 6" xfId="18367"/>
    <cellStyle name="C05H 2 2 3 3 7" xfId="23258"/>
    <cellStyle name="C05H 2 2 3 3 8" xfId="26620"/>
    <cellStyle name="C05H 2 2 3 4" xfId="2716"/>
    <cellStyle name="C05H 2 2 3 4 2" xfId="5263"/>
    <cellStyle name="C05H 2 2 3 4 2 2" xfId="7686"/>
    <cellStyle name="C05H 2 2 3 4 2 3" xfId="12216"/>
    <cellStyle name="C05H 2 2 3 4 2 4" xfId="16744"/>
    <cellStyle name="C05H 2 2 3 4 2 5" xfId="18364"/>
    <cellStyle name="C05H 2 2 3 4 2 6" xfId="23261"/>
    <cellStyle name="C05H 2 2 3 4 2 7" xfId="26623"/>
    <cellStyle name="C05H 2 2 3 4 3" xfId="7685"/>
    <cellStyle name="C05H 2 2 3 4 4" xfId="12215"/>
    <cellStyle name="C05H 2 2 3 4 5" xfId="16743"/>
    <cellStyle name="C05H 2 2 3 4 6" xfId="18365"/>
    <cellStyle name="C05H 2 2 3 4 7" xfId="23260"/>
    <cellStyle name="C05H 2 2 3 4 8" xfId="26622"/>
    <cellStyle name="C05H 2 2 3 5" xfId="3131"/>
    <cellStyle name="C05H 2 2 3 5 2" xfId="5678"/>
    <cellStyle name="C05H 2 2 3 5 2 2" xfId="7688"/>
    <cellStyle name="C05H 2 2 3 5 2 3" xfId="12218"/>
    <cellStyle name="C05H 2 2 3 5 2 4" xfId="16746"/>
    <cellStyle name="C05H 2 2 3 5 2 5" xfId="18362"/>
    <cellStyle name="C05H 2 2 3 5 2 6" xfId="23263"/>
    <cellStyle name="C05H 2 2 3 5 2 7" xfId="26625"/>
    <cellStyle name="C05H 2 2 3 5 3" xfId="7687"/>
    <cellStyle name="C05H 2 2 3 5 4" xfId="12217"/>
    <cellStyle name="C05H 2 2 3 5 5" xfId="16745"/>
    <cellStyle name="C05H 2 2 3 5 6" xfId="18363"/>
    <cellStyle name="C05H 2 2 3 5 7" xfId="23262"/>
    <cellStyle name="C05H 2 2 3 5 8" xfId="26624"/>
    <cellStyle name="C05H 2 2 3 6" xfId="3887"/>
    <cellStyle name="C05H 2 2 3 6 2" xfId="7689"/>
    <cellStyle name="C05H 2 2 3 6 3" xfId="12219"/>
    <cellStyle name="C05H 2 2 3 6 4" xfId="16747"/>
    <cellStyle name="C05H 2 2 3 6 5" xfId="18361"/>
    <cellStyle name="C05H 2 2 3 6 6" xfId="23264"/>
    <cellStyle name="C05H 2 2 3 6 7" xfId="26626"/>
    <cellStyle name="C05H 2 2 3 7" xfId="7680"/>
    <cellStyle name="C05H 2 2 3 8" xfId="12210"/>
    <cellStyle name="C05H 2 2 3 9" xfId="16738"/>
    <cellStyle name="C05H 2 2 4" xfId="1683"/>
    <cellStyle name="C05H 2 2 4 2" xfId="4232"/>
    <cellStyle name="C05H 2 2 4 2 2" xfId="7691"/>
    <cellStyle name="C05H 2 2 4 2 3" xfId="12221"/>
    <cellStyle name="C05H 2 2 4 2 4" xfId="16749"/>
    <cellStyle name="C05H 2 2 4 2 5" xfId="18359"/>
    <cellStyle name="C05H 2 2 4 2 6" xfId="23265"/>
    <cellStyle name="C05H 2 2 4 2 7" xfId="26628"/>
    <cellStyle name="C05H 2 2 4 3" xfId="7690"/>
    <cellStyle name="C05H 2 2 4 4" xfId="12220"/>
    <cellStyle name="C05H 2 2 4 5" xfId="16748"/>
    <cellStyle name="C05H 2 2 4 6" xfId="18360"/>
    <cellStyle name="C05H 2 2 4 7" xfId="26627"/>
    <cellStyle name="C05H 2 2 5" xfId="2102"/>
    <cellStyle name="C05H 2 2 5 2" xfId="4649"/>
    <cellStyle name="C05H 2 2 5 2 2" xfId="7693"/>
    <cellStyle name="C05H 2 2 5 2 3" xfId="12223"/>
    <cellStyle name="C05H 2 2 5 2 4" xfId="16751"/>
    <cellStyle name="C05H 2 2 5 2 5" xfId="18357"/>
    <cellStyle name="C05H 2 2 5 2 6" xfId="23267"/>
    <cellStyle name="C05H 2 2 5 2 7" xfId="26630"/>
    <cellStyle name="C05H 2 2 5 3" xfId="7692"/>
    <cellStyle name="C05H 2 2 5 4" xfId="12222"/>
    <cellStyle name="C05H 2 2 5 5" xfId="16750"/>
    <cellStyle name="C05H 2 2 5 6" xfId="18358"/>
    <cellStyle name="C05H 2 2 5 7" xfId="23266"/>
    <cellStyle name="C05H 2 2 5 8" xfId="26629"/>
    <cellStyle name="C05H 2 2 6" xfId="2514"/>
    <cellStyle name="C05H 2 2 6 2" xfId="5061"/>
    <cellStyle name="C05H 2 2 6 2 2" xfId="7695"/>
    <cellStyle name="C05H 2 2 6 2 3" xfId="16753"/>
    <cellStyle name="C05H 2 2 6 2 4" xfId="18355"/>
    <cellStyle name="C05H 2 2 6 2 5" xfId="23269"/>
    <cellStyle name="C05H 2 2 6 2 6" xfId="26632"/>
    <cellStyle name="C05H 2 2 6 3" xfId="7694"/>
    <cellStyle name="C05H 2 2 6 4" xfId="16752"/>
    <cellStyle name="C05H 2 2 6 5" xfId="18356"/>
    <cellStyle name="C05H 2 2 6 6" xfId="23268"/>
    <cellStyle name="C05H 2 2 6 7" xfId="26631"/>
    <cellStyle name="C05H 2 2 7" xfId="2929"/>
    <cellStyle name="C05H 2 2 7 2" xfId="5476"/>
    <cellStyle name="C05H 2 2 7 2 2" xfId="7697"/>
    <cellStyle name="C05H 2 2 7 2 3" xfId="12227"/>
    <cellStyle name="C05H 2 2 7 2 4" xfId="16755"/>
    <cellStyle name="C05H 2 2 7 2 5" xfId="18353"/>
    <cellStyle name="C05H 2 2 7 2 6" xfId="23271"/>
    <cellStyle name="C05H 2 2 7 2 7" xfId="26634"/>
    <cellStyle name="C05H 2 2 7 3" xfId="7696"/>
    <cellStyle name="C05H 2 2 7 4" xfId="12226"/>
    <cellStyle name="C05H 2 2 7 5" xfId="16754"/>
    <cellStyle name="C05H 2 2 7 6" xfId="18354"/>
    <cellStyle name="C05H 2 2 7 7" xfId="23270"/>
    <cellStyle name="C05H 2 2 7 8" xfId="26633"/>
    <cellStyle name="C05H 2 2 8" xfId="3685"/>
    <cellStyle name="C05H 2 2 8 2" xfId="7698"/>
    <cellStyle name="C05H 2 2 8 3" xfId="12228"/>
    <cellStyle name="C05H 2 2 8 4" xfId="16756"/>
    <cellStyle name="C05H 2 2 8 5" xfId="18352"/>
    <cellStyle name="C05H 2 2 8 6" xfId="23272"/>
    <cellStyle name="C05H 2 2 8 7" xfId="26635"/>
    <cellStyle name="C05H 2 2 9" xfId="7668"/>
    <cellStyle name="C05H 2 3" xfId="1174"/>
    <cellStyle name="C05H 2 3 10" xfId="16757"/>
    <cellStyle name="C05H 2 3 11" xfId="23273"/>
    <cellStyle name="C05H 2 3 12" xfId="26636"/>
    <cellStyle name="C05H 2 3 2" xfId="1725"/>
    <cellStyle name="C05H 2 3 2 2" xfId="4274"/>
    <cellStyle name="C05H 2 3 2 2 2" xfId="7701"/>
    <cellStyle name="C05H 2 3 2 2 3" xfId="12231"/>
    <cellStyle name="C05H 2 3 2 2 4" xfId="16759"/>
    <cellStyle name="C05H 2 3 2 2 5" xfId="18349"/>
    <cellStyle name="C05H 2 3 2 2 6" xfId="23275"/>
    <cellStyle name="C05H 2 3 2 2 7" xfId="26638"/>
    <cellStyle name="C05H 2 3 2 3" xfId="7700"/>
    <cellStyle name="C05H 2 3 2 4" xfId="12230"/>
    <cellStyle name="C05H 2 3 2 5" xfId="16758"/>
    <cellStyle name="C05H 2 3 2 6" xfId="18350"/>
    <cellStyle name="C05H 2 3 2 7" xfId="23274"/>
    <cellStyle name="C05H 2 3 2 8" xfId="26637"/>
    <cellStyle name="C05H 2 3 3" xfId="2144"/>
    <cellStyle name="C05H 2 3 3 2" xfId="4691"/>
    <cellStyle name="C05H 2 3 3 2 2" xfId="7703"/>
    <cellStyle name="C05H 2 3 3 2 3" xfId="12233"/>
    <cellStyle name="C05H 2 3 3 2 4" xfId="16761"/>
    <cellStyle name="C05H 2 3 3 2 5" xfId="18347"/>
    <cellStyle name="C05H 2 3 3 2 6" xfId="23277"/>
    <cellStyle name="C05H 2 3 3 2 7" xfId="26640"/>
    <cellStyle name="C05H 2 3 3 3" xfId="7702"/>
    <cellStyle name="C05H 2 3 3 4" xfId="12232"/>
    <cellStyle name="C05H 2 3 3 5" xfId="16760"/>
    <cellStyle name="C05H 2 3 3 6" xfId="18348"/>
    <cellStyle name="C05H 2 3 3 7" xfId="23276"/>
    <cellStyle name="C05H 2 3 3 8" xfId="26639"/>
    <cellStyle name="C05H 2 3 4" xfId="2556"/>
    <cellStyle name="C05H 2 3 4 2" xfId="5103"/>
    <cellStyle name="C05H 2 3 4 2 2" xfId="7705"/>
    <cellStyle name="C05H 2 3 4 2 3" xfId="12235"/>
    <cellStyle name="C05H 2 3 4 2 4" xfId="16763"/>
    <cellStyle name="C05H 2 3 4 2 5" xfId="18345"/>
    <cellStyle name="C05H 2 3 4 2 6" xfId="23279"/>
    <cellStyle name="C05H 2 3 4 2 7" xfId="26642"/>
    <cellStyle name="C05H 2 3 4 3" xfId="7704"/>
    <cellStyle name="C05H 2 3 4 4" xfId="12234"/>
    <cellStyle name="C05H 2 3 4 5" xfId="16762"/>
    <cellStyle name="C05H 2 3 4 6" xfId="23278"/>
    <cellStyle name="C05H 2 3 4 7" xfId="26641"/>
    <cellStyle name="C05H 2 3 5" xfId="2971"/>
    <cellStyle name="C05H 2 3 5 2" xfId="5518"/>
    <cellStyle name="C05H 2 3 5 2 2" xfId="7707"/>
    <cellStyle name="C05H 2 3 5 2 3" xfId="12237"/>
    <cellStyle name="C05H 2 3 5 2 4" xfId="16765"/>
    <cellStyle name="C05H 2 3 5 2 5" xfId="18343"/>
    <cellStyle name="C05H 2 3 5 2 6" xfId="23281"/>
    <cellStyle name="C05H 2 3 5 2 7" xfId="26644"/>
    <cellStyle name="C05H 2 3 5 3" xfId="7706"/>
    <cellStyle name="C05H 2 3 5 4" xfId="12236"/>
    <cellStyle name="C05H 2 3 5 5" xfId="16764"/>
    <cellStyle name="C05H 2 3 5 6" xfId="18344"/>
    <cellStyle name="C05H 2 3 5 7" xfId="23280"/>
    <cellStyle name="C05H 2 3 5 8" xfId="26643"/>
    <cellStyle name="C05H 2 3 6" xfId="3344"/>
    <cellStyle name="C05H 2 3 6 2" xfId="7708"/>
    <cellStyle name="C05H 2 3 6 3" xfId="12238"/>
    <cellStyle name="C05H 2 3 6 4" xfId="16766"/>
    <cellStyle name="C05H 2 3 6 5" xfId="18342"/>
    <cellStyle name="C05H 2 3 6 6" xfId="23282"/>
    <cellStyle name="C05H 2 3 6 7" xfId="26645"/>
    <cellStyle name="C05H 2 3 7" xfId="3727"/>
    <cellStyle name="C05H 2 3 7 2" xfId="7709"/>
    <cellStyle name="C05H 2 3 7 3" xfId="12239"/>
    <cellStyle name="C05H 2 3 7 4" xfId="16767"/>
    <cellStyle name="C05H 2 3 7 5" xfId="18341"/>
    <cellStyle name="C05H 2 3 7 6" xfId="23283"/>
    <cellStyle name="C05H 2 3 7 7" xfId="26646"/>
    <cellStyle name="C05H 2 3 8" xfId="7699"/>
    <cellStyle name="C05H 2 3 9" xfId="12229"/>
    <cellStyle name="C05H 2 4" xfId="1275"/>
    <cellStyle name="C05H 2 4 10" xfId="18340"/>
    <cellStyle name="C05H 2 4 11" xfId="23284"/>
    <cellStyle name="C05H 2 4 12" xfId="26647"/>
    <cellStyle name="C05H 2 4 2" xfId="1826"/>
    <cellStyle name="C05H 2 4 2 2" xfId="4375"/>
    <cellStyle name="C05H 2 4 2 2 2" xfId="7712"/>
    <cellStyle name="C05H 2 4 2 2 3" xfId="12242"/>
    <cellStyle name="C05H 2 4 2 2 4" xfId="16770"/>
    <cellStyle name="C05H 2 4 2 2 5" xfId="18338"/>
    <cellStyle name="C05H 2 4 2 2 6" xfId="23286"/>
    <cellStyle name="C05H 2 4 2 2 7" xfId="26649"/>
    <cellStyle name="C05H 2 4 2 3" xfId="7711"/>
    <cellStyle name="C05H 2 4 2 4" xfId="12241"/>
    <cellStyle name="C05H 2 4 2 5" xfId="16769"/>
    <cellStyle name="C05H 2 4 2 6" xfId="18339"/>
    <cellStyle name="C05H 2 4 2 7" xfId="23285"/>
    <cellStyle name="C05H 2 4 2 8" xfId="26648"/>
    <cellStyle name="C05H 2 4 3" xfId="2245"/>
    <cellStyle name="C05H 2 4 3 2" xfId="4792"/>
    <cellStyle name="C05H 2 4 3 2 2" xfId="7714"/>
    <cellStyle name="C05H 2 4 3 2 3" xfId="12244"/>
    <cellStyle name="C05H 2 4 3 2 4" xfId="16772"/>
    <cellStyle name="C05H 2 4 3 2 5" xfId="18336"/>
    <cellStyle name="C05H 2 4 3 2 6" xfId="23288"/>
    <cellStyle name="C05H 2 4 3 2 7" xfId="26651"/>
    <cellStyle name="C05H 2 4 3 3" xfId="7713"/>
    <cellStyle name="C05H 2 4 3 4" xfId="12243"/>
    <cellStyle name="C05H 2 4 3 5" xfId="16771"/>
    <cellStyle name="C05H 2 4 3 6" xfId="18337"/>
    <cellStyle name="C05H 2 4 3 7" xfId="23287"/>
    <cellStyle name="C05H 2 4 3 8" xfId="26650"/>
    <cellStyle name="C05H 2 4 4" xfId="2657"/>
    <cellStyle name="C05H 2 4 4 2" xfId="5204"/>
    <cellStyle name="C05H 2 4 4 2 2" xfId="7716"/>
    <cellStyle name="C05H 2 4 4 2 3" xfId="12246"/>
    <cellStyle name="C05H 2 4 4 2 4" xfId="16774"/>
    <cellStyle name="C05H 2 4 4 2 5" xfId="18334"/>
    <cellStyle name="C05H 2 4 4 2 6" xfId="23290"/>
    <cellStyle name="C05H 2 4 4 2 7" xfId="26653"/>
    <cellStyle name="C05H 2 4 4 3" xfId="7715"/>
    <cellStyle name="C05H 2 4 4 4" xfId="12245"/>
    <cellStyle name="C05H 2 4 4 5" xfId="16773"/>
    <cellStyle name="C05H 2 4 4 6" xfId="18335"/>
    <cellStyle name="C05H 2 4 4 7" xfId="23289"/>
    <cellStyle name="C05H 2 4 4 8" xfId="26652"/>
    <cellStyle name="C05H 2 4 5" xfId="3072"/>
    <cellStyle name="C05H 2 4 5 2" xfId="5619"/>
    <cellStyle name="C05H 2 4 5 2 2" xfId="12248"/>
    <cellStyle name="C05H 2 4 5 2 3" xfId="16776"/>
    <cellStyle name="C05H 2 4 5 2 4" xfId="18332"/>
    <cellStyle name="C05H 2 4 5 2 5" xfId="23292"/>
    <cellStyle name="C05H 2 4 5 2 6" xfId="26655"/>
    <cellStyle name="C05H 2 4 5 3" xfId="12247"/>
    <cellStyle name="C05H 2 4 5 4" xfId="16775"/>
    <cellStyle name="C05H 2 4 5 5" xfId="18333"/>
    <cellStyle name="C05H 2 4 5 6" xfId="23291"/>
    <cellStyle name="C05H 2 4 5 7" xfId="26654"/>
    <cellStyle name="C05H 2 4 6" xfId="3345"/>
    <cellStyle name="C05H 2 4 6 2" xfId="7719"/>
    <cellStyle name="C05H 2 4 6 3" xfId="12249"/>
    <cellStyle name="C05H 2 4 6 4" xfId="16777"/>
    <cellStyle name="C05H 2 4 6 5" xfId="18331"/>
    <cellStyle name="C05H 2 4 6 6" xfId="23293"/>
    <cellStyle name="C05H 2 4 6 7" xfId="26656"/>
    <cellStyle name="C05H 2 4 7" xfId="3828"/>
    <cellStyle name="C05H 2 4 7 2" xfId="7720"/>
    <cellStyle name="C05H 2 4 7 3" xfId="12250"/>
    <cellStyle name="C05H 2 4 7 4" xfId="16778"/>
    <cellStyle name="C05H 2 4 7 5" xfId="18330"/>
    <cellStyle name="C05H 2 4 7 6" xfId="23294"/>
    <cellStyle name="C05H 2 4 7 7" xfId="26657"/>
    <cellStyle name="C05H 2 4 8" xfId="12240"/>
    <cellStyle name="C05H 2 4 9" xfId="16768"/>
    <cellStyle name="C05H 2 5" xfId="1623"/>
    <cellStyle name="C05H 2 5 2" xfId="4172"/>
    <cellStyle name="C05H 2 5 2 2" xfId="7722"/>
    <cellStyle name="C05H 2 5 2 3" xfId="12252"/>
    <cellStyle name="C05H 2 5 2 4" xfId="16780"/>
    <cellStyle name="C05H 2 5 2 5" xfId="18328"/>
    <cellStyle name="C05H 2 5 2 6" xfId="23296"/>
    <cellStyle name="C05H 2 5 2 7" xfId="26659"/>
    <cellStyle name="C05H 2 5 3" xfId="7721"/>
    <cellStyle name="C05H 2 5 4" xfId="12251"/>
    <cellStyle name="C05H 2 5 5" xfId="16779"/>
    <cellStyle name="C05H 2 5 6" xfId="18329"/>
    <cellStyle name="C05H 2 5 7" xfId="23295"/>
    <cellStyle name="C05H 2 5 8" xfId="26658"/>
    <cellStyle name="C05H 2 6" xfId="2042"/>
    <cellStyle name="C05H 2 6 2" xfId="4589"/>
    <cellStyle name="C05H 2 6 2 2" xfId="7724"/>
    <cellStyle name="C05H 2 6 2 3" xfId="12254"/>
    <cellStyle name="C05H 2 6 2 4" xfId="16782"/>
    <cellStyle name="C05H 2 6 2 5" xfId="18326"/>
    <cellStyle name="C05H 2 6 2 6" xfId="23298"/>
    <cellStyle name="C05H 2 6 2 7" xfId="26661"/>
    <cellStyle name="C05H 2 6 3" xfId="7723"/>
    <cellStyle name="C05H 2 6 4" xfId="12253"/>
    <cellStyle name="C05H 2 6 5" xfId="16781"/>
    <cellStyle name="C05H 2 6 6" xfId="18327"/>
    <cellStyle name="C05H 2 6 7" xfId="23297"/>
    <cellStyle name="C05H 2 6 8" xfId="26660"/>
    <cellStyle name="C05H 2 7" xfId="2454"/>
    <cellStyle name="C05H 2 7 2" xfId="5001"/>
    <cellStyle name="C05H 2 7 2 2" xfId="7726"/>
    <cellStyle name="C05H 2 7 2 3" xfId="12256"/>
    <cellStyle name="C05H 2 7 2 4" xfId="16784"/>
    <cellStyle name="C05H 2 7 2 5" xfId="18324"/>
    <cellStyle name="C05H 2 7 2 6" xfId="23300"/>
    <cellStyle name="C05H 2 7 2 7" xfId="26663"/>
    <cellStyle name="C05H 2 7 3" xfId="7725"/>
    <cellStyle name="C05H 2 7 4" xfId="12255"/>
    <cellStyle name="C05H 2 7 5" xfId="16783"/>
    <cellStyle name="C05H 2 7 6" xfId="18325"/>
    <cellStyle name="C05H 2 7 7" xfId="23299"/>
    <cellStyle name="C05H 2 7 8" xfId="26662"/>
    <cellStyle name="C05H 2 8" xfId="2869"/>
    <cellStyle name="C05H 2 8 2" xfId="5416"/>
    <cellStyle name="C05H 2 8 2 2" xfId="7728"/>
    <cellStyle name="C05H 2 8 2 3" xfId="12258"/>
    <cellStyle name="C05H 2 8 2 4" xfId="16786"/>
    <cellStyle name="C05H 2 8 2 5" xfId="18322"/>
    <cellStyle name="C05H 2 8 2 6" xfId="23302"/>
    <cellStyle name="C05H 2 8 2 7" xfId="26665"/>
    <cellStyle name="C05H 2 8 3" xfId="7727"/>
    <cellStyle name="C05H 2 8 4" xfId="12257"/>
    <cellStyle name="C05H 2 8 5" xfId="16785"/>
    <cellStyle name="C05H 2 8 6" xfId="18323"/>
    <cellStyle name="C05H 2 8 7" xfId="23301"/>
    <cellStyle name="C05H 2 8 8" xfId="26664"/>
    <cellStyle name="C05H 2 9" xfId="3625"/>
    <cellStyle name="C05H 2 9 2" xfId="7729"/>
    <cellStyle name="C05H 2 9 3" xfId="12259"/>
    <cellStyle name="C05H 2 9 4" xfId="16787"/>
    <cellStyle name="C05H 2 9 5" xfId="18321"/>
    <cellStyle name="C05H 2 9 6" xfId="23303"/>
    <cellStyle name="C05H 2 9 7" xfId="26666"/>
    <cellStyle name="C05L" xfId="335"/>
    <cellStyle name="C05L 2" xfId="1057"/>
    <cellStyle name="C05L 2 10" xfId="26667"/>
    <cellStyle name="C05L 2 2" xfId="1133"/>
    <cellStyle name="C05L 2 2 10" xfId="18318"/>
    <cellStyle name="C05L 2 2 11" xfId="26668"/>
    <cellStyle name="C05L 2 2 2" xfId="1236"/>
    <cellStyle name="C05L 2 2 2 10" xfId="18317"/>
    <cellStyle name="C05L 2 2 2 11" xfId="23304"/>
    <cellStyle name="C05L 2 2 2 12" xfId="26669"/>
    <cellStyle name="C05L 2 2 2 2" xfId="1787"/>
    <cellStyle name="C05L 2 2 2 2 2" xfId="4336"/>
    <cellStyle name="C05L 2 2 2 2 2 2" xfId="7735"/>
    <cellStyle name="C05L 2 2 2 2 2 3" xfId="12265"/>
    <cellStyle name="C05L 2 2 2 2 2 4" xfId="16793"/>
    <cellStyle name="C05L 2 2 2 2 2 5" xfId="18315"/>
    <cellStyle name="C05L 2 2 2 2 2 6" xfId="23306"/>
    <cellStyle name="C05L 2 2 2 2 2 7" xfId="26671"/>
    <cellStyle name="C05L 2 2 2 2 3" xfId="7734"/>
    <cellStyle name="C05L 2 2 2 2 4" xfId="12264"/>
    <cellStyle name="C05L 2 2 2 2 5" xfId="16792"/>
    <cellStyle name="C05L 2 2 2 2 6" xfId="18316"/>
    <cellStyle name="C05L 2 2 2 2 7" xfId="23305"/>
    <cellStyle name="C05L 2 2 2 2 8" xfId="26670"/>
    <cellStyle name="C05L 2 2 2 3" xfId="2206"/>
    <cellStyle name="C05L 2 2 2 3 2" xfId="4753"/>
    <cellStyle name="C05L 2 2 2 3 2 2" xfId="7737"/>
    <cellStyle name="C05L 2 2 2 3 2 3" xfId="12267"/>
    <cellStyle name="C05L 2 2 2 3 2 4" xfId="16795"/>
    <cellStyle name="C05L 2 2 2 3 2 5" xfId="18313"/>
    <cellStyle name="C05L 2 2 2 3 2 6" xfId="23308"/>
    <cellStyle name="C05L 2 2 2 3 2 7" xfId="26673"/>
    <cellStyle name="C05L 2 2 2 3 3" xfId="7736"/>
    <cellStyle name="C05L 2 2 2 3 4" xfId="12266"/>
    <cellStyle name="C05L 2 2 2 3 5" xfId="16794"/>
    <cellStyle name="C05L 2 2 2 3 6" xfId="18314"/>
    <cellStyle name="C05L 2 2 2 3 7" xfId="23307"/>
    <cellStyle name="C05L 2 2 2 3 8" xfId="26672"/>
    <cellStyle name="C05L 2 2 2 4" xfId="2618"/>
    <cellStyle name="C05L 2 2 2 4 2" xfId="5165"/>
    <cellStyle name="C05L 2 2 2 4 2 2" xfId="7739"/>
    <cellStyle name="C05L 2 2 2 4 2 3" xfId="12269"/>
    <cellStyle name="C05L 2 2 2 4 2 4" xfId="16797"/>
    <cellStyle name="C05L 2 2 2 4 2 5" xfId="18311"/>
    <cellStyle name="C05L 2 2 2 4 2 6" xfId="23310"/>
    <cellStyle name="C05L 2 2 2 4 2 7" xfId="26675"/>
    <cellStyle name="C05L 2 2 2 4 3" xfId="7738"/>
    <cellStyle name="C05L 2 2 2 4 4" xfId="12268"/>
    <cellStyle name="C05L 2 2 2 4 5" xfId="16796"/>
    <cellStyle name="C05L 2 2 2 4 6" xfId="18312"/>
    <cellStyle name="C05L 2 2 2 4 7" xfId="23309"/>
    <cellStyle name="C05L 2 2 2 4 8" xfId="26674"/>
    <cellStyle name="C05L 2 2 2 5" xfId="3033"/>
    <cellStyle name="C05L 2 2 2 5 2" xfId="5580"/>
    <cellStyle name="C05L 2 2 2 5 2 2" xfId="7741"/>
    <cellStyle name="C05L 2 2 2 5 2 3" xfId="12271"/>
    <cellStyle name="C05L 2 2 2 5 2 4" xfId="16799"/>
    <cellStyle name="C05L 2 2 2 5 2 5" xfId="18309"/>
    <cellStyle name="C05L 2 2 2 5 2 6" xfId="23312"/>
    <cellStyle name="C05L 2 2 2 5 2 7" xfId="26677"/>
    <cellStyle name="C05L 2 2 2 5 3" xfId="7740"/>
    <cellStyle name="C05L 2 2 2 5 4" xfId="12270"/>
    <cellStyle name="C05L 2 2 2 5 5" xfId="18310"/>
    <cellStyle name="C05L 2 2 2 5 6" xfId="23311"/>
    <cellStyle name="C05L 2 2 2 5 7" xfId="26676"/>
    <cellStyle name="C05L 2 2 2 6" xfId="3346"/>
    <cellStyle name="C05L 2 2 2 6 2" xfId="7742"/>
    <cellStyle name="C05L 2 2 2 6 3" xfId="12272"/>
    <cellStyle name="C05L 2 2 2 6 4" xfId="16800"/>
    <cellStyle name="C05L 2 2 2 6 5" xfId="18308"/>
    <cellStyle name="C05L 2 2 2 6 6" xfId="23313"/>
    <cellStyle name="C05L 2 2 2 6 7" xfId="26678"/>
    <cellStyle name="C05L 2 2 2 7" xfId="3789"/>
    <cellStyle name="C05L 2 2 2 7 2" xfId="7743"/>
    <cellStyle name="C05L 2 2 2 7 3" xfId="12273"/>
    <cellStyle name="C05L 2 2 2 7 4" xfId="16801"/>
    <cellStyle name="C05L 2 2 2 7 5" xfId="18307"/>
    <cellStyle name="C05L 2 2 2 7 6" xfId="23314"/>
    <cellStyle name="C05L 2 2 2 7 7" xfId="26679"/>
    <cellStyle name="C05L 2 2 2 8" xfId="7733"/>
    <cellStyle name="C05L 2 2 2 9" xfId="12263"/>
    <cellStyle name="C05L 2 2 3" xfId="1335"/>
    <cellStyle name="C05L 2 2 3 10" xfId="18306"/>
    <cellStyle name="C05L 2 2 3 11" xfId="23315"/>
    <cellStyle name="C05L 2 2 3 12" xfId="26680"/>
    <cellStyle name="C05L 2 2 3 2" xfId="1886"/>
    <cellStyle name="C05L 2 2 3 2 2" xfId="4435"/>
    <cellStyle name="C05L 2 2 3 2 2 2" xfId="7746"/>
    <cellStyle name="C05L 2 2 3 2 2 3" xfId="12276"/>
    <cellStyle name="C05L 2 2 3 2 2 4" xfId="16804"/>
    <cellStyle name="C05L 2 2 3 2 2 5" xfId="18304"/>
    <cellStyle name="C05L 2 2 3 2 2 6" xfId="23317"/>
    <cellStyle name="C05L 2 2 3 2 2 7" xfId="26682"/>
    <cellStyle name="C05L 2 2 3 2 3" xfId="7745"/>
    <cellStyle name="C05L 2 2 3 2 4" xfId="12275"/>
    <cellStyle name="C05L 2 2 3 2 5" xfId="16803"/>
    <cellStyle name="C05L 2 2 3 2 6" xfId="18305"/>
    <cellStyle name="C05L 2 2 3 2 7" xfId="23316"/>
    <cellStyle name="C05L 2 2 3 2 8" xfId="26681"/>
    <cellStyle name="C05L 2 2 3 3" xfId="2305"/>
    <cellStyle name="C05L 2 2 3 3 2" xfId="4852"/>
    <cellStyle name="C05L 2 2 3 3 2 2" xfId="7748"/>
    <cellStyle name="C05L 2 2 3 3 2 3" xfId="12278"/>
    <cellStyle name="C05L 2 2 3 3 2 4" xfId="16806"/>
    <cellStyle name="C05L 2 2 3 3 2 5" xfId="18302"/>
    <cellStyle name="C05L 2 2 3 3 2 6" xfId="23319"/>
    <cellStyle name="C05L 2 2 3 3 2 7" xfId="26684"/>
    <cellStyle name="C05L 2 2 3 3 3" xfId="7747"/>
    <cellStyle name="C05L 2 2 3 3 4" xfId="12277"/>
    <cellStyle name="C05L 2 2 3 3 5" xfId="16805"/>
    <cellStyle name="C05L 2 2 3 3 6" xfId="18303"/>
    <cellStyle name="C05L 2 2 3 3 7" xfId="23318"/>
    <cellStyle name="C05L 2 2 3 3 8" xfId="26683"/>
    <cellStyle name="C05L 2 2 3 4" xfId="2717"/>
    <cellStyle name="C05L 2 2 3 4 2" xfId="5264"/>
    <cellStyle name="C05L 2 2 3 4 2 2" xfId="7750"/>
    <cellStyle name="C05L 2 2 3 4 2 3" xfId="12280"/>
    <cellStyle name="C05L 2 2 3 4 2 4" xfId="16808"/>
    <cellStyle name="C05L 2 2 3 4 2 5" xfId="18300"/>
    <cellStyle name="C05L 2 2 3 4 2 6" xfId="23321"/>
    <cellStyle name="C05L 2 2 3 4 2 7" xfId="26686"/>
    <cellStyle name="C05L 2 2 3 4 3" xfId="7749"/>
    <cellStyle name="C05L 2 2 3 4 4" xfId="12279"/>
    <cellStyle name="C05L 2 2 3 4 5" xfId="16807"/>
    <cellStyle name="C05L 2 2 3 4 6" xfId="18301"/>
    <cellStyle name="C05L 2 2 3 4 7" xfId="23320"/>
    <cellStyle name="C05L 2 2 3 4 8" xfId="26685"/>
    <cellStyle name="C05L 2 2 3 5" xfId="3132"/>
    <cellStyle name="C05L 2 2 3 5 2" xfId="5679"/>
    <cellStyle name="C05L 2 2 3 5 2 2" xfId="7752"/>
    <cellStyle name="C05L 2 2 3 5 2 3" xfId="12282"/>
    <cellStyle name="C05L 2 2 3 5 2 4" xfId="16810"/>
    <cellStyle name="C05L 2 2 3 5 2 5" xfId="18298"/>
    <cellStyle name="C05L 2 2 3 5 2 6" xfId="23323"/>
    <cellStyle name="C05L 2 2 3 5 2 7" xfId="26688"/>
    <cellStyle name="C05L 2 2 3 5 3" xfId="7751"/>
    <cellStyle name="C05L 2 2 3 5 4" xfId="12281"/>
    <cellStyle name="C05L 2 2 3 5 5" xfId="16809"/>
    <cellStyle name="C05L 2 2 3 5 6" xfId="18299"/>
    <cellStyle name="C05L 2 2 3 5 7" xfId="23322"/>
    <cellStyle name="C05L 2 2 3 5 8" xfId="26687"/>
    <cellStyle name="C05L 2 2 3 6" xfId="3888"/>
    <cellStyle name="C05L 2 2 3 6 2" xfId="7753"/>
    <cellStyle name="C05L 2 2 3 6 3" xfId="12283"/>
    <cellStyle name="C05L 2 2 3 6 4" xfId="16811"/>
    <cellStyle name="C05L 2 2 3 6 5" xfId="18297"/>
    <cellStyle name="C05L 2 2 3 6 6" xfId="23324"/>
    <cellStyle name="C05L 2 2 3 6 7" xfId="26689"/>
    <cellStyle name="C05L 2 2 3 7" xfId="7744"/>
    <cellStyle name="C05L 2 2 3 8" xfId="12274"/>
    <cellStyle name="C05L 2 2 3 9" xfId="16802"/>
    <cellStyle name="C05L 2 2 4" xfId="1684"/>
    <cellStyle name="C05L 2 2 4 2" xfId="4233"/>
    <cellStyle name="C05L 2 2 4 2 2" xfId="7755"/>
    <cellStyle name="C05L 2 2 4 2 3" xfId="12285"/>
    <cellStyle name="C05L 2 2 4 2 4" xfId="16813"/>
    <cellStyle name="C05L 2 2 4 2 5" xfId="18295"/>
    <cellStyle name="C05L 2 2 4 2 6" xfId="23325"/>
    <cellStyle name="C05L 2 2 4 2 7" xfId="26691"/>
    <cellStyle name="C05L 2 2 4 3" xfId="7754"/>
    <cellStyle name="C05L 2 2 4 4" xfId="12284"/>
    <cellStyle name="C05L 2 2 4 5" xfId="16812"/>
    <cellStyle name="C05L 2 2 4 6" xfId="18296"/>
    <cellStyle name="C05L 2 2 4 7" xfId="26690"/>
    <cellStyle name="C05L 2 2 5" xfId="2103"/>
    <cellStyle name="C05L 2 2 5 2" xfId="4650"/>
    <cellStyle name="C05L 2 2 5 2 2" xfId="7757"/>
    <cellStyle name="C05L 2 2 5 2 3" xfId="12287"/>
    <cellStyle name="C05L 2 2 5 2 4" xfId="16815"/>
    <cellStyle name="C05L 2 2 5 2 5" xfId="18293"/>
    <cellStyle name="C05L 2 2 5 2 6" xfId="23327"/>
    <cellStyle name="C05L 2 2 5 2 7" xfId="26693"/>
    <cellStyle name="C05L 2 2 5 3" xfId="7756"/>
    <cellStyle name="C05L 2 2 5 4" xfId="12286"/>
    <cellStyle name="C05L 2 2 5 5" xfId="16814"/>
    <cellStyle name="C05L 2 2 5 6" xfId="18294"/>
    <cellStyle name="C05L 2 2 5 7" xfId="23326"/>
    <cellStyle name="C05L 2 2 5 8" xfId="26692"/>
    <cellStyle name="C05L 2 2 6" xfId="2515"/>
    <cellStyle name="C05L 2 2 6 2" xfId="5062"/>
    <cellStyle name="C05L 2 2 6 2 2" xfId="7759"/>
    <cellStyle name="C05L 2 2 6 2 3" xfId="16817"/>
    <cellStyle name="C05L 2 2 6 2 4" xfId="18291"/>
    <cellStyle name="C05L 2 2 6 2 5" xfId="23329"/>
    <cellStyle name="C05L 2 2 6 2 6" xfId="26695"/>
    <cellStyle name="C05L 2 2 6 3" xfId="7758"/>
    <cellStyle name="C05L 2 2 6 4" xfId="16816"/>
    <cellStyle name="C05L 2 2 6 5" xfId="18292"/>
    <cellStyle name="C05L 2 2 6 6" xfId="23328"/>
    <cellStyle name="C05L 2 2 6 7" xfId="26694"/>
    <cellStyle name="C05L 2 2 7" xfId="2930"/>
    <cellStyle name="C05L 2 2 7 2" xfId="5477"/>
    <cellStyle name="C05L 2 2 7 2 2" xfId="7761"/>
    <cellStyle name="C05L 2 2 7 2 3" xfId="12291"/>
    <cellStyle name="C05L 2 2 7 2 4" xfId="16819"/>
    <cellStyle name="C05L 2 2 7 2 5" xfId="18289"/>
    <cellStyle name="C05L 2 2 7 2 6" xfId="23331"/>
    <cellStyle name="C05L 2 2 7 2 7" xfId="26697"/>
    <cellStyle name="C05L 2 2 7 3" xfId="7760"/>
    <cellStyle name="C05L 2 2 7 4" xfId="12290"/>
    <cellStyle name="C05L 2 2 7 5" xfId="16818"/>
    <cellStyle name="C05L 2 2 7 6" xfId="18290"/>
    <cellStyle name="C05L 2 2 7 7" xfId="23330"/>
    <cellStyle name="C05L 2 2 7 8" xfId="26696"/>
    <cellStyle name="C05L 2 2 8" xfId="3686"/>
    <cellStyle name="C05L 2 2 8 2" xfId="7762"/>
    <cellStyle name="C05L 2 2 8 3" xfId="12292"/>
    <cellStyle name="C05L 2 2 8 4" xfId="16820"/>
    <cellStyle name="C05L 2 2 8 5" xfId="18288"/>
    <cellStyle name="C05L 2 2 8 6" xfId="23332"/>
    <cellStyle name="C05L 2 2 8 7" xfId="26698"/>
    <cellStyle name="C05L 2 2 9" xfId="7732"/>
    <cellStyle name="C05L 2 3" xfId="1175"/>
    <cellStyle name="C05L 2 3 10" xfId="16821"/>
    <cellStyle name="C05L 2 3 11" xfId="23333"/>
    <cellStyle name="C05L 2 3 12" xfId="26699"/>
    <cellStyle name="C05L 2 3 2" xfId="1726"/>
    <cellStyle name="C05L 2 3 2 2" xfId="4275"/>
    <cellStyle name="C05L 2 3 2 2 2" xfId="7765"/>
    <cellStyle name="C05L 2 3 2 2 3" xfId="12295"/>
    <cellStyle name="C05L 2 3 2 2 4" xfId="16823"/>
    <cellStyle name="C05L 2 3 2 2 5" xfId="18285"/>
    <cellStyle name="C05L 2 3 2 2 6" xfId="23335"/>
    <cellStyle name="C05L 2 3 2 2 7" xfId="26701"/>
    <cellStyle name="C05L 2 3 2 3" xfId="7764"/>
    <cellStyle name="C05L 2 3 2 4" xfId="12294"/>
    <cellStyle name="C05L 2 3 2 5" xfId="16822"/>
    <cellStyle name="C05L 2 3 2 6" xfId="18286"/>
    <cellStyle name="C05L 2 3 2 7" xfId="23334"/>
    <cellStyle name="C05L 2 3 2 8" xfId="26700"/>
    <cellStyle name="C05L 2 3 3" xfId="2145"/>
    <cellStyle name="C05L 2 3 3 2" xfId="4692"/>
    <cellStyle name="C05L 2 3 3 2 2" xfId="7767"/>
    <cellStyle name="C05L 2 3 3 2 3" xfId="12297"/>
    <cellStyle name="C05L 2 3 3 2 4" xfId="16825"/>
    <cellStyle name="C05L 2 3 3 2 5" xfId="18283"/>
    <cellStyle name="C05L 2 3 3 2 6" xfId="23337"/>
    <cellStyle name="C05L 2 3 3 2 7" xfId="26703"/>
    <cellStyle name="C05L 2 3 3 3" xfId="7766"/>
    <cellStyle name="C05L 2 3 3 4" xfId="12296"/>
    <cellStyle name="C05L 2 3 3 5" xfId="16824"/>
    <cellStyle name="C05L 2 3 3 6" xfId="18284"/>
    <cellStyle name="C05L 2 3 3 7" xfId="23336"/>
    <cellStyle name="C05L 2 3 3 8" xfId="26702"/>
    <cellStyle name="C05L 2 3 4" xfId="2557"/>
    <cellStyle name="C05L 2 3 4 2" xfId="5104"/>
    <cellStyle name="C05L 2 3 4 2 2" xfId="7769"/>
    <cellStyle name="C05L 2 3 4 2 3" xfId="12299"/>
    <cellStyle name="C05L 2 3 4 2 4" xfId="16827"/>
    <cellStyle name="C05L 2 3 4 2 5" xfId="18281"/>
    <cellStyle name="C05L 2 3 4 2 6" xfId="23339"/>
    <cellStyle name="C05L 2 3 4 2 7" xfId="26705"/>
    <cellStyle name="C05L 2 3 4 3" xfId="7768"/>
    <cellStyle name="C05L 2 3 4 4" xfId="12298"/>
    <cellStyle name="C05L 2 3 4 5" xfId="16826"/>
    <cellStyle name="C05L 2 3 4 6" xfId="23338"/>
    <cellStyle name="C05L 2 3 4 7" xfId="26704"/>
    <cellStyle name="C05L 2 3 5" xfId="2972"/>
    <cellStyle name="C05L 2 3 5 2" xfId="5519"/>
    <cellStyle name="C05L 2 3 5 2 2" xfId="7771"/>
    <cellStyle name="C05L 2 3 5 2 3" xfId="12301"/>
    <cellStyle name="C05L 2 3 5 2 4" xfId="16829"/>
    <cellStyle name="C05L 2 3 5 2 5" xfId="18279"/>
    <cellStyle name="C05L 2 3 5 2 6" xfId="23341"/>
    <cellStyle name="C05L 2 3 5 2 7" xfId="26707"/>
    <cellStyle name="C05L 2 3 5 3" xfId="7770"/>
    <cellStyle name="C05L 2 3 5 4" xfId="12300"/>
    <cellStyle name="C05L 2 3 5 5" xfId="16828"/>
    <cellStyle name="C05L 2 3 5 6" xfId="18280"/>
    <cellStyle name="C05L 2 3 5 7" xfId="23340"/>
    <cellStyle name="C05L 2 3 5 8" xfId="26706"/>
    <cellStyle name="C05L 2 3 6" xfId="3347"/>
    <cellStyle name="C05L 2 3 6 2" xfId="7772"/>
    <cellStyle name="C05L 2 3 6 3" xfId="12302"/>
    <cellStyle name="C05L 2 3 6 4" xfId="16830"/>
    <cellStyle name="C05L 2 3 6 5" xfId="18278"/>
    <cellStyle name="C05L 2 3 6 6" xfId="23342"/>
    <cellStyle name="C05L 2 3 6 7" xfId="26708"/>
    <cellStyle name="C05L 2 3 7" xfId="3728"/>
    <cellStyle name="C05L 2 3 7 2" xfId="7773"/>
    <cellStyle name="C05L 2 3 7 3" xfId="12303"/>
    <cellStyle name="C05L 2 3 7 4" xfId="16831"/>
    <cellStyle name="C05L 2 3 7 5" xfId="18277"/>
    <cellStyle name="C05L 2 3 7 6" xfId="23343"/>
    <cellStyle name="C05L 2 3 7 7" xfId="26709"/>
    <cellStyle name="C05L 2 3 8" xfId="7763"/>
    <cellStyle name="C05L 2 3 9" xfId="12293"/>
    <cellStyle name="C05L 2 4" xfId="1276"/>
    <cellStyle name="C05L 2 4 10" xfId="18276"/>
    <cellStyle name="C05L 2 4 11" xfId="23344"/>
    <cellStyle name="C05L 2 4 12" xfId="26710"/>
    <cellStyle name="C05L 2 4 2" xfId="1827"/>
    <cellStyle name="C05L 2 4 2 2" xfId="4376"/>
    <cellStyle name="C05L 2 4 2 2 2" xfId="7776"/>
    <cellStyle name="C05L 2 4 2 2 3" xfId="12306"/>
    <cellStyle name="C05L 2 4 2 2 4" xfId="16834"/>
    <cellStyle name="C05L 2 4 2 2 5" xfId="18274"/>
    <cellStyle name="C05L 2 4 2 2 6" xfId="23346"/>
    <cellStyle name="C05L 2 4 2 2 7" xfId="26712"/>
    <cellStyle name="C05L 2 4 2 3" xfId="7775"/>
    <cellStyle name="C05L 2 4 2 4" xfId="12305"/>
    <cellStyle name="C05L 2 4 2 5" xfId="16833"/>
    <cellStyle name="C05L 2 4 2 6" xfId="18275"/>
    <cellStyle name="C05L 2 4 2 7" xfId="23345"/>
    <cellStyle name="C05L 2 4 2 8" xfId="26711"/>
    <cellStyle name="C05L 2 4 3" xfId="2246"/>
    <cellStyle name="C05L 2 4 3 2" xfId="4793"/>
    <cellStyle name="C05L 2 4 3 2 2" xfId="7778"/>
    <cellStyle name="C05L 2 4 3 2 3" xfId="12308"/>
    <cellStyle name="C05L 2 4 3 2 4" xfId="16836"/>
    <cellStyle name="C05L 2 4 3 2 5" xfId="18272"/>
    <cellStyle name="C05L 2 4 3 2 6" xfId="23348"/>
    <cellStyle name="C05L 2 4 3 2 7" xfId="26714"/>
    <cellStyle name="C05L 2 4 3 3" xfId="7777"/>
    <cellStyle name="C05L 2 4 3 4" xfId="12307"/>
    <cellStyle name="C05L 2 4 3 5" xfId="16835"/>
    <cellStyle name="C05L 2 4 3 6" xfId="18273"/>
    <cellStyle name="C05L 2 4 3 7" xfId="23347"/>
    <cellStyle name="C05L 2 4 3 8" xfId="26713"/>
    <cellStyle name="C05L 2 4 4" xfId="2658"/>
    <cellStyle name="C05L 2 4 4 2" xfId="5205"/>
    <cellStyle name="C05L 2 4 4 2 2" xfId="7780"/>
    <cellStyle name="C05L 2 4 4 2 3" xfId="12310"/>
    <cellStyle name="C05L 2 4 4 2 4" xfId="16838"/>
    <cellStyle name="C05L 2 4 4 2 5" xfId="18270"/>
    <cellStyle name="C05L 2 4 4 2 6" xfId="23350"/>
    <cellStyle name="C05L 2 4 4 2 7" xfId="26716"/>
    <cellStyle name="C05L 2 4 4 3" xfId="7779"/>
    <cellStyle name="C05L 2 4 4 4" xfId="12309"/>
    <cellStyle name="C05L 2 4 4 5" xfId="16837"/>
    <cellStyle name="C05L 2 4 4 6" xfId="18271"/>
    <cellStyle name="C05L 2 4 4 7" xfId="23349"/>
    <cellStyle name="C05L 2 4 4 8" xfId="26715"/>
    <cellStyle name="C05L 2 4 5" xfId="3073"/>
    <cellStyle name="C05L 2 4 5 2" xfId="5620"/>
    <cellStyle name="C05L 2 4 5 2 2" xfId="12312"/>
    <cellStyle name="C05L 2 4 5 2 3" xfId="16840"/>
    <cellStyle name="C05L 2 4 5 2 4" xfId="18268"/>
    <cellStyle name="C05L 2 4 5 2 5" xfId="23352"/>
    <cellStyle name="C05L 2 4 5 2 6" xfId="26718"/>
    <cellStyle name="C05L 2 4 5 3" xfId="12311"/>
    <cellStyle name="C05L 2 4 5 4" xfId="16839"/>
    <cellStyle name="C05L 2 4 5 5" xfId="18269"/>
    <cellStyle name="C05L 2 4 5 6" xfId="23351"/>
    <cellStyle name="C05L 2 4 5 7" xfId="26717"/>
    <cellStyle name="C05L 2 4 6" xfId="3348"/>
    <cellStyle name="C05L 2 4 6 2" xfId="7783"/>
    <cellStyle name="C05L 2 4 6 3" xfId="12313"/>
    <cellStyle name="C05L 2 4 6 4" xfId="16841"/>
    <cellStyle name="C05L 2 4 6 5" xfId="18267"/>
    <cellStyle name="C05L 2 4 6 6" xfId="23353"/>
    <cellStyle name="C05L 2 4 6 7" xfId="26719"/>
    <cellStyle name="C05L 2 4 7" xfId="3829"/>
    <cellStyle name="C05L 2 4 7 2" xfId="7784"/>
    <cellStyle name="C05L 2 4 7 3" xfId="12314"/>
    <cellStyle name="C05L 2 4 7 4" xfId="16842"/>
    <cellStyle name="C05L 2 4 7 5" xfId="18266"/>
    <cellStyle name="C05L 2 4 7 6" xfId="23354"/>
    <cellStyle name="C05L 2 4 7 7" xfId="26720"/>
    <cellStyle name="C05L 2 4 8" xfId="12304"/>
    <cellStyle name="C05L 2 4 9" xfId="16832"/>
    <cellStyle name="C05L 2 5" xfId="1624"/>
    <cellStyle name="C05L 2 5 2" xfId="4173"/>
    <cellStyle name="C05L 2 5 2 2" xfId="7786"/>
    <cellStyle name="C05L 2 5 2 3" xfId="12316"/>
    <cellStyle name="C05L 2 5 2 4" xfId="16844"/>
    <cellStyle name="C05L 2 5 2 5" xfId="18264"/>
    <cellStyle name="C05L 2 5 2 6" xfId="23356"/>
    <cellStyle name="C05L 2 5 2 7" xfId="26722"/>
    <cellStyle name="C05L 2 5 3" xfId="7785"/>
    <cellStyle name="C05L 2 5 4" xfId="12315"/>
    <cellStyle name="C05L 2 5 5" xfId="16843"/>
    <cellStyle name="C05L 2 5 6" xfId="18265"/>
    <cellStyle name="C05L 2 5 7" xfId="23355"/>
    <cellStyle name="C05L 2 5 8" xfId="26721"/>
    <cellStyle name="C05L 2 6" xfId="2043"/>
    <cellStyle name="C05L 2 6 2" xfId="4590"/>
    <cellStyle name="C05L 2 6 2 2" xfId="7788"/>
    <cellStyle name="C05L 2 6 2 3" xfId="12318"/>
    <cellStyle name="C05L 2 6 2 4" xfId="16846"/>
    <cellStyle name="C05L 2 6 2 5" xfId="18262"/>
    <cellStyle name="C05L 2 6 2 6" xfId="23358"/>
    <cellStyle name="C05L 2 6 2 7" xfId="26724"/>
    <cellStyle name="C05L 2 6 3" xfId="7787"/>
    <cellStyle name="C05L 2 6 4" xfId="12317"/>
    <cellStyle name="C05L 2 6 5" xfId="16845"/>
    <cellStyle name="C05L 2 6 6" xfId="18263"/>
    <cellStyle name="C05L 2 6 7" xfId="23357"/>
    <cellStyle name="C05L 2 6 8" xfId="26723"/>
    <cellStyle name="C05L 2 7" xfId="2455"/>
    <cellStyle name="C05L 2 7 2" xfId="5002"/>
    <cellStyle name="C05L 2 7 2 2" xfId="7790"/>
    <cellStyle name="C05L 2 7 2 3" xfId="12320"/>
    <cellStyle name="C05L 2 7 2 4" xfId="16848"/>
    <cellStyle name="C05L 2 7 2 5" xfId="18260"/>
    <cellStyle name="C05L 2 7 2 6" xfId="23360"/>
    <cellStyle name="C05L 2 7 2 7" xfId="26726"/>
    <cellStyle name="C05L 2 7 3" xfId="7789"/>
    <cellStyle name="C05L 2 7 4" xfId="12319"/>
    <cellStyle name="C05L 2 7 5" xfId="16847"/>
    <cellStyle name="C05L 2 7 6" xfId="18261"/>
    <cellStyle name="C05L 2 7 7" xfId="23359"/>
    <cellStyle name="C05L 2 7 8" xfId="26725"/>
    <cellStyle name="C05L 2 8" xfId="2870"/>
    <cellStyle name="C05L 2 8 2" xfId="5417"/>
    <cellStyle name="C05L 2 8 2 2" xfId="7792"/>
    <cellStyle name="C05L 2 8 2 3" xfId="12322"/>
    <cellStyle name="C05L 2 8 2 4" xfId="16850"/>
    <cellStyle name="C05L 2 8 2 5" xfId="18258"/>
    <cellStyle name="C05L 2 8 2 6" xfId="23362"/>
    <cellStyle name="C05L 2 8 2 7" xfId="26728"/>
    <cellStyle name="C05L 2 8 3" xfId="7791"/>
    <cellStyle name="C05L 2 8 4" xfId="12321"/>
    <cellStyle name="C05L 2 8 5" xfId="16849"/>
    <cellStyle name="C05L 2 8 6" xfId="18259"/>
    <cellStyle name="C05L 2 8 7" xfId="23361"/>
    <cellStyle name="C05L 2 8 8" xfId="26727"/>
    <cellStyle name="C05L 2 9" xfId="3626"/>
    <cellStyle name="C05L 2 9 2" xfId="7793"/>
    <cellStyle name="C05L 2 9 3" xfId="12323"/>
    <cellStyle name="C05L 2 9 4" xfId="16851"/>
    <cellStyle name="C05L 2 9 5" xfId="18257"/>
    <cellStyle name="C05L 2 9 6" xfId="23363"/>
    <cellStyle name="C05L 2 9 7" xfId="26729"/>
    <cellStyle name="C06H" xfId="336"/>
    <cellStyle name="C06H 2" xfId="1058"/>
    <cellStyle name="C06H 2 10" xfId="26730"/>
    <cellStyle name="C06H 2 2" xfId="1134"/>
    <cellStyle name="C06H 2 2 10" xfId="18254"/>
    <cellStyle name="C06H 2 2 11" xfId="26731"/>
    <cellStyle name="C06H 2 2 2" xfId="1237"/>
    <cellStyle name="C06H 2 2 2 10" xfId="18253"/>
    <cellStyle name="C06H 2 2 2 11" xfId="23364"/>
    <cellStyle name="C06H 2 2 2 12" xfId="26732"/>
    <cellStyle name="C06H 2 2 2 2" xfId="1788"/>
    <cellStyle name="C06H 2 2 2 2 2" xfId="4337"/>
    <cellStyle name="C06H 2 2 2 2 2 2" xfId="7799"/>
    <cellStyle name="C06H 2 2 2 2 2 3" xfId="12329"/>
    <cellStyle name="C06H 2 2 2 2 2 4" xfId="16857"/>
    <cellStyle name="C06H 2 2 2 2 2 5" xfId="18251"/>
    <cellStyle name="C06H 2 2 2 2 2 6" xfId="23366"/>
    <cellStyle name="C06H 2 2 2 2 2 7" xfId="26734"/>
    <cellStyle name="C06H 2 2 2 2 3" xfId="7798"/>
    <cellStyle name="C06H 2 2 2 2 4" xfId="12328"/>
    <cellStyle name="C06H 2 2 2 2 5" xfId="16856"/>
    <cellStyle name="C06H 2 2 2 2 6" xfId="18252"/>
    <cellStyle name="C06H 2 2 2 2 7" xfId="23365"/>
    <cellStyle name="C06H 2 2 2 2 8" xfId="26733"/>
    <cellStyle name="C06H 2 2 2 3" xfId="2207"/>
    <cellStyle name="C06H 2 2 2 3 2" xfId="4754"/>
    <cellStyle name="C06H 2 2 2 3 2 2" xfId="7801"/>
    <cellStyle name="C06H 2 2 2 3 2 3" xfId="12331"/>
    <cellStyle name="C06H 2 2 2 3 2 4" xfId="16859"/>
    <cellStyle name="C06H 2 2 2 3 2 5" xfId="18249"/>
    <cellStyle name="C06H 2 2 2 3 2 6" xfId="23368"/>
    <cellStyle name="C06H 2 2 2 3 2 7" xfId="26736"/>
    <cellStyle name="C06H 2 2 2 3 3" xfId="7800"/>
    <cellStyle name="C06H 2 2 2 3 4" xfId="12330"/>
    <cellStyle name="C06H 2 2 2 3 5" xfId="16858"/>
    <cellStyle name="C06H 2 2 2 3 6" xfId="18250"/>
    <cellStyle name="C06H 2 2 2 3 7" xfId="23367"/>
    <cellStyle name="C06H 2 2 2 3 8" xfId="26735"/>
    <cellStyle name="C06H 2 2 2 4" xfId="2619"/>
    <cellStyle name="C06H 2 2 2 4 2" xfId="5166"/>
    <cellStyle name="C06H 2 2 2 4 2 2" xfId="7803"/>
    <cellStyle name="C06H 2 2 2 4 2 3" xfId="12333"/>
    <cellStyle name="C06H 2 2 2 4 2 4" xfId="16861"/>
    <cellStyle name="C06H 2 2 2 4 2 5" xfId="18247"/>
    <cellStyle name="C06H 2 2 2 4 2 6" xfId="23370"/>
    <cellStyle name="C06H 2 2 2 4 2 7" xfId="26738"/>
    <cellStyle name="C06H 2 2 2 4 3" xfId="7802"/>
    <cellStyle name="C06H 2 2 2 4 4" xfId="12332"/>
    <cellStyle name="C06H 2 2 2 4 5" xfId="16860"/>
    <cellStyle name="C06H 2 2 2 4 6" xfId="18248"/>
    <cellStyle name="C06H 2 2 2 4 7" xfId="23369"/>
    <cellStyle name="C06H 2 2 2 4 8" xfId="26737"/>
    <cellStyle name="C06H 2 2 2 5" xfId="3034"/>
    <cellStyle name="C06H 2 2 2 5 2" xfId="5581"/>
    <cellStyle name="C06H 2 2 2 5 2 2" xfId="7805"/>
    <cellStyle name="C06H 2 2 2 5 2 3" xfId="12335"/>
    <cellStyle name="C06H 2 2 2 5 2 4" xfId="16863"/>
    <cellStyle name="C06H 2 2 2 5 2 5" xfId="18245"/>
    <cellStyle name="C06H 2 2 2 5 2 6" xfId="23372"/>
    <cellStyle name="C06H 2 2 2 5 2 7" xfId="26740"/>
    <cellStyle name="C06H 2 2 2 5 3" xfId="7804"/>
    <cellStyle name="C06H 2 2 2 5 4" xfId="12334"/>
    <cellStyle name="C06H 2 2 2 5 5" xfId="18246"/>
    <cellStyle name="C06H 2 2 2 5 6" xfId="23371"/>
    <cellStyle name="C06H 2 2 2 5 7" xfId="26739"/>
    <cellStyle name="C06H 2 2 2 6" xfId="3349"/>
    <cellStyle name="C06H 2 2 2 6 2" xfId="7806"/>
    <cellStyle name="C06H 2 2 2 6 3" xfId="12336"/>
    <cellStyle name="C06H 2 2 2 6 4" xfId="16864"/>
    <cellStyle name="C06H 2 2 2 6 5" xfId="18244"/>
    <cellStyle name="C06H 2 2 2 6 6" xfId="23373"/>
    <cellStyle name="C06H 2 2 2 6 7" xfId="26741"/>
    <cellStyle name="C06H 2 2 2 7" xfId="3790"/>
    <cellStyle name="C06H 2 2 2 7 2" xfId="7807"/>
    <cellStyle name="C06H 2 2 2 7 3" xfId="12337"/>
    <cellStyle name="C06H 2 2 2 7 4" xfId="16865"/>
    <cellStyle name="C06H 2 2 2 7 5" xfId="18243"/>
    <cellStyle name="C06H 2 2 2 7 6" xfId="23374"/>
    <cellStyle name="C06H 2 2 2 7 7" xfId="26742"/>
    <cellStyle name="C06H 2 2 2 8" xfId="7797"/>
    <cellStyle name="C06H 2 2 2 9" xfId="12327"/>
    <cellStyle name="C06H 2 2 3" xfId="1336"/>
    <cellStyle name="C06H 2 2 3 10" xfId="18242"/>
    <cellStyle name="C06H 2 2 3 11" xfId="23375"/>
    <cellStyle name="C06H 2 2 3 12" xfId="26743"/>
    <cellStyle name="C06H 2 2 3 2" xfId="1887"/>
    <cellStyle name="C06H 2 2 3 2 2" xfId="4436"/>
    <cellStyle name="C06H 2 2 3 2 2 2" xfId="7810"/>
    <cellStyle name="C06H 2 2 3 2 2 3" xfId="12340"/>
    <cellStyle name="C06H 2 2 3 2 2 4" xfId="16868"/>
    <cellStyle name="C06H 2 2 3 2 2 5" xfId="18240"/>
    <cellStyle name="C06H 2 2 3 2 2 6" xfId="23377"/>
    <cellStyle name="C06H 2 2 3 2 2 7" xfId="26745"/>
    <cellStyle name="C06H 2 2 3 2 3" xfId="7809"/>
    <cellStyle name="C06H 2 2 3 2 4" xfId="12339"/>
    <cellStyle name="C06H 2 2 3 2 5" xfId="16867"/>
    <cellStyle name="C06H 2 2 3 2 6" xfId="18241"/>
    <cellStyle name="C06H 2 2 3 2 7" xfId="23376"/>
    <cellStyle name="C06H 2 2 3 2 8" xfId="26744"/>
    <cellStyle name="C06H 2 2 3 3" xfId="2306"/>
    <cellStyle name="C06H 2 2 3 3 2" xfId="4853"/>
    <cellStyle name="C06H 2 2 3 3 2 2" xfId="7812"/>
    <cellStyle name="C06H 2 2 3 3 2 3" xfId="12342"/>
    <cellStyle name="C06H 2 2 3 3 2 4" xfId="16870"/>
    <cellStyle name="C06H 2 2 3 3 2 5" xfId="18238"/>
    <cellStyle name="C06H 2 2 3 3 2 6" xfId="23379"/>
    <cellStyle name="C06H 2 2 3 3 2 7" xfId="26747"/>
    <cellStyle name="C06H 2 2 3 3 3" xfId="7811"/>
    <cellStyle name="C06H 2 2 3 3 4" xfId="12341"/>
    <cellStyle name="C06H 2 2 3 3 5" xfId="16869"/>
    <cellStyle name="C06H 2 2 3 3 6" xfId="18239"/>
    <cellStyle name="C06H 2 2 3 3 7" xfId="23378"/>
    <cellStyle name="C06H 2 2 3 3 8" xfId="26746"/>
    <cellStyle name="C06H 2 2 3 4" xfId="2718"/>
    <cellStyle name="C06H 2 2 3 4 2" xfId="5265"/>
    <cellStyle name="C06H 2 2 3 4 2 2" xfId="7814"/>
    <cellStyle name="C06H 2 2 3 4 2 3" xfId="12344"/>
    <cellStyle name="C06H 2 2 3 4 2 4" xfId="16872"/>
    <cellStyle name="C06H 2 2 3 4 2 5" xfId="18236"/>
    <cellStyle name="C06H 2 2 3 4 2 6" xfId="23381"/>
    <cellStyle name="C06H 2 2 3 4 2 7" xfId="26749"/>
    <cellStyle name="C06H 2 2 3 4 3" xfId="7813"/>
    <cellStyle name="C06H 2 2 3 4 4" xfId="12343"/>
    <cellStyle name="C06H 2 2 3 4 5" xfId="16871"/>
    <cellStyle name="C06H 2 2 3 4 6" xfId="18237"/>
    <cellStyle name="C06H 2 2 3 4 7" xfId="23380"/>
    <cellStyle name="C06H 2 2 3 4 8" xfId="26748"/>
    <cellStyle name="C06H 2 2 3 5" xfId="3133"/>
    <cellStyle name="C06H 2 2 3 5 2" xfId="5680"/>
    <cellStyle name="C06H 2 2 3 5 2 2" xfId="7816"/>
    <cellStyle name="C06H 2 2 3 5 2 3" xfId="12346"/>
    <cellStyle name="C06H 2 2 3 5 2 4" xfId="16874"/>
    <cellStyle name="C06H 2 2 3 5 2 5" xfId="18234"/>
    <cellStyle name="C06H 2 2 3 5 2 6" xfId="23383"/>
    <cellStyle name="C06H 2 2 3 5 2 7" xfId="26751"/>
    <cellStyle name="C06H 2 2 3 5 3" xfId="7815"/>
    <cellStyle name="C06H 2 2 3 5 4" xfId="12345"/>
    <cellStyle name="C06H 2 2 3 5 5" xfId="16873"/>
    <cellStyle name="C06H 2 2 3 5 6" xfId="18235"/>
    <cellStyle name="C06H 2 2 3 5 7" xfId="23382"/>
    <cellStyle name="C06H 2 2 3 5 8" xfId="26750"/>
    <cellStyle name="C06H 2 2 3 6" xfId="3889"/>
    <cellStyle name="C06H 2 2 3 6 2" xfId="7817"/>
    <cellStyle name="C06H 2 2 3 6 3" xfId="12347"/>
    <cellStyle name="C06H 2 2 3 6 4" xfId="16875"/>
    <cellStyle name="C06H 2 2 3 6 5" xfId="18233"/>
    <cellStyle name="C06H 2 2 3 6 6" xfId="23384"/>
    <cellStyle name="C06H 2 2 3 6 7" xfId="26752"/>
    <cellStyle name="C06H 2 2 3 7" xfId="7808"/>
    <cellStyle name="C06H 2 2 3 8" xfId="12338"/>
    <cellStyle name="C06H 2 2 3 9" xfId="16866"/>
    <cellStyle name="C06H 2 2 4" xfId="1685"/>
    <cellStyle name="C06H 2 2 4 2" xfId="4234"/>
    <cellStyle name="C06H 2 2 4 2 2" xfId="7819"/>
    <cellStyle name="C06H 2 2 4 2 3" xfId="12349"/>
    <cellStyle name="C06H 2 2 4 2 4" xfId="16877"/>
    <cellStyle name="C06H 2 2 4 2 5" xfId="18231"/>
    <cellStyle name="C06H 2 2 4 2 6" xfId="23385"/>
    <cellStyle name="C06H 2 2 4 2 7" xfId="26754"/>
    <cellStyle name="C06H 2 2 4 3" xfId="7818"/>
    <cellStyle name="C06H 2 2 4 4" xfId="12348"/>
    <cellStyle name="C06H 2 2 4 5" xfId="16876"/>
    <cellStyle name="C06H 2 2 4 6" xfId="18232"/>
    <cellStyle name="C06H 2 2 4 7" xfId="26753"/>
    <cellStyle name="C06H 2 2 5" xfId="2104"/>
    <cellStyle name="C06H 2 2 5 2" xfId="4651"/>
    <cellStyle name="C06H 2 2 5 2 2" xfId="7821"/>
    <cellStyle name="C06H 2 2 5 2 3" xfId="12351"/>
    <cellStyle name="C06H 2 2 5 2 4" xfId="16879"/>
    <cellStyle name="C06H 2 2 5 2 5" xfId="18229"/>
    <cellStyle name="C06H 2 2 5 2 6" xfId="23387"/>
    <cellStyle name="C06H 2 2 5 2 7" xfId="26756"/>
    <cellStyle name="C06H 2 2 5 3" xfId="7820"/>
    <cellStyle name="C06H 2 2 5 4" xfId="12350"/>
    <cellStyle name="C06H 2 2 5 5" xfId="16878"/>
    <cellStyle name="C06H 2 2 5 6" xfId="18230"/>
    <cellStyle name="C06H 2 2 5 7" xfId="23386"/>
    <cellStyle name="C06H 2 2 5 8" xfId="26755"/>
    <cellStyle name="C06H 2 2 6" xfId="2516"/>
    <cellStyle name="C06H 2 2 6 2" xfId="5063"/>
    <cellStyle name="C06H 2 2 6 2 2" xfId="7823"/>
    <cellStyle name="C06H 2 2 6 2 3" xfId="16881"/>
    <cellStyle name="C06H 2 2 6 2 4" xfId="18227"/>
    <cellStyle name="C06H 2 2 6 2 5" xfId="23389"/>
    <cellStyle name="C06H 2 2 6 2 6" xfId="26758"/>
    <cellStyle name="C06H 2 2 6 3" xfId="7822"/>
    <cellStyle name="C06H 2 2 6 4" xfId="16880"/>
    <cellStyle name="C06H 2 2 6 5" xfId="18228"/>
    <cellStyle name="C06H 2 2 6 6" xfId="23388"/>
    <cellStyle name="C06H 2 2 6 7" xfId="26757"/>
    <cellStyle name="C06H 2 2 7" xfId="2931"/>
    <cellStyle name="C06H 2 2 7 2" xfId="5478"/>
    <cellStyle name="C06H 2 2 7 2 2" xfId="7825"/>
    <cellStyle name="C06H 2 2 7 2 3" xfId="12355"/>
    <cellStyle name="C06H 2 2 7 2 4" xfId="16883"/>
    <cellStyle name="C06H 2 2 7 2 5" xfId="18225"/>
    <cellStyle name="C06H 2 2 7 2 6" xfId="23391"/>
    <cellStyle name="C06H 2 2 7 2 7" xfId="26760"/>
    <cellStyle name="C06H 2 2 7 3" xfId="7824"/>
    <cellStyle name="C06H 2 2 7 4" xfId="12354"/>
    <cellStyle name="C06H 2 2 7 5" xfId="16882"/>
    <cellStyle name="C06H 2 2 7 6" xfId="18226"/>
    <cellStyle name="C06H 2 2 7 7" xfId="23390"/>
    <cellStyle name="C06H 2 2 7 8" xfId="26759"/>
    <cellStyle name="C06H 2 2 8" xfId="3687"/>
    <cellStyle name="C06H 2 2 8 2" xfId="7826"/>
    <cellStyle name="C06H 2 2 8 3" xfId="12356"/>
    <cellStyle name="C06H 2 2 8 4" xfId="16884"/>
    <cellStyle name="C06H 2 2 8 5" xfId="18224"/>
    <cellStyle name="C06H 2 2 8 6" xfId="23392"/>
    <cellStyle name="C06H 2 2 8 7" xfId="26761"/>
    <cellStyle name="C06H 2 2 9" xfId="7796"/>
    <cellStyle name="C06H 2 3" xfId="1176"/>
    <cellStyle name="C06H 2 3 10" xfId="16885"/>
    <cellStyle name="C06H 2 3 11" xfId="23393"/>
    <cellStyle name="C06H 2 3 12" xfId="26762"/>
    <cellStyle name="C06H 2 3 2" xfId="1727"/>
    <cellStyle name="C06H 2 3 2 2" xfId="4276"/>
    <cellStyle name="C06H 2 3 2 2 2" xfId="7829"/>
    <cellStyle name="C06H 2 3 2 2 3" xfId="12359"/>
    <cellStyle name="C06H 2 3 2 2 4" xfId="16887"/>
    <cellStyle name="C06H 2 3 2 2 5" xfId="18221"/>
    <cellStyle name="C06H 2 3 2 2 6" xfId="23395"/>
    <cellStyle name="C06H 2 3 2 2 7" xfId="26764"/>
    <cellStyle name="C06H 2 3 2 3" xfId="7828"/>
    <cellStyle name="C06H 2 3 2 4" xfId="12358"/>
    <cellStyle name="C06H 2 3 2 5" xfId="16886"/>
    <cellStyle name="C06H 2 3 2 6" xfId="18222"/>
    <cellStyle name="C06H 2 3 2 7" xfId="23394"/>
    <cellStyle name="C06H 2 3 2 8" xfId="26763"/>
    <cellStyle name="C06H 2 3 3" xfId="2146"/>
    <cellStyle name="C06H 2 3 3 2" xfId="4693"/>
    <cellStyle name="C06H 2 3 3 2 2" xfId="7831"/>
    <cellStyle name="C06H 2 3 3 2 3" xfId="12361"/>
    <cellStyle name="C06H 2 3 3 2 4" xfId="16889"/>
    <cellStyle name="C06H 2 3 3 2 5" xfId="18219"/>
    <cellStyle name="C06H 2 3 3 2 6" xfId="23397"/>
    <cellStyle name="C06H 2 3 3 2 7" xfId="26766"/>
    <cellStyle name="C06H 2 3 3 3" xfId="7830"/>
    <cellStyle name="C06H 2 3 3 4" xfId="12360"/>
    <cellStyle name="C06H 2 3 3 5" xfId="16888"/>
    <cellStyle name="C06H 2 3 3 6" xfId="18220"/>
    <cellStyle name="C06H 2 3 3 7" xfId="23396"/>
    <cellStyle name="C06H 2 3 3 8" xfId="26765"/>
    <cellStyle name="C06H 2 3 4" xfId="2558"/>
    <cellStyle name="C06H 2 3 4 2" xfId="5105"/>
    <cellStyle name="C06H 2 3 4 2 2" xfId="7833"/>
    <cellStyle name="C06H 2 3 4 2 3" xfId="12363"/>
    <cellStyle name="C06H 2 3 4 2 4" xfId="16891"/>
    <cellStyle name="C06H 2 3 4 2 5" xfId="18217"/>
    <cellStyle name="C06H 2 3 4 2 6" xfId="23399"/>
    <cellStyle name="C06H 2 3 4 2 7" xfId="26768"/>
    <cellStyle name="C06H 2 3 4 3" xfId="7832"/>
    <cellStyle name="C06H 2 3 4 4" xfId="12362"/>
    <cellStyle name="C06H 2 3 4 5" xfId="16890"/>
    <cellStyle name="C06H 2 3 4 6" xfId="23398"/>
    <cellStyle name="C06H 2 3 4 7" xfId="26767"/>
    <cellStyle name="C06H 2 3 5" xfId="2973"/>
    <cellStyle name="C06H 2 3 5 2" xfId="5520"/>
    <cellStyle name="C06H 2 3 5 2 2" xfId="7835"/>
    <cellStyle name="C06H 2 3 5 2 3" xfId="12365"/>
    <cellStyle name="C06H 2 3 5 2 4" xfId="16893"/>
    <cellStyle name="C06H 2 3 5 2 5" xfId="18215"/>
    <cellStyle name="C06H 2 3 5 2 6" xfId="23401"/>
    <cellStyle name="C06H 2 3 5 2 7" xfId="26770"/>
    <cellStyle name="C06H 2 3 5 3" xfId="7834"/>
    <cellStyle name="C06H 2 3 5 4" xfId="12364"/>
    <cellStyle name="C06H 2 3 5 5" xfId="16892"/>
    <cellStyle name="C06H 2 3 5 6" xfId="18216"/>
    <cellStyle name="C06H 2 3 5 7" xfId="23400"/>
    <cellStyle name="C06H 2 3 5 8" xfId="26769"/>
    <cellStyle name="C06H 2 3 6" xfId="3350"/>
    <cellStyle name="C06H 2 3 6 2" xfId="7836"/>
    <cellStyle name="C06H 2 3 6 3" xfId="12366"/>
    <cellStyle name="C06H 2 3 6 4" xfId="16894"/>
    <cellStyle name="C06H 2 3 6 5" xfId="18214"/>
    <cellStyle name="C06H 2 3 6 6" xfId="23402"/>
    <cellStyle name="C06H 2 3 6 7" xfId="26771"/>
    <cellStyle name="C06H 2 3 7" xfId="3729"/>
    <cellStyle name="C06H 2 3 7 2" xfId="7837"/>
    <cellStyle name="C06H 2 3 7 3" xfId="12367"/>
    <cellStyle name="C06H 2 3 7 4" xfId="16895"/>
    <cellStyle name="C06H 2 3 7 5" xfId="18213"/>
    <cellStyle name="C06H 2 3 7 6" xfId="23403"/>
    <cellStyle name="C06H 2 3 7 7" xfId="26772"/>
    <cellStyle name="C06H 2 3 8" xfId="7827"/>
    <cellStyle name="C06H 2 3 9" xfId="12357"/>
    <cellStyle name="C06H 2 4" xfId="1277"/>
    <cellStyle name="C06H 2 4 10" xfId="18212"/>
    <cellStyle name="C06H 2 4 11" xfId="23404"/>
    <cellStyle name="C06H 2 4 12" xfId="26773"/>
    <cellStyle name="C06H 2 4 2" xfId="1828"/>
    <cellStyle name="C06H 2 4 2 2" xfId="4377"/>
    <cellStyle name="C06H 2 4 2 2 2" xfId="7840"/>
    <cellStyle name="C06H 2 4 2 2 3" xfId="12370"/>
    <cellStyle name="C06H 2 4 2 2 4" xfId="16898"/>
    <cellStyle name="C06H 2 4 2 2 5" xfId="18210"/>
    <cellStyle name="C06H 2 4 2 2 6" xfId="23406"/>
    <cellStyle name="C06H 2 4 2 2 7" xfId="26775"/>
    <cellStyle name="C06H 2 4 2 3" xfId="7839"/>
    <cellStyle name="C06H 2 4 2 4" xfId="12369"/>
    <cellStyle name="C06H 2 4 2 5" xfId="16897"/>
    <cellStyle name="C06H 2 4 2 6" xfId="18211"/>
    <cellStyle name="C06H 2 4 2 7" xfId="23405"/>
    <cellStyle name="C06H 2 4 2 8" xfId="26774"/>
    <cellStyle name="C06H 2 4 3" xfId="2247"/>
    <cellStyle name="C06H 2 4 3 2" xfId="4794"/>
    <cellStyle name="C06H 2 4 3 2 2" xfId="7842"/>
    <cellStyle name="C06H 2 4 3 2 3" xfId="12372"/>
    <cellStyle name="C06H 2 4 3 2 4" xfId="16900"/>
    <cellStyle name="C06H 2 4 3 2 5" xfId="18208"/>
    <cellStyle name="C06H 2 4 3 2 6" xfId="23408"/>
    <cellStyle name="C06H 2 4 3 2 7" xfId="26777"/>
    <cellStyle name="C06H 2 4 3 3" xfId="7841"/>
    <cellStyle name="C06H 2 4 3 4" xfId="12371"/>
    <cellStyle name="C06H 2 4 3 5" xfId="16899"/>
    <cellStyle name="C06H 2 4 3 6" xfId="18209"/>
    <cellStyle name="C06H 2 4 3 7" xfId="23407"/>
    <cellStyle name="C06H 2 4 3 8" xfId="26776"/>
    <cellStyle name="C06H 2 4 4" xfId="2659"/>
    <cellStyle name="C06H 2 4 4 2" xfId="5206"/>
    <cellStyle name="C06H 2 4 4 2 2" xfId="7844"/>
    <cellStyle name="C06H 2 4 4 2 3" xfId="12374"/>
    <cellStyle name="C06H 2 4 4 2 4" xfId="16902"/>
    <cellStyle name="C06H 2 4 4 2 5" xfId="18206"/>
    <cellStyle name="C06H 2 4 4 2 6" xfId="23410"/>
    <cellStyle name="C06H 2 4 4 2 7" xfId="26779"/>
    <cellStyle name="C06H 2 4 4 3" xfId="7843"/>
    <cellStyle name="C06H 2 4 4 4" xfId="12373"/>
    <cellStyle name="C06H 2 4 4 5" xfId="16901"/>
    <cellStyle name="C06H 2 4 4 6" xfId="18207"/>
    <cellStyle name="C06H 2 4 4 7" xfId="23409"/>
    <cellStyle name="C06H 2 4 4 8" xfId="26778"/>
    <cellStyle name="C06H 2 4 5" xfId="3074"/>
    <cellStyle name="C06H 2 4 5 2" xfId="5621"/>
    <cellStyle name="C06H 2 4 5 2 2" xfId="12376"/>
    <cellStyle name="C06H 2 4 5 2 3" xfId="16904"/>
    <cellStyle name="C06H 2 4 5 2 4" xfId="18204"/>
    <cellStyle name="C06H 2 4 5 2 5" xfId="23412"/>
    <cellStyle name="C06H 2 4 5 2 6" xfId="26781"/>
    <cellStyle name="C06H 2 4 5 3" xfId="12375"/>
    <cellStyle name="C06H 2 4 5 4" xfId="16903"/>
    <cellStyle name="C06H 2 4 5 5" xfId="18205"/>
    <cellStyle name="C06H 2 4 5 6" xfId="23411"/>
    <cellStyle name="C06H 2 4 5 7" xfId="26780"/>
    <cellStyle name="C06H 2 4 6" xfId="3351"/>
    <cellStyle name="C06H 2 4 6 2" xfId="7847"/>
    <cellStyle name="C06H 2 4 6 3" xfId="12377"/>
    <cellStyle name="C06H 2 4 6 4" xfId="16905"/>
    <cellStyle name="C06H 2 4 6 5" xfId="18203"/>
    <cellStyle name="C06H 2 4 6 6" xfId="23413"/>
    <cellStyle name="C06H 2 4 6 7" xfId="26782"/>
    <cellStyle name="C06H 2 4 7" xfId="3830"/>
    <cellStyle name="C06H 2 4 7 2" xfId="7848"/>
    <cellStyle name="C06H 2 4 7 3" xfId="12378"/>
    <cellStyle name="C06H 2 4 7 4" xfId="16906"/>
    <cellStyle name="C06H 2 4 7 5" xfId="18202"/>
    <cellStyle name="C06H 2 4 7 6" xfId="23414"/>
    <cellStyle name="C06H 2 4 7 7" xfId="26783"/>
    <cellStyle name="C06H 2 4 8" xfId="12368"/>
    <cellStyle name="C06H 2 4 9" xfId="16896"/>
    <cellStyle name="C06H 2 5" xfId="1625"/>
    <cellStyle name="C06H 2 5 2" xfId="4174"/>
    <cellStyle name="C06H 2 5 2 2" xfId="7850"/>
    <cellStyle name="C06H 2 5 2 3" xfId="12380"/>
    <cellStyle name="C06H 2 5 2 4" xfId="16908"/>
    <cellStyle name="C06H 2 5 2 5" xfId="18200"/>
    <cellStyle name="C06H 2 5 2 6" xfId="23416"/>
    <cellStyle name="C06H 2 5 2 7" xfId="26785"/>
    <cellStyle name="C06H 2 5 3" xfId="7849"/>
    <cellStyle name="C06H 2 5 4" xfId="12379"/>
    <cellStyle name="C06H 2 5 5" xfId="16907"/>
    <cellStyle name="C06H 2 5 6" xfId="18201"/>
    <cellStyle name="C06H 2 5 7" xfId="23415"/>
    <cellStyle name="C06H 2 5 8" xfId="26784"/>
    <cellStyle name="C06H 2 6" xfId="2044"/>
    <cellStyle name="C06H 2 6 2" xfId="4591"/>
    <cellStyle name="C06H 2 6 2 2" xfId="7852"/>
    <cellStyle name="C06H 2 6 2 3" xfId="12382"/>
    <cellStyle name="C06H 2 6 2 4" xfId="16910"/>
    <cellStyle name="C06H 2 6 2 5" xfId="18198"/>
    <cellStyle name="C06H 2 6 2 6" xfId="23418"/>
    <cellStyle name="C06H 2 6 2 7" xfId="26787"/>
    <cellStyle name="C06H 2 6 3" xfId="7851"/>
    <cellStyle name="C06H 2 6 4" xfId="12381"/>
    <cellStyle name="C06H 2 6 5" xfId="16909"/>
    <cellStyle name="C06H 2 6 6" xfId="18199"/>
    <cellStyle name="C06H 2 6 7" xfId="23417"/>
    <cellStyle name="C06H 2 6 8" xfId="26786"/>
    <cellStyle name="C06H 2 7" xfId="2456"/>
    <cellStyle name="C06H 2 7 2" xfId="5003"/>
    <cellStyle name="C06H 2 7 2 2" xfId="7854"/>
    <cellStyle name="C06H 2 7 2 3" xfId="12384"/>
    <cellStyle name="C06H 2 7 2 4" xfId="16912"/>
    <cellStyle name="C06H 2 7 2 5" xfId="18196"/>
    <cellStyle name="C06H 2 7 2 6" xfId="23420"/>
    <cellStyle name="C06H 2 7 2 7" xfId="26789"/>
    <cellStyle name="C06H 2 7 3" xfId="7853"/>
    <cellStyle name="C06H 2 7 4" xfId="12383"/>
    <cellStyle name="C06H 2 7 5" xfId="16911"/>
    <cellStyle name="C06H 2 7 6" xfId="18197"/>
    <cellStyle name="C06H 2 7 7" xfId="23419"/>
    <cellStyle name="C06H 2 7 8" xfId="26788"/>
    <cellStyle name="C06H 2 8" xfId="2871"/>
    <cellStyle name="C06H 2 8 2" xfId="5418"/>
    <cellStyle name="C06H 2 8 2 2" xfId="7856"/>
    <cellStyle name="C06H 2 8 2 3" xfId="12386"/>
    <cellStyle name="C06H 2 8 2 4" xfId="16914"/>
    <cellStyle name="C06H 2 8 2 5" xfId="18194"/>
    <cellStyle name="C06H 2 8 2 6" xfId="23422"/>
    <cellStyle name="C06H 2 8 2 7" xfId="26791"/>
    <cellStyle name="C06H 2 8 3" xfId="7855"/>
    <cellStyle name="C06H 2 8 4" xfId="12385"/>
    <cellStyle name="C06H 2 8 5" xfId="16913"/>
    <cellStyle name="C06H 2 8 6" xfId="18195"/>
    <cellStyle name="C06H 2 8 7" xfId="23421"/>
    <cellStyle name="C06H 2 8 8" xfId="26790"/>
    <cellStyle name="C06H 2 9" xfId="3627"/>
    <cellStyle name="C06H 2 9 2" xfId="7857"/>
    <cellStyle name="C06H 2 9 3" xfId="12387"/>
    <cellStyle name="C06H 2 9 4" xfId="16915"/>
    <cellStyle name="C06H 2 9 5" xfId="18193"/>
    <cellStyle name="C06H 2 9 6" xfId="23423"/>
    <cellStyle name="C06H 2 9 7" xfId="26792"/>
    <cellStyle name="C06L" xfId="337"/>
    <cellStyle name="C06L 2" xfId="1059"/>
    <cellStyle name="C06L 2 10" xfId="26793"/>
    <cellStyle name="C06L 2 2" xfId="1135"/>
    <cellStyle name="C06L 2 2 10" xfId="18190"/>
    <cellStyle name="C06L 2 2 11" xfId="26794"/>
    <cellStyle name="C06L 2 2 2" xfId="1238"/>
    <cellStyle name="C06L 2 2 2 10" xfId="18189"/>
    <cellStyle name="C06L 2 2 2 11" xfId="23424"/>
    <cellStyle name="C06L 2 2 2 12" xfId="26795"/>
    <cellStyle name="C06L 2 2 2 2" xfId="1789"/>
    <cellStyle name="C06L 2 2 2 2 2" xfId="4338"/>
    <cellStyle name="C06L 2 2 2 2 2 2" xfId="7863"/>
    <cellStyle name="C06L 2 2 2 2 2 3" xfId="12393"/>
    <cellStyle name="C06L 2 2 2 2 2 4" xfId="16921"/>
    <cellStyle name="C06L 2 2 2 2 2 5" xfId="18187"/>
    <cellStyle name="C06L 2 2 2 2 2 6" xfId="23426"/>
    <cellStyle name="C06L 2 2 2 2 2 7" xfId="26797"/>
    <cellStyle name="C06L 2 2 2 2 3" xfId="7862"/>
    <cellStyle name="C06L 2 2 2 2 4" xfId="12392"/>
    <cellStyle name="C06L 2 2 2 2 5" xfId="16920"/>
    <cellStyle name="C06L 2 2 2 2 6" xfId="18188"/>
    <cellStyle name="C06L 2 2 2 2 7" xfId="23425"/>
    <cellStyle name="C06L 2 2 2 2 8" xfId="26796"/>
    <cellStyle name="C06L 2 2 2 3" xfId="2208"/>
    <cellStyle name="C06L 2 2 2 3 2" xfId="4755"/>
    <cellStyle name="C06L 2 2 2 3 2 2" xfId="7865"/>
    <cellStyle name="C06L 2 2 2 3 2 3" xfId="12395"/>
    <cellStyle name="C06L 2 2 2 3 2 4" xfId="16923"/>
    <cellStyle name="C06L 2 2 2 3 2 5" xfId="15954"/>
    <cellStyle name="C06L 2 2 2 3 2 6" xfId="23428"/>
    <cellStyle name="C06L 2 2 2 3 2 7" xfId="26799"/>
    <cellStyle name="C06L 2 2 2 3 3" xfId="7864"/>
    <cellStyle name="C06L 2 2 2 3 4" xfId="12394"/>
    <cellStyle name="C06L 2 2 2 3 5" xfId="16922"/>
    <cellStyle name="C06L 2 2 2 3 6" xfId="18186"/>
    <cellStyle name="C06L 2 2 2 3 7" xfId="23427"/>
    <cellStyle name="C06L 2 2 2 3 8" xfId="26798"/>
    <cellStyle name="C06L 2 2 2 4" xfId="2620"/>
    <cellStyle name="C06L 2 2 2 4 2" xfId="5167"/>
    <cellStyle name="C06L 2 2 2 4 2 2" xfId="7867"/>
    <cellStyle name="C06L 2 2 2 4 2 3" xfId="12397"/>
    <cellStyle name="C06L 2 2 2 4 2 4" xfId="16925"/>
    <cellStyle name="C06L 2 2 2 4 2 5" xfId="18184"/>
    <cellStyle name="C06L 2 2 2 4 2 6" xfId="23430"/>
    <cellStyle name="C06L 2 2 2 4 2 7" xfId="26801"/>
    <cellStyle name="C06L 2 2 2 4 3" xfId="7866"/>
    <cellStyle name="C06L 2 2 2 4 4" xfId="12396"/>
    <cellStyle name="C06L 2 2 2 4 5" xfId="16924"/>
    <cellStyle name="C06L 2 2 2 4 6" xfId="18185"/>
    <cellStyle name="C06L 2 2 2 4 7" xfId="23429"/>
    <cellStyle name="C06L 2 2 2 4 8" xfId="26800"/>
    <cellStyle name="C06L 2 2 2 5" xfId="3035"/>
    <cellStyle name="C06L 2 2 2 5 2" xfId="5582"/>
    <cellStyle name="C06L 2 2 2 5 2 2" xfId="7869"/>
    <cellStyle name="C06L 2 2 2 5 2 3" xfId="12399"/>
    <cellStyle name="C06L 2 2 2 5 2 4" xfId="16927"/>
    <cellStyle name="C06L 2 2 2 5 2 5" xfId="18182"/>
    <cellStyle name="C06L 2 2 2 5 2 6" xfId="23432"/>
    <cellStyle name="C06L 2 2 2 5 2 7" xfId="26803"/>
    <cellStyle name="C06L 2 2 2 5 3" xfId="7868"/>
    <cellStyle name="C06L 2 2 2 5 4" xfId="12398"/>
    <cellStyle name="C06L 2 2 2 5 5" xfId="18183"/>
    <cellStyle name="C06L 2 2 2 5 6" xfId="23431"/>
    <cellStyle name="C06L 2 2 2 5 7" xfId="26802"/>
    <cellStyle name="C06L 2 2 2 6" xfId="3352"/>
    <cellStyle name="C06L 2 2 2 6 2" xfId="7870"/>
    <cellStyle name="C06L 2 2 2 6 3" xfId="12400"/>
    <cellStyle name="C06L 2 2 2 6 4" xfId="16928"/>
    <cellStyle name="C06L 2 2 2 6 5" xfId="18181"/>
    <cellStyle name="C06L 2 2 2 6 6" xfId="23433"/>
    <cellStyle name="C06L 2 2 2 6 7" xfId="26804"/>
    <cellStyle name="C06L 2 2 2 7" xfId="3791"/>
    <cellStyle name="C06L 2 2 2 7 2" xfId="7871"/>
    <cellStyle name="C06L 2 2 2 7 3" xfId="12401"/>
    <cellStyle name="C06L 2 2 2 7 4" xfId="16929"/>
    <cellStyle name="C06L 2 2 2 7 5" xfId="18180"/>
    <cellStyle name="C06L 2 2 2 7 6" xfId="23434"/>
    <cellStyle name="C06L 2 2 2 7 7" xfId="26805"/>
    <cellStyle name="C06L 2 2 2 8" xfId="7861"/>
    <cellStyle name="C06L 2 2 2 9" xfId="12391"/>
    <cellStyle name="C06L 2 2 3" xfId="1337"/>
    <cellStyle name="C06L 2 2 3 10" xfId="18179"/>
    <cellStyle name="C06L 2 2 3 11" xfId="23435"/>
    <cellStyle name="C06L 2 2 3 12" xfId="26806"/>
    <cellStyle name="C06L 2 2 3 2" xfId="1888"/>
    <cellStyle name="C06L 2 2 3 2 2" xfId="4437"/>
    <cellStyle name="C06L 2 2 3 2 2 2" xfId="7874"/>
    <cellStyle name="C06L 2 2 3 2 2 3" xfId="12404"/>
    <cellStyle name="C06L 2 2 3 2 2 4" xfId="16932"/>
    <cellStyle name="C06L 2 2 3 2 2 5" xfId="18177"/>
    <cellStyle name="C06L 2 2 3 2 2 6" xfId="23437"/>
    <cellStyle name="C06L 2 2 3 2 2 7" xfId="26808"/>
    <cellStyle name="C06L 2 2 3 2 3" xfId="7873"/>
    <cellStyle name="C06L 2 2 3 2 4" xfId="12403"/>
    <cellStyle name="C06L 2 2 3 2 5" xfId="16931"/>
    <cellStyle name="C06L 2 2 3 2 6" xfId="18178"/>
    <cellStyle name="C06L 2 2 3 2 7" xfId="23436"/>
    <cellStyle name="C06L 2 2 3 2 8" xfId="26807"/>
    <cellStyle name="C06L 2 2 3 3" xfId="2307"/>
    <cellStyle name="C06L 2 2 3 3 2" xfId="4854"/>
    <cellStyle name="C06L 2 2 3 3 2 2" xfId="7876"/>
    <cellStyle name="C06L 2 2 3 3 2 3" xfId="12406"/>
    <cellStyle name="C06L 2 2 3 3 2 4" xfId="16934"/>
    <cellStyle name="C06L 2 2 3 3 2 5" xfId="18175"/>
    <cellStyle name="C06L 2 2 3 3 2 6" xfId="23439"/>
    <cellStyle name="C06L 2 2 3 3 2 7" xfId="26810"/>
    <cellStyle name="C06L 2 2 3 3 3" xfId="7875"/>
    <cellStyle name="C06L 2 2 3 3 4" xfId="12405"/>
    <cellStyle name="C06L 2 2 3 3 5" xfId="16933"/>
    <cellStyle name="C06L 2 2 3 3 6" xfId="18176"/>
    <cellStyle name="C06L 2 2 3 3 7" xfId="23438"/>
    <cellStyle name="C06L 2 2 3 3 8" xfId="26809"/>
    <cellStyle name="C06L 2 2 3 4" xfId="2719"/>
    <cellStyle name="C06L 2 2 3 4 2" xfId="5266"/>
    <cellStyle name="C06L 2 2 3 4 2 2" xfId="7878"/>
    <cellStyle name="C06L 2 2 3 4 2 3" xfId="12408"/>
    <cellStyle name="C06L 2 2 3 4 2 4" xfId="16936"/>
    <cellStyle name="C06L 2 2 3 4 2 5" xfId="18173"/>
    <cellStyle name="C06L 2 2 3 4 2 6" xfId="23441"/>
    <cellStyle name="C06L 2 2 3 4 2 7" xfId="26812"/>
    <cellStyle name="C06L 2 2 3 4 3" xfId="7877"/>
    <cellStyle name="C06L 2 2 3 4 4" xfId="12407"/>
    <cellStyle name="C06L 2 2 3 4 5" xfId="16935"/>
    <cellStyle name="C06L 2 2 3 4 6" xfId="18174"/>
    <cellStyle name="C06L 2 2 3 4 7" xfId="23440"/>
    <cellStyle name="C06L 2 2 3 4 8" xfId="26811"/>
    <cellStyle name="C06L 2 2 3 5" xfId="3134"/>
    <cellStyle name="C06L 2 2 3 5 2" xfId="5681"/>
    <cellStyle name="C06L 2 2 3 5 2 2" xfId="7880"/>
    <cellStyle name="C06L 2 2 3 5 2 3" xfId="12410"/>
    <cellStyle name="C06L 2 2 3 5 2 4" xfId="16938"/>
    <cellStyle name="C06L 2 2 3 5 2 5" xfId="18171"/>
    <cellStyle name="C06L 2 2 3 5 2 6" xfId="23443"/>
    <cellStyle name="C06L 2 2 3 5 2 7" xfId="26814"/>
    <cellStyle name="C06L 2 2 3 5 3" xfId="7879"/>
    <cellStyle name="C06L 2 2 3 5 4" xfId="12409"/>
    <cellStyle name="C06L 2 2 3 5 5" xfId="16937"/>
    <cellStyle name="C06L 2 2 3 5 6" xfId="18172"/>
    <cellStyle name="C06L 2 2 3 5 7" xfId="23442"/>
    <cellStyle name="C06L 2 2 3 5 8" xfId="26813"/>
    <cellStyle name="C06L 2 2 3 6" xfId="3890"/>
    <cellStyle name="C06L 2 2 3 6 2" xfId="7881"/>
    <cellStyle name="C06L 2 2 3 6 3" xfId="12411"/>
    <cellStyle name="C06L 2 2 3 6 4" xfId="16939"/>
    <cellStyle name="C06L 2 2 3 6 5" xfId="18170"/>
    <cellStyle name="C06L 2 2 3 6 6" xfId="23444"/>
    <cellStyle name="C06L 2 2 3 6 7" xfId="26815"/>
    <cellStyle name="C06L 2 2 3 7" xfId="7872"/>
    <cellStyle name="C06L 2 2 3 8" xfId="12402"/>
    <cellStyle name="C06L 2 2 3 9" xfId="16930"/>
    <cellStyle name="C06L 2 2 4" xfId="1686"/>
    <cellStyle name="C06L 2 2 4 2" xfId="4235"/>
    <cellStyle name="C06L 2 2 4 2 2" xfId="7883"/>
    <cellStyle name="C06L 2 2 4 2 3" xfId="12413"/>
    <cellStyle name="C06L 2 2 4 2 4" xfId="16941"/>
    <cellStyle name="C06L 2 2 4 2 5" xfId="18168"/>
    <cellStyle name="C06L 2 2 4 2 6" xfId="23445"/>
    <cellStyle name="C06L 2 2 4 2 7" xfId="26817"/>
    <cellStyle name="C06L 2 2 4 3" xfId="7882"/>
    <cellStyle name="C06L 2 2 4 4" xfId="12412"/>
    <cellStyle name="C06L 2 2 4 5" xfId="16940"/>
    <cellStyle name="C06L 2 2 4 6" xfId="18169"/>
    <cellStyle name="C06L 2 2 4 7" xfId="26816"/>
    <cellStyle name="C06L 2 2 5" xfId="2105"/>
    <cellStyle name="C06L 2 2 5 2" xfId="4652"/>
    <cellStyle name="C06L 2 2 5 2 2" xfId="7885"/>
    <cellStyle name="C06L 2 2 5 2 3" xfId="12415"/>
    <cellStyle name="C06L 2 2 5 2 4" xfId="16943"/>
    <cellStyle name="C06L 2 2 5 2 5" xfId="18166"/>
    <cellStyle name="C06L 2 2 5 2 6" xfId="23447"/>
    <cellStyle name="C06L 2 2 5 2 7" xfId="26819"/>
    <cellStyle name="C06L 2 2 5 3" xfId="7884"/>
    <cellStyle name="C06L 2 2 5 4" xfId="12414"/>
    <cellStyle name="C06L 2 2 5 5" xfId="16942"/>
    <cellStyle name="C06L 2 2 5 6" xfId="18167"/>
    <cellStyle name="C06L 2 2 5 7" xfId="23446"/>
    <cellStyle name="C06L 2 2 5 8" xfId="26818"/>
    <cellStyle name="C06L 2 2 6" xfId="2517"/>
    <cellStyle name="C06L 2 2 6 2" xfId="5064"/>
    <cellStyle name="C06L 2 2 6 2 2" xfId="7887"/>
    <cellStyle name="C06L 2 2 6 2 3" xfId="16945"/>
    <cellStyle name="C06L 2 2 6 2 4" xfId="18164"/>
    <cellStyle name="C06L 2 2 6 2 5" xfId="23449"/>
    <cellStyle name="C06L 2 2 6 2 6" xfId="26821"/>
    <cellStyle name="C06L 2 2 6 3" xfId="7886"/>
    <cellStyle name="C06L 2 2 6 4" xfId="16944"/>
    <cellStyle name="C06L 2 2 6 5" xfId="18165"/>
    <cellStyle name="C06L 2 2 6 6" xfId="23448"/>
    <cellStyle name="C06L 2 2 6 7" xfId="26820"/>
    <cellStyle name="C06L 2 2 7" xfId="2932"/>
    <cellStyle name="C06L 2 2 7 2" xfId="5479"/>
    <cellStyle name="C06L 2 2 7 2 2" xfId="7889"/>
    <cellStyle name="C06L 2 2 7 2 3" xfId="12419"/>
    <cellStyle name="C06L 2 2 7 2 4" xfId="16947"/>
    <cellStyle name="C06L 2 2 7 2 5" xfId="18162"/>
    <cellStyle name="C06L 2 2 7 2 6" xfId="23451"/>
    <cellStyle name="C06L 2 2 7 2 7" xfId="26823"/>
    <cellStyle name="C06L 2 2 7 3" xfId="7888"/>
    <cellStyle name="C06L 2 2 7 4" xfId="12418"/>
    <cellStyle name="C06L 2 2 7 5" xfId="16946"/>
    <cellStyle name="C06L 2 2 7 6" xfId="18163"/>
    <cellStyle name="C06L 2 2 7 7" xfId="23450"/>
    <cellStyle name="C06L 2 2 7 8" xfId="26822"/>
    <cellStyle name="C06L 2 2 8" xfId="3688"/>
    <cellStyle name="C06L 2 2 8 2" xfId="7890"/>
    <cellStyle name="C06L 2 2 8 3" xfId="12420"/>
    <cellStyle name="C06L 2 2 8 4" xfId="16948"/>
    <cellStyle name="C06L 2 2 8 5" xfId="18161"/>
    <cellStyle name="C06L 2 2 8 6" xfId="23452"/>
    <cellStyle name="C06L 2 2 8 7" xfId="26824"/>
    <cellStyle name="C06L 2 2 9" xfId="7860"/>
    <cellStyle name="C06L 2 3" xfId="1177"/>
    <cellStyle name="C06L 2 3 10" xfId="16949"/>
    <cellStyle name="C06L 2 3 11" xfId="23453"/>
    <cellStyle name="C06L 2 3 12" xfId="26825"/>
    <cellStyle name="C06L 2 3 2" xfId="1728"/>
    <cellStyle name="C06L 2 3 2 2" xfId="4277"/>
    <cellStyle name="C06L 2 3 2 2 2" xfId="7893"/>
    <cellStyle name="C06L 2 3 2 2 3" xfId="12423"/>
    <cellStyle name="C06L 2 3 2 2 4" xfId="16951"/>
    <cellStyle name="C06L 2 3 2 2 5" xfId="18158"/>
    <cellStyle name="C06L 2 3 2 2 6" xfId="23455"/>
    <cellStyle name="C06L 2 3 2 2 7" xfId="26827"/>
    <cellStyle name="C06L 2 3 2 3" xfId="7892"/>
    <cellStyle name="C06L 2 3 2 4" xfId="12422"/>
    <cellStyle name="C06L 2 3 2 5" xfId="16950"/>
    <cellStyle name="C06L 2 3 2 6" xfId="18159"/>
    <cellStyle name="C06L 2 3 2 7" xfId="23454"/>
    <cellStyle name="C06L 2 3 2 8" xfId="26826"/>
    <cellStyle name="C06L 2 3 3" xfId="2147"/>
    <cellStyle name="C06L 2 3 3 2" xfId="4694"/>
    <cellStyle name="C06L 2 3 3 2 2" xfId="7895"/>
    <cellStyle name="C06L 2 3 3 2 3" xfId="12425"/>
    <cellStyle name="C06L 2 3 3 2 4" xfId="16953"/>
    <cellStyle name="C06L 2 3 3 2 5" xfId="18156"/>
    <cellStyle name="C06L 2 3 3 2 6" xfId="23457"/>
    <cellStyle name="C06L 2 3 3 2 7" xfId="26829"/>
    <cellStyle name="C06L 2 3 3 3" xfId="7894"/>
    <cellStyle name="C06L 2 3 3 4" xfId="12424"/>
    <cellStyle name="C06L 2 3 3 5" xfId="16952"/>
    <cellStyle name="C06L 2 3 3 6" xfId="18157"/>
    <cellStyle name="C06L 2 3 3 7" xfId="23456"/>
    <cellStyle name="C06L 2 3 3 8" xfId="26828"/>
    <cellStyle name="C06L 2 3 4" xfId="2559"/>
    <cellStyle name="C06L 2 3 4 2" xfId="5106"/>
    <cellStyle name="C06L 2 3 4 2 2" xfId="7897"/>
    <cellStyle name="C06L 2 3 4 2 3" xfId="12427"/>
    <cellStyle name="C06L 2 3 4 2 4" xfId="16955"/>
    <cellStyle name="C06L 2 3 4 2 5" xfId="18154"/>
    <cellStyle name="C06L 2 3 4 2 6" xfId="23459"/>
    <cellStyle name="C06L 2 3 4 2 7" xfId="26831"/>
    <cellStyle name="C06L 2 3 4 3" xfId="7896"/>
    <cellStyle name="C06L 2 3 4 4" xfId="12426"/>
    <cellStyle name="C06L 2 3 4 5" xfId="16954"/>
    <cellStyle name="C06L 2 3 4 6" xfId="23458"/>
    <cellStyle name="C06L 2 3 4 7" xfId="26830"/>
    <cellStyle name="C06L 2 3 5" xfId="2974"/>
    <cellStyle name="C06L 2 3 5 2" xfId="5521"/>
    <cellStyle name="C06L 2 3 5 2 2" xfId="7899"/>
    <cellStyle name="C06L 2 3 5 2 3" xfId="12429"/>
    <cellStyle name="C06L 2 3 5 2 4" xfId="16957"/>
    <cellStyle name="C06L 2 3 5 2 5" xfId="18152"/>
    <cellStyle name="C06L 2 3 5 2 6" xfId="23461"/>
    <cellStyle name="C06L 2 3 5 2 7" xfId="26833"/>
    <cellStyle name="C06L 2 3 5 3" xfId="7898"/>
    <cellStyle name="C06L 2 3 5 4" xfId="12428"/>
    <cellStyle name="C06L 2 3 5 5" xfId="16956"/>
    <cellStyle name="C06L 2 3 5 6" xfId="18153"/>
    <cellStyle name="C06L 2 3 5 7" xfId="23460"/>
    <cellStyle name="C06L 2 3 5 8" xfId="26832"/>
    <cellStyle name="C06L 2 3 6" xfId="3353"/>
    <cellStyle name="C06L 2 3 6 2" xfId="7900"/>
    <cellStyle name="C06L 2 3 6 3" xfId="12430"/>
    <cellStyle name="C06L 2 3 6 4" xfId="16958"/>
    <cellStyle name="C06L 2 3 6 5" xfId="18151"/>
    <cellStyle name="C06L 2 3 6 6" xfId="23462"/>
    <cellStyle name="C06L 2 3 6 7" xfId="26834"/>
    <cellStyle name="C06L 2 3 7" xfId="3730"/>
    <cellStyle name="C06L 2 3 7 2" xfId="7901"/>
    <cellStyle name="C06L 2 3 7 3" xfId="12431"/>
    <cellStyle name="C06L 2 3 7 4" xfId="16959"/>
    <cellStyle name="C06L 2 3 7 5" xfId="18150"/>
    <cellStyle name="C06L 2 3 7 6" xfId="23463"/>
    <cellStyle name="C06L 2 3 7 7" xfId="26835"/>
    <cellStyle name="C06L 2 3 8" xfId="7891"/>
    <cellStyle name="C06L 2 3 9" xfId="12421"/>
    <cellStyle name="C06L 2 4" xfId="1278"/>
    <cellStyle name="C06L 2 4 10" xfId="18149"/>
    <cellStyle name="C06L 2 4 11" xfId="23464"/>
    <cellStyle name="C06L 2 4 12" xfId="26836"/>
    <cellStyle name="C06L 2 4 2" xfId="1829"/>
    <cellStyle name="C06L 2 4 2 2" xfId="4378"/>
    <cellStyle name="C06L 2 4 2 2 2" xfId="7904"/>
    <cellStyle name="C06L 2 4 2 2 3" xfId="12434"/>
    <cellStyle name="C06L 2 4 2 2 4" xfId="16962"/>
    <cellStyle name="C06L 2 4 2 2 5" xfId="18147"/>
    <cellStyle name="C06L 2 4 2 2 6" xfId="23466"/>
    <cellStyle name="C06L 2 4 2 2 7" xfId="26838"/>
    <cellStyle name="C06L 2 4 2 3" xfId="7903"/>
    <cellStyle name="C06L 2 4 2 4" xfId="12433"/>
    <cellStyle name="C06L 2 4 2 5" xfId="16961"/>
    <cellStyle name="C06L 2 4 2 6" xfId="18148"/>
    <cellStyle name="C06L 2 4 2 7" xfId="23465"/>
    <cellStyle name="C06L 2 4 2 8" xfId="26837"/>
    <cellStyle name="C06L 2 4 3" xfId="2248"/>
    <cellStyle name="C06L 2 4 3 2" xfId="4795"/>
    <cellStyle name="C06L 2 4 3 2 2" xfId="7906"/>
    <cellStyle name="C06L 2 4 3 2 3" xfId="12436"/>
    <cellStyle name="C06L 2 4 3 2 4" xfId="16964"/>
    <cellStyle name="C06L 2 4 3 2 5" xfId="18145"/>
    <cellStyle name="C06L 2 4 3 2 6" xfId="23468"/>
    <cellStyle name="C06L 2 4 3 2 7" xfId="26840"/>
    <cellStyle name="C06L 2 4 3 3" xfId="7905"/>
    <cellStyle name="C06L 2 4 3 4" xfId="12435"/>
    <cellStyle name="C06L 2 4 3 5" xfId="16963"/>
    <cellStyle name="C06L 2 4 3 6" xfId="18146"/>
    <cellStyle name="C06L 2 4 3 7" xfId="23467"/>
    <cellStyle name="C06L 2 4 3 8" xfId="26839"/>
    <cellStyle name="C06L 2 4 4" xfId="2660"/>
    <cellStyle name="C06L 2 4 4 2" xfId="5207"/>
    <cellStyle name="C06L 2 4 4 2 2" xfId="7908"/>
    <cellStyle name="C06L 2 4 4 2 3" xfId="12438"/>
    <cellStyle name="C06L 2 4 4 2 4" xfId="16966"/>
    <cellStyle name="C06L 2 4 4 2 5" xfId="18143"/>
    <cellStyle name="C06L 2 4 4 2 6" xfId="23470"/>
    <cellStyle name="C06L 2 4 4 2 7" xfId="26842"/>
    <cellStyle name="C06L 2 4 4 3" xfId="7907"/>
    <cellStyle name="C06L 2 4 4 4" xfId="12437"/>
    <cellStyle name="C06L 2 4 4 5" xfId="16965"/>
    <cellStyle name="C06L 2 4 4 6" xfId="18144"/>
    <cellStyle name="C06L 2 4 4 7" xfId="23469"/>
    <cellStyle name="C06L 2 4 4 8" xfId="26841"/>
    <cellStyle name="C06L 2 4 5" xfId="3075"/>
    <cellStyle name="C06L 2 4 5 2" xfId="5622"/>
    <cellStyle name="C06L 2 4 5 2 2" xfId="12440"/>
    <cellStyle name="C06L 2 4 5 2 3" xfId="16968"/>
    <cellStyle name="C06L 2 4 5 2 4" xfId="18141"/>
    <cellStyle name="C06L 2 4 5 2 5" xfId="23472"/>
    <cellStyle name="C06L 2 4 5 2 6" xfId="26844"/>
    <cellStyle name="C06L 2 4 5 3" xfId="12439"/>
    <cellStyle name="C06L 2 4 5 4" xfId="16967"/>
    <cellStyle name="C06L 2 4 5 5" xfId="18142"/>
    <cellStyle name="C06L 2 4 5 6" xfId="23471"/>
    <cellStyle name="C06L 2 4 5 7" xfId="26843"/>
    <cellStyle name="C06L 2 4 6" xfId="3354"/>
    <cellStyle name="C06L 2 4 6 2" xfId="7911"/>
    <cellStyle name="C06L 2 4 6 3" xfId="12441"/>
    <cellStyle name="C06L 2 4 6 4" xfId="16969"/>
    <cellStyle name="C06L 2 4 6 5" xfId="18140"/>
    <cellStyle name="C06L 2 4 6 6" xfId="23473"/>
    <cellStyle name="C06L 2 4 6 7" xfId="26845"/>
    <cellStyle name="C06L 2 4 7" xfId="3831"/>
    <cellStyle name="C06L 2 4 7 2" xfId="7912"/>
    <cellStyle name="C06L 2 4 7 3" xfId="12442"/>
    <cellStyle name="C06L 2 4 7 4" xfId="16970"/>
    <cellStyle name="C06L 2 4 7 5" xfId="18139"/>
    <cellStyle name="C06L 2 4 7 6" xfId="23474"/>
    <cellStyle name="C06L 2 4 7 7" xfId="26846"/>
    <cellStyle name="C06L 2 4 8" xfId="12432"/>
    <cellStyle name="C06L 2 4 9" xfId="16960"/>
    <cellStyle name="C06L 2 5" xfId="1626"/>
    <cellStyle name="C06L 2 5 2" xfId="4175"/>
    <cellStyle name="C06L 2 5 2 2" xfId="7914"/>
    <cellStyle name="C06L 2 5 2 3" xfId="12444"/>
    <cellStyle name="C06L 2 5 2 4" xfId="16972"/>
    <cellStyle name="C06L 2 5 2 5" xfId="18137"/>
    <cellStyle name="C06L 2 5 2 6" xfId="23476"/>
    <cellStyle name="C06L 2 5 2 7" xfId="26848"/>
    <cellStyle name="C06L 2 5 3" xfId="7913"/>
    <cellStyle name="C06L 2 5 4" xfId="12443"/>
    <cellStyle name="C06L 2 5 5" xfId="16971"/>
    <cellStyle name="C06L 2 5 6" xfId="18138"/>
    <cellStyle name="C06L 2 5 7" xfId="23475"/>
    <cellStyle name="C06L 2 5 8" xfId="26847"/>
    <cellStyle name="C06L 2 6" xfId="2045"/>
    <cellStyle name="C06L 2 6 2" xfId="4592"/>
    <cellStyle name="C06L 2 6 2 2" xfId="7916"/>
    <cellStyle name="C06L 2 6 2 3" xfId="12446"/>
    <cellStyle name="C06L 2 6 2 4" xfId="16974"/>
    <cellStyle name="C06L 2 6 2 5" xfId="18135"/>
    <cellStyle name="C06L 2 6 2 6" xfId="23478"/>
    <cellStyle name="C06L 2 6 2 7" xfId="26850"/>
    <cellStyle name="C06L 2 6 3" xfId="7915"/>
    <cellStyle name="C06L 2 6 4" xfId="12445"/>
    <cellStyle name="C06L 2 6 5" xfId="16973"/>
    <cellStyle name="C06L 2 6 6" xfId="18136"/>
    <cellStyle name="C06L 2 6 7" xfId="23477"/>
    <cellStyle name="C06L 2 6 8" xfId="26849"/>
    <cellStyle name="C06L 2 7" xfId="2457"/>
    <cellStyle name="C06L 2 7 2" xfId="5004"/>
    <cellStyle name="C06L 2 7 2 2" xfId="7918"/>
    <cellStyle name="C06L 2 7 2 3" xfId="12448"/>
    <cellStyle name="C06L 2 7 2 4" xfId="16976"/>
    <cellStyle name="C06L 2 7 2 5" xfId="18133"/>
    <cellStyle name="C06L 2 7 2 6" xfId="23480"/>
    <cellStyle name="C06L 2 7 2 7" xfId="26852"/>
    <cellStyle name="C06L 2 7 3" xfId="7917"/>
    <cellStyle name="C06L 2 7 4" xfId="12447"/>
    <cellStyle name="C06L 2 7 5" xfId="16975"/>
    <cellStyle name="C06L 2 7 6" xfId="18134"/>
    <cellStyle name="C06L 2 7 7" xfId="23479"/>
    <cellStyle name="C06L 2 7 8" xfId="26851"/>
    <cellStyle name="C06L 2 8" xfId="2872"/>
    <cellStyle name="C06L 2 8 2" xfId="5419"/>
    <cellStyle name="C06L 2 8 2 2" xfId="7920"/>
    <cellStyle name="C06L 2 8 2 3" xfId="12450"/>
    <cellStyle name="C06L 2 8 2 4" xfId="16978"/>
    <cellStyle name="C06L 2 8 2 5" xfId="18131"/>
    <cellStyle name="C06L 2 8 2 6" xfId="23482"/>
    <cellStyle name="C06L 2 8 2 7" xfId="26854"/>
    <cellStyle name="C06L 2 8 3" xfId="7919"/>
    <cellStyle name="C06L 2 8 4" xfId="12449"/>
    <cellStyle name="C06L 2 8 5" xfId="16977"/>
    <cellStyle name="C06L 2 8 6" xfId="18132"/>
    <cellStyle name="C06L 2 8 7" xfId="23481"/>
    <cellStyle name="C06L 2 8 8" xfId="26853"/>
    <cellStyle name="C06L 2 9" xfId="3628"/>
    <cellStyle name="C06L 2 9 2" xfId="7921"/>
    <cellStyle name="C06L 2 9 3" xfId="12451"/>
    <cellStyle name="C06L 2 9 4" xfId="16979"/>
    <cellStyle name="C06L 2 9 5" xfId="18130"/>
    <cellStyle name="C06L 2 9 6" xfId="23483"/>
    <cellStyle name="C06L 2 9 7" xfId="26855"/>
    <cellStyle name="C07H" xfId="338"/>
    <cellStyle name="C07H 2" xfId="1060"/>
    <cellStyle name="C07H 2 10" xfId="26856"/>
    <cellStyle name="C07H 2 2" xfId="1136"/>
    <cellStyle name="C07H 2 2 10" xfId="18127"/>
    <cellStyle name="C07H 2 2 11" xfId="26857"/>
    <cellStyle name="C07H 2 2 2" xfId="1239"/>
    <cellStyle name="C07H 2 2 2 10" xfId="18126"/>
    <cellStyle name="C07H 2 2 2 11" xfId="23484"/>
    <cellStyle name="C07H 2 2 2 12" xfId="26858"/>
    <cellStyle name="C07H 2 2 2 2" xfId="1790"/>
    <cellStyle name="C07H 2 2 2 2 2" xfId="4339"/>
    <cellStyle name="C07H 2 2 2 2 2 2" xfId="7927"/>
    <cellStyle name="C07H 2 2 2 2 2 3" xfId="12457"/>
    <cellStyle name="C07H 2 2 2 2 2 4" xfId="16985"/>
    <cellStyle name="C07H 2 2 2 2 2 5" xfId="18124"/>
    <cellStyle name="C07H 2 2 2 2 2 6" xfId="23486"/>
    <cellStyle name="C07H 2 2 2 2 2 7" xfId="26860"/>
    <cellStyle name="C07H 2 2 2 2 3" xfId="7926"/>
    <cellStyle name="C07H 2 2 2 2 4" xfId="12456"/>
    <cellStyle name="C07H 2 2 2 2 5" xfId="16984"/>
    <cellStyle name="C07H 2 2 2 2 6" xfId="18125"/>
    <cellStyle name="C07H 2 2 2 2 7" xfId="23485"/>
    <cellStyle name="C07H 2 2 2 2 8" xfId="26859"/>
    <cellStyle name="C07H 2 2 2 3" xfId="2209"/>
    <cellStyle name="C07H 2 2 2 3 2" xfId="4756"/>
    <cellStyle name="C07H 2 2 2 3 2 2" xfId="7929"/>
    <cellStyle name="C07H 2 2 2 3 2 3" xfId="12459"/>
    <cellStyle name="C07H 2 2 2 3 2 4" xfId="16987"/>
    <cellStyle name="C07H 2 2 2 3 2 5" xfId="18122"/>
    <cellStyle name="C07H 2 2 2 3 2 6" xfId="23488"/>
    <cellStyle name="C07H 2 2 2 3 2 7" xfId="26862"/>
    <cellStyle name="C07H 2 2 2 3 3" xfId="7928"/>
    <cellStyle name="C07H 2 2 2 3 4" xfId="12458"/>
    <cellStyle name="C07H 2 2 2 3 5" xfId="16986"/>
    <cellStyle name="C07H 2 2 2 3 6" xfId="18123"/>
    <cellStyle name="C07H 2 2 2 3 7" xfId="23487"/>
    <cellStyle name="C07H 2 2 2 3 8" xfId="26861"/>
    <cellStyle name="C07H 2 2 2 4" xfId="2621"/>
    <cellStyle name="C07H 2 2 2 4 2" xfId="5168"/>
    <cellStyle name="C07H 2 2 2 4 2 2" xfId="7931"/>
    <cellStyle name="C07H 2 2 2 4 2 3" xfId="12461"/>
    <cellStyle name="C07H 2 2 2 4 2 4" xfId="16989"/>
    <cellStyle name="C07H 2 2 2 4 2 5" xfId="18120"/>
    <cellStyle name="C07H 2 2 2 4 2 6" xfId="23490"/>
    <cellStyle name="C07H 2 2 2 4 2 7" xfId="26864"/>
    <cellStyle name="C07H 2 2 2 4 3" xfId="7930"/>
    <cellStyle name="C07H 2 2 2 4 4" xfId="12460"/>
    <cellStyle name="C07H 2 2 2 4 5" xfId="16988"/>
    <cellStyle name="C07H 2 2 2 4 6" xfId="18121"/>
    <cellStyle name="C07H 2 2 2 4 7" xfId="23489"/>
    <cellStyle name="C07H 2 2 2 4 8" xfId="26863"/>
    <cellStyle name="C07H 2 2 2 5" xfId="3036"/>
    <cellStyle name="C07H 2 2 2 5 2" xfId="5583"/>
    <cellStyle name="C07H 2 2 2 5 2 2" xfId="7933"/>
    <cellStyle name="C07H 2 2 2 5 2 3" xfId="12463"/>
    <cellStyle name="C07H 2 2 2 5 2 4" xfId="16991"/>
    <cellStyle name="C07H 2 2 2 5 2 5" xfId="18118"/>
    <cellStyle name="C07H 2 2 2 5 2 6" xfId="23492"/>
    <cellStyle name="C07H 2 2 2 5 2 7" xfId="26866"/>
    <cellStyle name="C07H 2 2 2 5 3" xfId="7932"/>
    <cellStyle name="C07H 2 2 2 5 4" xfId="12462"/>
    <cellStyle name="C07H 2 2 2 5 5" xfId="18119"/>
    <cellStyle name="C07H 2 2 2 5 6" xfId="23491"/>
    <cellStyle name="C07H 2 2 2 5 7" xfId="26865"/>
    <cellStyle name="C07H 2 2 2 6" xfId="3355"/>
    <cellStyle name="C07H 2 2 2 6 2" xfId="7934"/>
    <cellStyle name="C07H 2 2 2 6 3" xfId="12464"/>
    <cellStyle name="C07H 2 2 2 6 4" xfId="16992"/>
    <cellStyle name="C07H 2 2 2 6 5" xfId="18117"/>
    <cellStyle name="C07H 2 2 2 6 6" xfId="23493"/>
    <cellStyle name="C07H 2 2 2 6 7" xfId="26867"/>
    <cellStyle name="C07H 2 2 2 7" xfId="3792"/>
    <cellStyle name="C07H 2 2 2 7 2" xfId="7935"/>
    <cellStyle name="C07H 2 2 2 7 3" xfId="12465"/>
    <cellStyle name="C07H 2 2 2 7 4" xfId="16993"/>
    <cellStyle name="C07H 2 2 2 7 5" xfId="18116"/>
    <cellStyle name="C07H 2 2 2 7 6" xfId="23494"/>
    <cellStyle name="C07H 2 2 2 7 7" xfId="26868"/>
    <cellStyle name="C07H 2 2 2 8" xfId="7925"/>
    <cellStyle name="C07H 2 2 2 9" xfId="12455"/>
    <cellStyle name="C07H 2 2 3" xfId="1338"/>
    <cellStyle name="C07H 2 2 3 10" xfId="18115"/>
    <cellStyle name="C07H 2 2 3 11" xfId="23495"/>
    <cellStyle name="C07H 2 2 3 12" xfId="26869"/>
    <cellStyle name="C07H 2 2 3 2" xfId="1889"/>
    <cellStyle name="C07H 2 2 3 2 2" xfId="4438"/>
    <cellStyle name="C07H 2 2 3 2 2 2" xfId="7938"/>
    <cellStyle name="C07H 2 2 3 2 2 3" xfId="12468"/>
    <cellStyle name="C07H 2 2 3 2 2 4" xfId="16996"/>
    <cellStyle name="C07H 2 2 3 2 2 5" xfId="18113"/>
    <cellStyle name="C07H 2 2 3 2 2 6" xfId="23497"/>
    <cellStyle name="C07H 2 2 3 2 2 7" xfId="26871"/>
    <cellStyle name="C07H 2 2 3 2 3" xfId="7937"/>
    <cellStyle name="C07H 2 2 3 2 4" xfId="12467"/>
    <cellStyle name="C07H 2 2 3 2 5" xfId="16995"/>
    <cellStyle name="C07H 2 2 3 2 6" xfId="18114"/>
    <cellStyle name="C07H 2 2 3 2 7" xfId="23496"/>
    <cellStyle name="C07H 2 2 3 2 8" xfId="26870"/>
    <cellStyle name="C07H 2 2 3 3" xfId="2308"/>
    <cellStyle name="C07H 2 2 3 3 2" xfId="4855"/>
    <cellStyle name="C07H 2 2 3 3 2 2" xfId="7940"/>
    <cellStyle name="C07H 2 2 3 3 2 3" xfId="12470"/>
    <cellStyle name="C07H 2 2 3 3 2 4" xfId="16998"/>
    <cellStyle name="C07H 2 2 3 3 2 5" xfId="18111"/>
    <cellStyle name="C07H 2 2 3 3 2 6" xfId="23499"/>
    <cellStyle name="C07H 2 2 3 3 2 7" xfId="26873"/>
    <cellStyle name="C07H 2 2 3 3 3" xfId="7939"/>
    <cellStyle name="C07H 2 2 3 3 4" xfId="12469"/>
    <cellStyle name="C07H 2 2 3 3 5" xfId="16997"/>
    <cellStyle name="C07H 2 2 3 3 6" xfId="18112"/>
    <cellStyle name="C07H 2 2 3 3 7" xfId="23498"/>
    <cellStyle name="C07H 2 2 3 3 8" xfId="26872"/>
    <cellStyle name="C07H 2 2 3 4" xfId="2720"/>
    <cellStyle name="C07H 2 2 3 4 2" xfId="5267"/>
    <cellStyle name="C07H 2 2 3 4 2 2" xfId="7942"/>
    <cellStyle name="C07H 2 2 3 4 2 3" xfId="12472"/>
    <cellStyle name="C07H 2 2 3 4 2 4" xfId="17000"/>
    <cellStyle name="C07H 2 2 3 4 2 5" xfId="18109"/>
    <cellStyle name="C07H 2 2 3 4 2 6" xfId="23501"/>
    <cellStyle name="C07H 2 2 3 4 2 7" xfId="26875"/>
    <cellStyle name="C07H 2 2 3 4 3" xfId="7941"/>
    <cellStyle name="C07H 2 2 3 4 4" xfId="12471"/>
    <cellStyle name="C07H 2 2 3 4 5" xfId="16999"/>
    <cellStyle name="C07H 2 2 3 4 6" xfId="18110"/>
    <cellStyle name="C07H 2 2 3 4 7" xfId="23500"/>
    <cellStyle name="C07H 2 2 3 4 8" xfId="26874"/>
    <cellStyle name="C07H 2 2 3 5" xfId="3135"/>
    <cellStyle name="C07H 2 2 3 5 2" xfId="5682"/>
    <cellStyle name="C07H 2 2 3 5 2 2" xfId="7944"/>
    <cellStyle name="C07H 2 2 3 5 2 3" xfId="12474"/>
    <cellStyle name="C07H 2 2 3 5 2 4" xfId="17002"/>
    <cellStyle name="C07H 2 2 3 5 2 5" xfId="18107"/>
    <cellStyle name="C07H 2 2 3 5 2 6" xfId="23503"/>
    <cellStyle name="C07H 2 2 3 5 2 7" xfId="26877"/>
    <cellStyle name="C07H 2 2 3 5 3" xfId="7943"/>
    <cellStyle name="C07H 2 2 3 5 4" xfId="12473"/>
    <cellStyle name="C07H 2 2 3 5 5" xfId="17001"/>
    <cellStyle name="C07H 2 2 3 5 6" xfId="18108"/>
    <cellStyle name="C07H 2 2 3 5 7" xfId="23502"/>
    <cellStyle name="C07H 2 2 3 5 8" xfId="26876"/>
    <cellStyle name="C07H 2 2 3 6" xfId="3891"/>
    <cellStyle name="C07H 2 2 3 6 2" xfId="7945"/>
    <cellStyle name="C07H 2 2 3 6 3" xfId="12475"/>
    <cellStyle name="C07H 2 2 3 6 4" xfId="17003"/>
    <cellStyle name="C07H 2 2 3 6 5" xfId="18106"/>
    <cellStyle name="C07H 2 2 3 6 6" xfId="23504"/>
    <cellStyle name="C07H 2 2 3 6 7" xfId="26878"/>
    <cellStyle name="C07H 2 2 3 7" xfId="7936"/>
    <cellStyle name="C07H 2 2 3 8" xfId="12466"/>
    <cellStyle name="C07H 2 2 3 9" xfId="16994"/>
    <cellStyle name="C07H 2 2 4" xfId="1687"/>
    <cellStyle name="C07H 2 2 4 2" xfId="4236"/>
    <cellStyle name="C07H 2 2 4 2 2" xfId="7947"/>
    <cellStyle name="C07H 2 2 4 2 3" xfId="12477"/>
    <cellStyle name="C07H 2 2 4 2 4" xfId="17005"/>
    <cellStyle name="C07H 2 2 4 2 5" xfId="18104"/>
    <cellStyle name="C07H 2 2 4 2 6" xfId="23505"/>
    <cellStyle name="C07H 2 2 4 2 7" xfId="26880"/>
    <cellStyle name="C07H 2 2 4 3" xfId="7946"/>
    <cellStyle name="C07H 2 2 4 4" xfId="12476"/>
    <cellStyle name="C07H 2 2 4 5" xfId="17004"/>
    <cellStyle name="C07H 2 2 4 6" xfId="18105"/>
    <cellStyle name="C07H 2 2 4 7" xfId="26879"/>
    <cellStyle name="C07H 2 2 5" xfId="2106"/>
    <cellStyle name="C07H 2 2 5 2" xfId="4653"/>
    <cellStyle name="C07H 2 2 5 2 2" xfId="7949"/>
    <cellStyle name="C07H 2 2 5 2 3" xfId="12479"/>
    <cellStyle name="C07H 2 2 5 2 4" xfId="17007"/>
    <cellStyle name="C07H 2 2 5 2 5" xfId="18102"/>
    <cellStyle name="C07H 2 2 5 2 6" xfId="23507"/>
    <cellStyle name="C07H 2 2 5 2 7" xfId="26882"/>
    <cellStyle name="C07H 2 2 5 3" xfId="7948"/>
    <cellStyle name="C07H 2 2 5 4" xfId="12478"/>
    <cellStyle name="C07H 2 2 5 5" xfId="17006"/>
    <cellStyle name="C07H 2 2 5 6" xfId="18103"/>
    <cellStyle name="C07H 2 2 5 7" xfId="23506"/>
    <cellStyle name="C07H 2 2 5 8" xfId="26881"/>
    <cellStyle name="C07H 2 2 6" xfId="2518"/>
    <cellStyle name="C07H 2 2 6 2" xfId="5065"/>
    <cellStyle name="C07H 2 2 6 2 2" xfId="7951"/>
    <cellStyle name="C07H 2 2 6 2 3" xfId="17009"/>
    <cellStyle name="C07H 2 2 6 2 4" xfId="18100"/>
    <cellStyle name="C07H 2 2 6 2 5" xfId="23509"/>
    <cellStyle name="C07H 2 2 6 2 6" xfId="26884"/>
    <cellStyle name="C07H 2 2 6 3" xfId="7950"/>
    <cellStyle name="C07H 2 2 6 4" xfId="17008"/>
    <cellStyle name="C07H 2 2 6 5" xfId="18101"/>
    <cellStyle name="C07H 2 2 6 6" xfId="23508"/>
    <cellStyle name="C07H 2 2 6 7" xfId="26883"/>
    <cellStyle name="C07H 2 2 7" xfId="2933"/>
    <cellStyle name="C07H 2 2 7 2" xfId="5480"/>
    <cellStyle name="C07H 2 2 7 2 2" xfId="7953"/>
    <cellStyle name="C07H 2 2 7 2 3" xfId="12483"/>
    <cellStyle name="C07H 2 2 7 2 4" xfId="17011"/>
    <cellStyle name="C07H 2 2 7 2 5" xfId="18098"/>
    <cellStyle name="C07H 2 2 7 2 6" xfId="23511"/>
    <cellStyle name="C07H 2 2 7 2 7" xfId="26886"/>
    <cellStyle name="C07H 2 2 7 3" xfId="7952"/>
    <cellStyle name="C07H 2 2 7 4" xfId="12482"/>
    <cellStyle name="C07H 2 2 7 5" xfId="17010"/>
    <cellStyle name="C07H 2 2 7 6" xfId="18099"/>
    <cellStyle name="C07H 2 2 7 7" xfId="23510"/>
    <cellStyle name="C07H 2 2 7 8" xfId="26885"/>
    <cellStyle name="C07H 2 2 8" xfId="3689"/>
    <cellStyle name="C07H 2 2 8 2" xfId="7954"/>
    <cellStyle name="C07H 2 2 8 3" xfId="12484"/>
    <cellStyle name="C07H 2 2 8 4" xfId="17012"/>
    <cellStyle name="C07H 2 2 8 5" xfId="18097"/>
    <cellStyle name="C07H 2 2 8 6" xfId="23512"/>
    <cellStyle name="C07H 2 2 8 7" xfId="26887"/>
    <cellStyle name="C07H 2 2 9" xfId="7924"/>
    <cellStyle name="C07H 2 3" xfId="1178"/>
    <cellStyle name="C07H 2 3 10" xfId="17013"/>
    <cellStyle name="C07H 2 3 11" xfId="23513"/>
    <cellStyle name="C07H 2 3 12" xfId="26888"/>
    <cellStyle name="C07H 2 3 2" xfId="1729"/>
    <cellStyle name="C07H 2 3 2 2" xfId="4278"/>
    <cellStyle name="C07H 2 3 2 2 2" xfId="7957"/>
    <cellStyle name="C07H 2 3 2 2 3" xfId="12487"/>
    <cellStyle name="C07H 2 3 2 2 4" xfId="17015"/>
    <cellStyle name="C07H 2 3 2 2 5" xfId="18094"/>
    <cellStyle name="C07H 2 3 2 2 6" xfId="23515"/>
    <cellStyle name="C07H 2 3 2 2 7" xfId="26890"/>
    <cellStyle name="C07H 2 3 2 3" xfId="7956"/>
    <cellStyle name="C07H 2 3 2 4" xfId="12486"/>
    <cellStyle name="C07H 2 3 2 5" xfId="17014"/>
    <cellStyle name="C07H 2 3 2 6" xfId="18095"/>
    <cellStyle name="C07H 2 3 2 7" xfId="23514"/>
    <cellStyle name="C07H 2 3 2 8" xfId="26889"/>
    <cellStyle name="C07H 2 3 3" xfId="2148"/>
    <cellStyle name="C07H 2 3 3 2" xfId="4695"/>
    <cellStyle name="C07H 2 3 3 2 2" xfId="7959"/>
    <cellStyle name="C07H 2 3 3 2 3" xfId="12489"/>
    <cellStyle name="C07H 2 3 3 2 4" xfId="17017"/>
    <cellStyle name="C07H 2 3 3 2 5" xfId="18092"/>
    <cellStyle name="C07H 2 3 3 2 6" xfId="23517"/>
    <cellStyle name="C07H 2 3 3 2 7" xfId="26892"/>
    <cellStyle name="C07H 2 3 3 3" xfId="7958"/>
    <cellStyle name="C07H 2 3 3 4" xfId="12488"/>
    <cellStyle name="C07H 2 3 3 5" xfId="17016"/>
    <cellStyle name="C07H 2 3 3 6" xfId="18093"/>
    <cellStyle name="C07H 2 3 3 7" xfId="23516"/>
    <cellStyle name="C07H 2 3 3 8" xfId="26891"/>
    <cellStyle name="C07H 2 3 4" xfId="2560"/>
    <cellStyle name="C07H 2 3 4 2" xfId="5107"/>
    <cellStyle name="C07H 2 3 4 2 2" xfId="7961"/>
    <cellStyle name="C07H 2 3 4 2 3" xfId="12491"/>
    <cellStyle name="C07H 2 3 4 2 4" xfId="17019"/>
    <cellStyle name="C07H 2 3 4 2 5" xfId="18035"/>
    <cellStyle name="C07H 2 3 4 2 6" xfId="23519"/>
    <cellStyle name="C07H 2 3 4 2 7" xfId="26894"/>
    <cellStyle name="C07H 2 3 4 3" xfId="7960"/>
    <cellStyle name="C07H 2 3 4 4" xfId="12490"/>
    <cellStyle name="C07H 2 3 4 5" xfId="17018"/>
    <cellStyle name="C07H 2 3 4 6" xfId="23518"/>
    <cellStyle name="C07H 2 3 4 7" xfId="26893"/>
    <cellStyle name="C07H 2 3 5" xfId="2975"/>
    <cellStyle name="C07H 2 3 5 2" xfId="5522"/>
    <cellStyle name="C07H 2 3 5 2 2" xfId="7963"/>
    <cellStyle name="C07H 2 3 5 2 3" xfId="12493"/>
    <cellStyle name="C07H 2 3 5 2 4" xfId="17021"/>
    <cellStyle name="C07H 2 3 5 2 5" xfId="18027"/>
    <cellStyle name="C07H 2 3 5 2 6" xfId="23521"/>
    <cellStyle name="C07H 2 3 5 2 7" xfId="26896"/>
    <cellStyle name="C07H 2 3 5 3" xfId="7962"/>
    <cellStyle name="C07H 2 3 5 4" xfId="12492"/>
    <cellStyle name="C07H 2 3 5 5" xfId="17020"/>
    <cellStyle name="C07H 2 3 5 6" xfId="18028"/>
    <cellStyle name="C07H 2 3 5 7" xfId="23520"/>
    <cellStyle name="C07H 2 3 5 8" xfId="26895"/>
    <cellStyle name="C07H 2 3 6" xfId="3356"/>
    <cellStyle name="C07H 2 3 6 2" xfId="7964"/>
    <cellStyle name="C07H 2 3 6 3" xfId="12494"/>
    <cellStyle name="C07H 2 3 6 4" xfId="17022"/>
    <cellStyle name="C07H 2 3 6 5" xfId="18026"/>
    <cellStyle name="C07H 2 3 6 6" xfId="23522"/>
    <cellStyle name="C07H 2 3 6 7" xfId="26897"/>
    <cellStyle name="C07H 2 3 7" xfId="3731"/>
    <cellStyle name="C07H 2 3 7 2" xfId="7965"/>
    <cellStyle name="C07H 2 3 7 3" xfId="12495"/>
    <cellStyle name="C07H 2 3 7 4" xfId="17023"/>
    <cellStyle name="C07H 2 3 7 5" xfId="18025"/>
    <cellStyle name="C07H 2 3 7 6" xfId="23523"/>
    <cellStyle name="C07H 2 3 7 7" xfId="26898"/>
    <cellStyle name="C07H 2 3 8" xfId="7955"/>
    <cellStyle name="C07H 2 3 9" xfId="12485"/>
    <cellStyle name="C07H 2 4" xfId="1279"/>
    <cellStyle name="C07H 2 4 10" xfId="18024"/>
    <cellStyle name="C07H 2 4 11" xfId="23524"/>
    <cellStyle name="C07H 2 4 12" xfId="26899"/>
    <cellStyle name="C07H 2 4 2" xfId="1830"/>
    <cellStyle name="C07H 2 4 2 2" xfId="4379"/>
    <cellStyle name="C07H 2 4 2 2 2" xfId="7968"/>
    <cellStyle name="C07H 2 4 2 2 3" xfId="12498"/>
    <cellStyle name="C07H 2 4 2 2 4" xfId="17026"/>
    <cellStyle name="C07H 2 4 2 2 5" xfId="18022"/>
    <cellStyle name="C07H 2 4 2 2 6" xfId="23526"/>
    <cellStyle name="C07H 2 4 2 2 7" xfId="26901"/>
    <cellStyle name="C07H 2 4 2 3" xfId="7967"/>
    <cellStyle name="C07H 2 4 2 4" xfId="12497"/>
    <cellStyle name="C07H 2 4 2 5" xfId="17025"/>
    <cellStyle name="C07H 2 4 2 6" xfId="18023"/>
    <cellStyle name="C07H 2 4 2 7" xfId="23525"/>
    <cellStyle name="C07H 2 4 2 8" xfId="26900"/>
    <cellStyle name="C07H 2 4 3" xfId="2249"/>
    <cellStyle name="C07H 2 4 3 2" xfId="4796"/>
    <cellStyle name="C07H 2 4 3 2 2" xfId="7970"/>
    <cellStyle name="C07H 2 4 3 2 3" xfId="12500"/>
    <cellStyle name="C07H 2 4 3 2 4" xfId="17028"/>
    <cellStyle name="C07H 2 4 3 2 5" xfId="18020"/>
    <cellStyle name="C07H 2 4 3 2 6" xfId="23528"/>
    <cellStyle name="C07H 2 4 3 2 7" xfId="26903"/>
    <cellStyle name="C07H 2 4 3 3" xfId="7969"/>
    <cellStyle name="C07H 2 4 3 4" xfId="12499"/>
    <cellStyle name="C07H 2 4 3 5" xfId="17027"/>
    <cellStyle name="C07H 2 4 3 6" xfId="18021"/>
    <cellStyle name="C07H 2 4 3 7" xfId="23527"/>
    <cellStyle name="C07H 2 4 3 8" xfId="26902"/>
    <cellStyle name="C07H 2 4 4" xfId="2661"/>
    <cellStyle name="C07H 2 4 4 2" xfId="5208"/>
    <cellStyle name="C07H 2 4 4 2 2" xfId="7972"/>
    <cellStyle name="C07H 2 4 4 2 3" xfId="12502"/>
    <cellStyle name="C07H 2 4 4 2 4" xfId="17030"/>
    <cellStyle name="C07H 2 4 4 2 5" xfId="18018"/>
    <cellStyle name="C07H 2 4 4 2 6" xfId="23530"/>
    <cellStyle name="C07H 2 4 4 2 7" xfId="26905"/>
    <cellStyle name="C07H 2 4 4 3" xfId="7971"/>
    <cellStyle name="C07H 2 4 4 4" xfId="12501"/>
    <cellStyle name="C07H 2 4 4 5" xfId="17029"/>
    <cellStyle name="C07H 2 4 4 6" xfId="18019"/>
    <cellStyle name="C07H 2 4 4 7" xfId="23529"/>
    <cellStyle name="C07H 2 4 4 8" xfId="26904"/>
    <cellStyle name="C07H 2 4 5" xfId="3076"/>
    <cellStyle name="C07H 2 4 5 2" xfId="5623"/>
    <cellStyle name="C07H 2 4 5 2 2" xfId="12504"/>
    <cellStyle name="C07H 2 4 5 2 3" xfId="17032"/>
    <cellStyle name="C07H 2 4 5 2 4" xfId="18016"/>
    <cellStyle name="C07H 2 4 5 2 5" xfId="23532"/>
    <cellStyle name="C07H 2 4 5 2 6" xfId="26907"/>
    <cellStyle name="C07H 2 4 5 3" xfId="12503"/>
    <cellStyle name="C07H 2 4 5 4" xfId="17031"/>
    <cellStyle name="C07H 2 4 5 5" xfId="18017"/>
    <cellStyle name="C07H 2 4 5 6" xfId="23531"/>
    <cellStyle name="C07H 2 4 5 7" xfId="26906"/>
    <cellStyle name="C07H 2 4 6" xfId="3357"/>
    <cellStyle name="C07H 2 4 6 2" xfId="7975"/>
    <cellStyle name="C07H 2 4 6 3" xfId="12505"/>
    <cellStyle name="C07H 2 4 6 4" xfId="17033"/>
    <cellStyle name="C07H 2 4 6 5" xfId="18015"/>
    <cellStyle name="C07H 2 4 6 6" xfId="23533"/>
    <cellStyle name="C07H 2 4 6 7" xfId="26908"/>
    <cellStyle name="C07H 2 4 7" xfId="3832"/>
    <cellStyle name="C07H 2 4 7 2" xfId="7976"/>
    <cellStyle name="C07H 2 4 7 3" xfId="12506"/>
    <cellStyle name="C07H 2 4 7 4" xfId="17034"/>
    <cellStyle name="C07H 2 4 7 5" xfId="18014"/>
    <cellStyle name="C07H 2 4 7 6" xfId="23534"/>
    <cellStyle name="C07H 2 4 7 7" xfId="26909"/>
    <cellStyle name="C07H 2 4 8" xfId="12496"/>
    <cellStyle name="C07H 2 4 9" xfId="17024"/>
    <cellStyle name="C07H 2 5" xfId="1627"/>
    <cellStyle name="C07H 2 5 2" xfId="4176"/>
    <cellStyle name="C07H 2 5 2 2" xfId="7978"/>
    <cellStyle name="C07H 2 5 2 3" xfId="12508"/>
    <cellStyle name="C07H 2 5 2 4" xfId="17036"/>
    <cellStyle name="C07H 2 5 2 5" xfId="18012"/>
    <cellStyle name="C07H 2 5 2 6" xfId="23536"/>
    <cellStyle name="C07H 2 5 2 7" xfId="26911"/>
    <cellStyle name="C07H 2 5 3" xfId="7977"/>
    <cellStyle name="C07H 2 5 4" xfId="12507"/>
    <cellStyle name="C07H 2 5 5" xfId="17035"/>
    <cellStyle name="C07H 2 5 6" xfId="18013"/>
    <cellStyle name="C07H 2 5 7" xfId="23535"/>
    <cellStyle name="C07H 2 5 8" xfId="26910"/>
    <cellStyle name="C07H 2 6" xfId="2046"/>
    <cellStyle name="C07H 2 6 2" xfId="4593"/>
    <cellStyle name="C07H 2 6 2 2" xfId="7980"/>
    <cellStyle name="C07H 2 6 2 3" xfId="12510"/>
    <cellStyle name="C07H 2 6 2 4" xfId="17038"/>
    <cellStyle name="C07H 2 6 2 5" xfId="15884"/>
    <cellStyle name="C07H 2 6 2 6" xfId="23538"/>
    <cellStyle name="C07H 2 6 2 7" xfId="26913"/>
    <cellStyle name="C07H 2 6 3" xfId="7979"/>
    <cellStyle name="C07H 2 6 4" xfId="12509"/>
    <cellStyle name="C07H 2 6 5" xfId="17037"/>
    <cellStyle name="C07H 2 6 6" xfId="18011"/>
    <cellStyle name="C07H 2 6 7" xfId="23537"/>
    <cellStyle name="C07H 2 6 8" xfId="26912"/>
    <cellStyle name="C07H 2 7" xfId="2458"/>
    <cellStyle name="C07H 2 7 2" xfId="5005"/>
    <cellStyle name="C07H 2 7 2 2" xfId="7982"/>
    <cellStyle name="C07H 2 7 2 3" xfId="12512"/>
    <cellStyle name="C07H 2 7 2 4" xfId="17040"/>
    <cellStyle name="C07H 2 7 2 5" xfId="15952"/>
    <cellStyle name="C07H 2 7 2 6" xfId="23540"/>
    <cellStyle name="C07H 2 7 2 7" xfId="26915"/>
    <cellStyle name="C07H 2 7 3" xfId="7981"/>
    <cellStyle name="C07H 2 7 4" xfId="12511"/>
    <cellStyle name="C07H 2 7 5" xfId="17039"/>
    <cellStyle name="C07H 2 7 6" xfId="18010"/>
    <cellStyle name="C07H 2 7 7" xfId="23539"/>
    <cellStyle name="C07H 2 7 8" xfId="26914"/>
    <cellStyle name="C07H 2 8" xfId="2873"/>
    <cellStyle name="C07H 2 8 2" xfId="5420"/>
    <cellStyle name="C07H 2 8 2 2" xfId="7984"/>
    <cellStyle name="C07H 2 8 2 3" xfId="12514"/>
    <cellStyle name="C07H 2 8 2 4" xfId="17042"/>
    <cellStyle name="C07H 2 8 2 5" xfId="18008"/>
    <cellStyle name="C07H 2 8 2 6" xfId="23542"/>
    <cellStyle name="C07H 2 8 2 7" xfId="26917"/>
    <cellStyle name="C07H 2 8 3" xfId="7983"/>
    <cellStyle name="C07H 2 8 4" xfId="12513"/>
    <cellStyle name="C07H 2 8 5" xfId="17041"/>
    <cellStyle name="C07H 2 8 6" xfId="18009"/>
    <cellStyle name="C07H 2 8 7" xfId="23541"/>
    <cellStyle name="C07H 2 8 8" xfId="26916"/>
    <cellStyle name="C07H 2 9" xfId="3629"/>
    <cellStyle name="C07H 2 9 2" xfId="7985"/>
    <cellStyle name="C07H 2 9 3" xfId="12515"/>
    <cellStyle name="C07H 2 9 4" xfId="17043"/>
    <cellStyle name="C07H 2 9 5" xfId="18007"/>
    <cellStyle name="C07H 2 9 6" xfId="23543"/>
    <cellStyle name="C07H 2 9 7" xfId="26918"/>
    <cellStyle name="C07L" xfId="339"/>
    <cellStyle name="C07L 2" xfId="1061"/>
    <cellStyle name="C07L 2 10" xfId="26919"/>
    <cellStyle name="C07L 2 2" xfId="1137"/>
    <cellStyle name="C07L 2 2 10" xfId="15969"/>
    <cellStyle name="C07L 2 2 11" xfId="26920"/>
    <cellStyle name="C07L 2 2 2" xfId="1240"/>
    <cellStyle name="C07L 2 2 2 10" xfId="18004"/>
    <cellStyle name="C07L 2 2 2 11" xfId="23544"/>
    <cellStyle name="C07L 2 2 2 12" xfId="26921"/>
    <cellStyle name="C07L 2 2 2 2" xfId="1791"/>
    <cellStyle name="C07L 2 2 2 2 2" xfId="4340"/>
    <cellStyle name="C07L 2 2 2 2 2 2" xfId="7991"/>
    <cellStyle name="C07L 2 2 2 2 2 3" xfId="12521"/>
    <cellStyle name="C07L 2 2 2 2 2 4" xfId="17049"/>
    <cellStyle name="C07L 2 2 2 2 2 5" xfId="18002"/>
    <cellStyle name="C07L 2 2 2 2 2 6" xfId="23546"/>
    <cellStyle name="C07L 2 2 2 2 2 7" xfId="26923"/>
    <cellStyle name="C07L 2 2 2 2 3" xfId="7990"/>
    <cellStyle name="C07L 2 2 2 2 4" xfId="12520"/>
    <cellStyle name="C07L 2 2 2 2 5" xfId="17048"/>
    <cellStyle name="C07L 2 2 2 2 6" xfId="18003"/>
    <cellStyle name="C07L 2 2 2 2 7" xfId="23545"/>
    <cellStyle name="C07L 2 2 2 2 8" xfId="26922"/>
    <cellStyle name="C07L 2 2 2 3" xfId="2210"/>
    <cellStyle name="C07L 2 2 2 3 2" xfId="4757"/>
    <cellStyle name="C07L 2 2 2 3 2 2" xfId="7993"/>
    <cellStyle name="C07L 2 2 2 3 2 3" xfId="12523"/>
    <cellStyle name="C07L 2 2 2 3 2 4" xfId="17051"/>
    <cellStyle name="C07L 2 2 2 3 2 5" xfId="18000"/>
    <cellStyle name="C07L 2 2 2 3 2 6" xfId="23548"/>
    <cellStyle name="C07L 2 2 2 3 2 7" xfId="26925"/>
    <cellStyle name="C07L 2 2 2 3 3" xfId="7992"/>
    <cellStyle name="C07L 2 2 2 3 4" xfId="12522"/>
    <cellStyle name="C07L 2 2 2 3 5" xfId="17050"/>
    <cellStyle name="C07L 2 2 2 3 6" xfId="18001"/>
    <cellStyle name="C07L 2 2 2 3 7" xfId="23547"/>
    <cellStyle name="C07L 2 2 2 3 8" xfId="26924"/>
    <cellStyle name="C07L 2 2 2 4" xfId="2622"/>
    <cellStyle name="C07L 2 2 2 4 2" xfId="5169"/>
    <cellStyle name="C07L 2 2 2 4 2 2" xfId="7995"/>
    <cellStyle name="C07L 2 2 2 4 2 3" xfId="12525"/>
    <cellStyle name="C07L 2 2 2 4 2 4" xfId="17053"/>
    <cellStyle name="C07L 2 2 2 4 2 5" xfId="17998"/>
    <cellStyle name="C07L 2 2 2 4 2 6" xfId="23550"/>
    <cellStyle name="C07L 2 2 2 4 2 7" xfId="26927"/>
    <cellStyle name="C07L 2 2 2 4 3" xfId="7994"/>
    <cellStyle name="C07L 2 2 2 4 4" xfId="12524"/>
    <cellStyle name="C07L 2 2 2 4 5" xfId="17052"/>
    <cellStyle name="C07L 2 2 2 4 6" xfId="17999"/>
    <cellStyle name="C07L 2 2 2 4 7" xfId="23549"/>
    <cellStyle name="C07L 2 2 2 4 8" xfId="26926"/>
    <cellStyle name="C07L 2 2 2 5" xfId="3037"/>
    <cellStyle name="C07L 2 2 2 5 2" xfId="5584"/>
    <cellStyle name="C07L 2 2 2 5 2 2" xfId="7997"/>
    <cellStyle name="C07L 2 2 2 5 2 3" xfId="12527"/>
    <cellStyle name="C07L 2 2 2 5 2 4" xfId="17055"/>
    <cellStyle name="C07L 2 2 2 5 2 5" xfId="17996"/>
    <cellStyle name="C07L 2 2 2 5 2 6" xfId="23552"/>
    <cellStyle name="C07L 2 2 2 5 2 7" xfId="26929"/>
    <cellStyle name="C07L 2 2 2 5 3" xfId="7996"/>
    <cellStyle name="C07L 2 2 2 5 4" xfId="12526"/>
    <cellStyle name="C07L 2 2 2 5 5" xfId="17997"/>
    <cellStyle name="C07L 2 2 2 5 6" xfId="23551"/>
    <cellStyle name="C07L 2 2 2 5 7" xfId="26928"/>
    <cellStyle name="C07L 2 2 2 6" xfId="3358"/>
    <cellStyle name="C07L 2 2 2 6 2" xfId="7998"/>
    <cellStyle name="C07L 2 2 2 6 3" xfId="12528"/>
    <cellStyle name="C07L 2 2 2 6 4" xfId="17056"/>
    <cellStyle name="C07L 2 2 2 6 5" xfId="17995"/>
    <cellStyle name="C07L 2 2 2 6 6" xfId="23553"/>
    <cellStyle name="C07L 2 2 2 6 7" xfId="26930"/>
    <cellStyle name="C07L 2 2 2 7" xfId="3793"/>
    <cellStyle name="C07L 2 2 2 7 2" xfId="7999"/>
    <cellStyle name="C07L 2 2 2 7 3" xfId="12529"/>
    <cellStyle name="C07L 2 2 2 7 4" xfId="17057"/>
    <cellStyle name="C07L 2 2 2 7 5" xfId="17994"/>
    <cellStyle name="C07L 2 2 2 7 6" xfId="23554"/>
    <cellStyle name="C07L 2 2 2 7 7" xfId="26931"/>
    <cellStyle name="C07L 2 2 2 8" xfId="7989"/>
    <cellStyle name="C07L 2 2 2 9" xfId="12519"/>
    <cellStyle name="C07L 2 2 3" xfId="1339"/>
    <cellStyle name="C07L 2 2 3 10" xfId="17993"/>
    <cellStyle name="C07L 2 2 3 11" xfId="23555"/>
    <cellStyle name="C07L 2 2 3 12" xfId="26932"/>
    <cellStyle name="C07L 2 2 3 2" xfId="1890"/>
    <cellStyle name="C07L 2 2 3 2 2" xfId="4439"/>
    <cellStyle name="C07L 2 2 3 2 2 2" xfId="8002"/>
    <cellStyle name="C07L 2 2 3 2 2 3" xfId="12532"/>
    <cellStyle name="C07L 2 2 3 2 2 4" xfId="17060"/>
    <cellStyle name="C07L 2 2 3 2 2 5" xfId="17991"/>
    <cellStyle name="C07L 2 2 3 2 2 6" xfId="23557"/>
    <cellStyle name="C07L 2 2 3 2 2 7" xfId="26934"/>
    <cellStyle name="C07L 2 2 3 2 3" xfId="8001"/>
    <cellStyle name="C07L 2 2 3 2 4" xfId="12531"/>
    <cellStyle name="C07L 2 2 3 2 5" xfId="17059"/>
    <cellStyle name="C07L 2 2 3 2 6" xfId="17992"/>
    <cellStyle name="C07L 2 2 3 2 7" xfId="23556"/>
    <cellStyle name="C07L 2 2 3 2 8" xfId="26933"/>
    <cellStyle name="C07L 2 2 3 3" xfId="2309"/>
    <cellStyle name="C07L 2 2 3 3 2" xfId="4856"/>
    <cellStyle name="C07L 2 2 3 3 2 2" xfId="8004"/>
    <cellStyle name="C07L 2 2 3 3 2 3" xfId="12534"/>
    <cellStyle name="C07L 2 2 3 3 2 4" xfId="17062"/>
    <cellStyle name="C07L 2 2 3 3 2 5" xfId="17989"/>
    <cellStyle name="C07L 2 2 3 3 2 6" xfId="23559"/>
    <cellStyle name="C07L 2 2 3 3 2 7" xfId="26936"/>
    <cellStyle name="C07L 2 2 3 3 3" xfId="8003"/>
    <cellStyle name="C07L 2 2 3 3 4" xfId="12533"/>
    <cellStyle name="C07L 2 2 3 3 5" xfId="17061"/>
    <cellStyle name="C07L 2 2 3 3 6" xfId="17990"/>
    <cellStyle name="C07L 2 2 3 3 7" xfId="23558"/>
    <cellStyle name="C07L 2 2 3 3 8" xfId="26935"/>
    <cellStyle name="C07L 2 2 3 4" xfId="2721"/>
    <cellStyle name="C07L 2 2 3 4 2" xfId="5268"/>
    <cellStyle name="C07L 2 2 3 4 2 2" xfId="8006"/>
    <cellStyle name="C07L 2 2 3 4 2 3" xfId="12536"/>
    <cellStyle name="C07L 2 2 3 4 2 4" xfId="17064"/>
    <cellStyle name="C07L 2 2 3 4 2 5" xfId="17987"/>
    <cellStyle name="C07L 2 2 3 4 2 6" xfId="23561"/>
    <cellStyle name="C07L 2 2 3 4 2 7" xfId="26938"/>
    <cellStyle name="C07L 2 2 3 4 3" xfId="8005"/>
    <cellStyle name="C07L 2 2 3 4 4" xfId="12535"/>
    <cellStyle name="C07L 2 2 3 4 5" xfId="17063"/>
    <cellStyle name="C07L 2 2 3 4 6" xfId="17988"/>
    <cellStyle name="C07L 2 2 3 4 7" xfId="23560"/>
    <cellStyle name="C07L 2 2 3 4 8" xfId="26937"/>
    <cellStyle name="C07L 2 2 3 5" xfId="3136"/>
    <cellStyle name="C07L 2 2 3 5 2" xfId="5683"/>
    <cellStyle name="C07L 2 2 3 5 2 2" xfId="8008"/>
    <cellStyle name="C07L 2 2 3 5 2 3" xfId="12538"/>
    <cellStyle name="C07L 2 2 3 5 2 4" xfId="17066"/>
    <cellStyle name="C07L 2 2 3 5 2 5" xfId="17985"/>
    <cellStyle name="C07L 2 2 3 5 2 6" xfId="23563"/>
    <cellStyle name="C07L 2 2 3 5 2 7" xfId="26940"/>
    <cellStyle name="C07L 2 2 3 5 3" xfId="8007"/>
    <cellStyle name="C07L 2 2 3 5 4" xfId="12537"/>
    <cellStyle name="C07L 2 2 3 5 5" xfId="17065"/>
    <cellStyle name="C07L 2 2 3 5 6" xfId="17986"/>
    <cellStyle name="C07L 2 2 3 5 7" xfId="23562"/>
    <cellStyle name="C07L 2 2 3 5 8" xfId="26939"/>
    <cellStyle name="C07L 2 2 3 6" xfId="3892"/>
    <cellStyle name="C07L 2 2 3 6 2" xfId="8009"/>
    <cellStyle name="C07L 2 2 3 6 3" xfId="12539"/>
    <cellStyle name="C07L 2 2 3 6 4" xfId="17067"/>
    <cellStyle name="C07L 2 2 3 6 5" xfId="17984"/>
    <cellStyle name="C07L 2 2 3 6 6" xfId="23564"/>
    <cellStyle name="C07L 2 2 3 6 7" xfId="26941"/>
    <cellStyle name="C07L 2 2 3 7" xfId="8000"/>
    <cellStyle name="C07L 2 2 3 8" xfId="12530"/>
    <cellStyle name="C07L 2 2 3 9" xfId="17058"/>
    <cellStyle name="C07L 2 2 4" xfId="1688"/>
    <cellStyle name="C07L 2 2 4 2" xfId="4237"/>
    <cellStyle name="C07L 2 2 4 2 2" xfId="8011"/>
    <cellStyle name="C07L 2 2 4 2 3" xfId="12541"/>
    <cellStyle name="C07L 2 2 4 2 4" xfId="17069"/>
    <cellStyle name="C07L 2 2 4 2 5" xfId="17982"/>
    <cellStyle name="C07L 2 2 4 2 6" xfId="23565"/>
    <cellStyle name="C07L 2 2 4 2 7" xfId="26943"/>
    <cellStyle name="C07L 2 2 4 3" xfId="8010"/>
    <cellStyle name="C07L 2 2 4 4" xfId="12540"/>
    <cellStyle name="C07L 2 2 4 5" xfId="17068"/>
    <cellStyle name="C07L 2 2 4 6" xfId="17983"/>
    <cellStyle name="C07L 2 2 4 7" xfId="26942"/>
    <cellStyle name="C07L 2 2 5" xfId="2107"/>
    <cellStyle name="C07L 2 2 5 2" xfId="4654"/>
    <cellStyle name="C07L 2 2 5 2 2" xfId="8013"/>
    <cellStyle name="C07L 2 2 5 2 3" xfId="12543"/>
    <cellStyle name="C07L 2 2 5 2 4" xfId="17071"/>
    <cellStyle name="C07L 2 2 5 2 5" xfId="17980"/>
    <cellStyle name="C07L 2 2 5 2 6" xfId="23567"/>
    <cellStyle name="C07L 2 2 5 2 7" xfId="26945"/>
    <cellStyle name="C07L 2 2 5 3" xfId="8012"/>
    <cellStyle name="C07L 2 2 5 4" xfId="12542"/>
    <cellStyle name="C07L 2 2 5 5" xfId="17070"/>
    <cellStyle name="C07L 2 2 5 6" xfId="17981"/>
    <cellStyle name="C07L 2 2 5 7" xfId="23566"/>
    <cellStyle name="C07L 2 2 5 8" xfId="26944"/>
    <cellStyle name="C07L 2 2 6" xfId="2519"/>
    <cellStyle name="C07L 2 2 6 2" xfId="5066"/>
    <cellStyle name="C07L 2 2 6 2 2" xfId="8015"/>
    <cellStyle name="C07L 2 2 6 2 3" xfId="17073"/>
    <cellStyle name="C07L 2 2 6 2 4" xfId="17978"/>
    <cellStyle name="C07L 2 2 6 2 5" xfId="23569"/>
    <cellStyle name="C07L 2 2 6 2 6" xfId="26947"/>
    <cellStyle name="C07L 2 2 6 3" xfId="8014"/>
    <cellStyle name="C07L 2 2 6 4" xfId="17072"/>
    <cellStyle name="C07L 2 2 6 5" xfId="17979"/>
    <cellStyle name="C07L 2 2 6 6" xfId="23568"/>
    <cellStyle name="C07L 2 2 6 7" xfId="26946"/>
    <cellStyle name="C07L 2 2 7" xfId="2934"/>
    <cellStyle name="C07L 2 2 7 2" xfId="5481"/>
    <cellStyle name="C07L 2 2 7 2 2" xfId="8017"/>
    <cellStyle name="C07L 2 2 7 2 3" xfId="12547"/>
    <cellStyle name="C07L 2 2 7 2 4" xfId="17075"/>
    <cellStyle name="C07L 2 2 7 2 5" xfId="17976"/>
    <cellStyle name="C07L 2 2 7 2 6" xfId="23571"/>
    <cellStyle name="C07L 2 2 7 2 7" xfId="26949"/>
    <cellStyle name="C07L 2 2 7 3" xfId="8016"/>
    <cellStyle name="C07L 2 2 7 4" xfId="12546"/>
    <cellStyle name="C07L 2 2 7 5" xfId="17074"/>
    <cellStyle name="C07L 2 2 7 6" xfId="17977"/>
    <cellStyle name="C07L 2 2 7 7" xfId="23570"/>
    <cellStyle name="C07L 2 2 7 8" xfId="26948"/>
    <cellStyle name="C07L 2 2 8" xfId="3690"/>
    <cellStyle name="C07L 2 2 8 2" xfId="8018"/>
    <cellStyle name="C07L 2 2 8 3" xfId="12548"/>
    <cellStyle name="C07L 2 2 8 4" xfId="17076"/>
    <cellStyle name="C07L 2 2 8 5" xfId="17975"/>
    <cellStyle name="C07L 2 2 8 6" xfId="23572"/>
    <cellStyle name="C07L 2 2 8 7" xfId="26950"/>
    <cellStyle name="C07L 2 2 9" xfId="7988"/>
    <cellStyle name="C07L 2 3" xfId="1179"/>
    <cellStyle name="C07L 2 3 10" xfId="17077"/>
    <cellStyle name="C07L 2 3 11" xfId="23573"/>
    <cellStyle name="C07L 2 3 12" xfId="26951"/>
    <cellStyle name="C07L 2 3 2" xfId="1730"/>
    <cellStyle name="C07L 2 3 2 2" xfId="4279"/>
    <cellStyle name="C07L 2 3 2 2 2" xfId="8021"/>
    <cellStyle name="C07L 2 3 2 2 3" xfId="12551"/>
    <cellStyle name="C07L 2 3 2 2 4" xfId="17079"/>
    <cellStyle name="C07L 2 3 2 2 5" xfId="17972"/>
    <cellStyle name="C07L 2 3 2 2 6" xfId="23575"/>
    <cellStyle name="C07L 2 3 2 2 7" xfId="26953"/>
    <cellStyle name="C07L 2 3 2 3" xfId="8020"/>
    <cellStyle name="C07L 2 3 2 4" xfId="12550"/>
    <cellStyle name="C07L 2 3 2 5" xfId="17078"/>
    <cellStyle name="C07L 2 3 2 6" xfId="17973"/>
    <cellStyle name="C07L 2 3 2 7" xfId="23574"/>
    <cellStyle name="C07L 2 3 2 8" xfId="26952"/>
    <cellStyle name="C07L 2 3 3" xfId="2149"/>
    <cellStyle name="C07L 2 3 3 2" xfId="4696"/>
    <cellStyle name="C07L 2 3 3 2 2" xfId="8023"/>
    <cellStyle name="C07L 2 3 3 2 3" xfId="12553"/>
    <cellStyle name="C07L 2 3 3 2 4" xfId="17081"/>
    <cellStyle name="C07L 2 3 3 2 5" xfId="17970"/>
    <cellStyle name="C07L 2 3 3 2 6" xfId="23577"/>
    <cellStyle name="C07L 2 3 3 2 7" xfId="26955"/>
    <cellStyle name="C07L 2 3 3 3" xfId="8022"/>
    <cellStyle name="C07L 2 3 3 4" xfId="12552"/>
    <cellStyle name="C07L 2 3 3 5" xfId="17080"/>
    <cellStyle name="C07L 2 3 3 6" xfId="17971"/>
    <cellStyle name="C07L 2 3 3 7" xfId="23576"/>
    <cellStyle name="C07L 2 3 3 8" xfId="26954"/>
    <cellStyle name="C07L 2 3 4" xfId="2561"/>
    <cellStyle name="C07L 2 3 4 2" xfId="5108"/>
    <cellStyle name="C07L 2 3 4 2 2" xfId="8025"/>
    <cellStyle name="C07L 2 3 4 2 3" xfId="12555"/>
    <cellStyle name="C07L 2 3 4 2 4" xfId="17083"/>
    <cellStyle name="C07L 2 3 4 2 5" xfId="17968"/>
    <cellStyle name="C07L 2 3 4 2 6" xfId="23579"/>
    <cellStyle name="C07L 2 3 4 2 7" xfId="26957"/>
    <cellStyle name="C07L 2 3 4 3" xfId="8024"/>
    <cellStyle name="C07L 2 3 4 4" xfId="12554"/>
    <cellStyle name="C07L 2 3 4 5" xfId="17082"/>
    <cellStyle name="C07L 2 3 4 6" xfId="23578"/>
    <cellStyle name="C07L 2 3 4 7" xfId="26956"/>
    <cellStyle name="C07L 2 3 5" xfId="2976"/>
    <cellStyle name="C07L 2 3 5 2" xfId="5523"/>
    <cellStyle name="C07L 2 3 5 2 2" xfId="8027"/>
    <cellStyle name="C07L 2 3 5 2 3" xfId="12557"/>
    <cellStyle name="C07L 2 3 5 2 4" xfId="17085"/>
    <cellStyle name="C07L 2 3 5 2 5" xfId="17966"/>
    <cellStyle name="C07L 2 3 5 2 6" xfId="23581"/>
    <cellStyle name="C07L 2 3 5 2 7" xfId="26959"/>
    <cellStyle name="C07L 2 3 5 3" xfId="8026"/>
    <cellStyle name="C07L 2 3 5 4" xfId="12556"/>
    <cellStyle name="C07L 2 3 5 5" xfId="17084"/>
    <cellStyle name="C07L 2 3 5 6" xfId="17967"/>
    <cellStyle name="C07L 2 3 5 7" xfId="23580"/>
    <cellStyle name="C07L 2 3 5 8" xfId="26958"/>
    <cellStyle name="C07L 2 3 6" xfId="3359"/>
    <cellStyle name="C07L 2 3 6 2" xfId="8028"/>
    <cellStyle name="C07L 2 3 6 3" xfId="12558"/>
    <cellStyle name="C07L 2 3 6 4" xfId="17086"/>
    <cellStyle name="C07L 2 3 6 5" xfId="17965"/>
    <cellStyle name="C07L 2 3 6 6" xfId="23582"/>
    <cellStyle name="C07L 2 3 6 7" xfId="26960"/>
    <cellStyle name="C07L 2 3 7" xfId="3732"/>
    <cellStyle name="C07L 2 3 7 2" xfId="8029"/>
    <cellStyle name="C07L 2 3 7 3" xfId="12559"/>
    <cellStyle name="C07L 2 3 7 4" xfId="17087"/>
    <cellStyle name="C07L 2 3 7 5" xfId="17964"/>
    <cellStyle name="C07L 2 3 7 6" xfId="23583"/>
    <cellStyle name="C07L 2 3 7 7" xfId="26961"/>
    <cellStyle name="C07L 2 3 8" xfId="8019"/>
    <cellStyle name="C07L 2 3 9" xfId="12549"/>
    <cellStyle name="C07L 2 4" xfId="1280"/>
    <cellStyle name="C07L 2 4 10" xfId="17963"/>
    <cellStyle name="C07L 2 4 11" xfId="23584"/>
    <cellStyle name="C07L 2 4 12" xfId="26962"/>
    <cellStyle name="C07L 2 4 2" xfId="1831"/>
    <cellStyle name="C07L 2 4 2 2" xfId="4380"/>
    <cellStyle name="C07L 2 4 2 2 2" xfId="8032"/>
    <cellStyle name="C07L 2 4 2 2 3" xfId="12562"/>
    <cellStyle name="C07L 2 4 2 2 4" xfId="17090"/>
    <cellStyle name="C07L 2 4 2 2 5" xfId="17961"/>
    <cellStyle name="C07L 2 4 2 2 6" xfId="23586"/>
    <cellStyle name="C07L 2 4 2 2 7" xfId="26964"/>
    <cellStyle name="C07L 2 4 2 3" xfId="8031"/>
    <cellStyle name="C07L 2 4 2 4" xfId="12561"/>
    <cellStyle name="C07L 2 4 2 5" xfId="17089"/>
    <cellStyle name="C07L 2 4 2 6" xfId="17962"/>
    <cellStyle name="C07L 2 4 2 7" xfId="23585"/>
    <cellStyle name="C07L 2 4 2 8" xfId="26963"/>
    <cellStyle name="C07L 2 4 3" xfId="2250"/>
    <cellStyle name="C07L 2 4 3 2" xfId="4797"/>
    <cellStyle name="C07L 2 4 3 2 2" xfId="8034"/>
    <cellStyle name="C07L 2 4 3 2 3" xfId="12564"/>
    <cellStyle name="C07L 2 4 3 2 4" xfId="17092"/>
    <cellStyle name="C07L 2 4 3 2 5" xfId="17959"/>
    <cellStyle name="C07L 2 4 3 2 6" xfId="23588"/>
    <cellStyle name="C07L 2 4 3 2 7" xfId="26966"/>
    <cellStyle name="C07L 2 4 3 3" xfId="8033"/>
    <cellStyle name="C07L 2 4 3 4" xfId="12563"/>
    <cellStyle name="C07L 2 4 3 5" xfId="17091"/>
    <cellStyle name="C07L 2 4 3 6" xfId="17960"/>
    <cellStyle name="C07L 2 4 3 7" xfId="23587"/>
    <cellStyle name="C07L 2 4 3 8" xfId="26965"/>
    <cellStyle name="C07L 2 4 4" xfId="2662"/>
    <cellStyle name="C07L 2 4 4 2" xfId="5209"/>
    <cellStyle name="C07L 2 4 4 2 2" xfId="8036"/>
    <cellStyle name="C07L 2 4 4 2 3" xfId="12566"/>
    <cellStyle name="C07L 2 4 4 2 4" xfId="17094"/>
    <cellStyle name="C07L 2 4 4 2 5" xfId="17957"/>
    <cellStyle name="C07L 2 4 4 2 6" xfId="23590"/>
    <cellStyle name="C07L 2 4 4 2 7" xfId="26968"/>
    <cellStyle name="C07L 2 4 4 3" xfId="8035"/>
    <cellStyle name="C07L 2 4 4 4" xfId="12565"/>
    <cellStyle name="C07L 2 4 4 5" xfId="17093"/>
    <cellStyle name="C07L 2 4 4 6" xfId="17958"/>
    <cellStyle name="C07L 2 4 4 7" xfId="23589"/>
    <cellStyle name="C07L 2 4 4 8" xfId="26967"/>
    <cellStyle name="C07L 2 4 5" xfId="3077"/>
    <cellStyle name="C07L 2 4 5 2" xfId="5624"/>
    <cellStyle name="C07L 2 4 5 2 2" xfId="12568"/>
    <cellStyle name="C07L 2 4 5 2 3" xfId="17096"/>
    <cellStyle name="C07L 2 4 5 2 4" xfId="17955"/>
    <cellStyle name="C07L 2 4 5 2 5" xfId="23592"/>
    <cellStyle name="C07L 2 4 5 2 6" xfId="26970"/>
    <cellStyle name="C07L 2 4 5 3" xfId="12567"/>
    <cellStyle name="C07L 2 4 5 4" xfId="17095"/>
    <cellStyle name="C07L 2 4 5 5" xfId="17956"/>
    <cellStyle name="C07L 2 4 5 6" xfId="23591"/>
    <cellStyle name="C07L 2 4 5 7" xfId="26969"/>
    <cellStyle name="C07L 2 4 6" xfId="3360"/>
    <cellStyle name="C07L 2 4 6 2" xfId="8039"/>
    <cellStyle name="C07L 2 4 6 3" xfId="12569"/>
    <cellStyle name="C07L 2 4 6 4" xfId="17097"/>
    <cellStyle name="C07L 2 4 6 5" xfId="17954"/>
    <cellStyle name="C07L 2 4 6 6" xfId="23593"/>
    <cellStyle name="C07L 2 4 6 7" xfId="26971"/>
    <cellStyle name="C07L 2 4 7" xfId="3833"/>
    <cellStyle name="C07L 2 4 7 2" xfId="8040"/>
    <cellStyle name="C07L 2 4 7 3" xfId="12570"/>
    <cellStyle name="C07L 2 4 7 4" xfId="17098"/>
    <cellStyle name="C07L 2 4 7 5" xfId="17953"/>
    <cellStyle name="C07L 2 4 7 6" xfId="23594"/>
    <cellStyle name="C07L 2 4 7 7" xfId="26972"/>
    <cellStyle name="C07L 2 4 8" xfId="12560"/>
    <cellStyle name="C07L 2 4 9" xfId="17088"/>
    <cellStyle name="C07L 2 5" xfId="1628"/>
    <cellStyle name="C07L 2 5 2" xfId="4177"/>
    <cellStyle name="C07L 2 5 2 2" xfId="8042"/>
    <cellStyle name="C07L 2 5 2 3" xfId="12572"/>
    <cellStyle name="C07L 2 5 2 4" xfId="17100"/>
    <cellStyle name="C07L 2 5 2 5" xfId="17951"/>
    <cellStyle name="C07L 2 5 2 6" xfId="23596"/>
    <cellStyle name="C07L 2 5 2 7" xfId="26974"/>
    <cellStyle name="C07L 2 5 3" xfId="8041"/>
    <cellStyle name="C07L 2 5 4" xfId="12571"/>
    <cellStyle name="C07L 2 5 5" xfId="17099"/>
    <cellStyle name="C07L 2 5 6" xfId="17952"/>
    <cellStyle name="C07L 2 5 7" xfId="23595"/>
    <cellStyle name="C07L 2 5 8" xfId="26973"/>
    <cellStyle name="C07L 2 6" xfId="2047"/>
    <cellStyle name="C07L 2 6 2" xfId="4594"/>
    <cellStyle name="C07L 2 6 2 2" xfId="8044"/>
    <cellStyle name="C07L 2 6 2 3" xfId="12574"/>
    <cellStyle name="C07L 2 6 2 4" xfId="17102"/>
    <cellStyle name="C07L 2 6 2 5" xfId="17949"/>
    <cellStyle name="C07L 2 6 2 6" xfId="23598"/>
    <cellStyle name="C07L 2 6 2 7" xfId="26976"/>
    <cellStyle name="C07L 2 6 3" xfId="8043"/>
    <cellStyle name="C07L 2 6 4" xfId="12573"/>
    <cellStyle name="C07L 2 6 5" xfId="17101"/>
    <cellStyle name="C07L 2 6 6" xfId="17950"/>
    <cellStyle name="C07L 2 6 7" xfId="23597"/>
    <cellStyle name="C07L 2 6 8" xfId="26975"/>
    <cellStyle name="C07L 2 7" xfId="2459"/>
    <cellStyle name="C07L 2 7 2" xfId="5006"/>
    <cellStyle name="C07L 2 7 2 2" xfId="8046"/>
    <cellStyle name="C07L 2 7 2 3" xfId="12576"/>
    <cellStyle name="C07L 2 7 2 4" xfId="17104"/>
    <cellStyle name="C07L 2 7 2 5" xfId="17947"/>
    <cellStyle name="C07L 2 7 2 6" xfId="23600"/>
    <cellStyle name="C07L 2 7 2 7" xfId="26978"/>
    <cellStyle name="C07L 2 7 3" xfId="8045"/>
    <cellStyle name="C07L 2 7 4" xfId="12575"/>
    <cellStyle name="C07L 2 7 5" xfId="17103"/>
    <cellStyle name="C07L 2 7 6" xfId="17948"/>
    <cellStyle name="C07L 2 7 7" xfId="23599"/>
    <cellStyle name="C07L 2 7 8" xfId="26977"/>
    <cellStyle name="C07L 2 8" xfId="2874"/>
    <cellStyle name="C07L 2 8 2" xfId="5421"/>
    <cellStyle name="C07L 2 8 2 2" xfId="8048"/>
    <cellStyle name="C07L 2 8 2 3" xfId="12578"/>
    <cellStyle name="C07L 2 8 2 4" xfId="17106"/>
    <cellStyle name="C07L 2 8 2 5" xfId="17945"/>
    <cellStyle name="C07L 2 8 2 6" xfId="23602"/>
    <cellStyle name="C07L 2 8 2 7" xfId="26980"/>
    <cellStyle name="C07L 2 8 3" xfId="8047"/>
    <cellStyle name="C07L 2 8 4" xfId="12577"/>
    <cellStyle name="C07L 2 8 5" xfId="17105"/>
    <cellStyle name="C07L 2 8 6" xfId="17946"/>
    <cellStyle name="C07L 2 8 7" xfId="23601"/>
    <cellStyle name="C07L 2 8 8" xfId="26979"/>
    <cellStyle name="C07L 2 9" xfId="3630"/>
    <cellStyle name="C07L 2 9 2" xfId="8049"/>
    <cellStyle name="C07L 2 9 3" xfId="12579"/>
    <cellStyle name="C07L 2 9 4" xfId="17107"/>
    <cellStyle name="C07L 2 9 5" xfId="17944"/>
    <cellStyle name="C07L 2 9 6" xfId="23603"/>
    <cellStyle name="C07L 2 9 7" xfId="26981"/>
    <cellStyle name="calc" xfId="340"/>
    <cellStyle name="Calc Currency (0)" xfId="341"/>
    <cellStyle name="Calc Currency (2)" xfId="342"/>
    <cellStyle name="Calc Percent (0)" xfId="343"/>
    <cellStyle name="Calc Percent (1)" xfId="344"/>
    <cellStyle name="Calc Percent (2)" xfId="345"/>
    <cellStyle name="Calc Units (0)" xfId="346"/>
    <cellStyle name="Calc Units (1)" xfId="347"/>
    <cellStyle name="Calc Units (2)" xfId="348"/>
    <cellStyle name="calculated" xfId="349"/>
    <cellStyle name="Calculation 2" xfId="350"/>
    <cellStyle name="Calculation 2 2" xfId="1062"/>
    <cellStyle name="Calculation 2 2 10" xfId="8061"/>
    <cellStyle name="Calculation 2 2 11" xfId="17933"/>
    <cellStyle name="Calculation 2 2 12" xfId="29702"/>
    <cellStyle name="Calculation 2 2 2" xfId="1180"/>
    <cellStyle name="Calculation 2 2 2 10" xfId="17932"/>
    <cellStyle name="Calculation 2 2 2 11" xfId="23604"/>
    <cellStyle name="Calculation 2 2 2 12" xfId="29703"/>
    <cellStyle name="Calculation 2 2 2 2" xfId="1731"/>
    <cellStyle name="Calculation 2 2 2 2 2" xfId="4280"/>
    <cellStyle name="Calculation 2 2 2 2 2 2" xfId="8064"/>
    <cellStyle name="Calculation 2 2 2 2 2 3" xfId="12594"/>
    <cellStyle name="Calculation 2 2 2 2 2 4" xfId="17930"/>
    <cellStyle name="Calculation 2 2 2 2 2 5" xfId="23606"/>
    <cellStyle name="Calculation 2 2 2 2 2 6" xfId="29705"/>
    <cellStyle name="Calculation 2 2 2 2 2 7" xfId="29523"/>
    <cellStyle name="Calculation 2 2 2 2 3" xfId="8063"/>
    <cellStyle name="Calculation 2 2 2 2 4" xfId="12593"/>
    <cellStyle name="Calculation 2 2 2 2 5" xfId="17931"/>
    <cellStyle name="Calculation 2 2 2 2 6" xfId="23605"/>
    <cellStyle name="Calculation 2 2 2 2 7" xfId="29704"/>
    <cellStyle name="Calculation 2 2 2 2 8" xfId="29522"/>
    <cellStyle name="Calculation 2 2 2 3" xfId="2150"/>
    <cellStyle name="Calculation 2 2 2 3 2" xfId="4697"/>
    <cellStyle name="Calculation 2 2 2 3 2 2" xfId="8066"/>
    <cellStyle name="Calculation 2 2 2 3 2 3" xfId="12596"/>
    <cellStyle name="Calculation 2 2 2 3 2 4" xfId="17928"/>
    <cellStyle name="Calculation 2 2 2 3 2 5" xfId="23608"/>
    <cellStyle name="Calculation 2 2 2 3 2 6" xfId="29707"/>
    <cellStyle name="Calculation 2 2 2 3 2 7" xfId="29525"/>
    <cellStyle name="Calculation 2 2 2 3 3" xfId="8065"/>
    <cellStyle name="Calculation 2 2 2 3 4" xfId="12595"/>
    <cellStyle name="Calculation 2 2 2 3 5" xfId="17929"/>
    <cellStyle name="Calculation 2 2 2 3 6" xfId="23607"/>
    <cellStyle name="Calculation 2 2 2 3 7" xfId="29706"/>
    <cellStyle name="Calculation 2 2 2 3 8" xfId="29524"/>
    <cellStyle name="Calculation 2 2 2 4" xfId="2562"/>
    <cellStyle name="Calculation 2 2 2 4 2" xfId="5109"/>
    <cellStyle name="Calculation 2 2 2 4 2 2" xfId="8068"/>
    <cellStyle name="Calculation 2 2 2 4 2 3" xfId="12598"/>
    <cellStyle name="Calculation 2 2 2 4 2 4" xfId="17926"/>
    <cellStyle name="Calculation 2 2 2 4 2 5" xfId="23610"/>
    <cellStyle name="Calculation 2 2 2 4 2 6" xfId="29709"/>
    <cellStyle name="Calculation 2 2 2 4 2 7" xfId="29527"/>
    <cellStyle name="Calculation 2 2 2 4 3" xfId="8067"/>
    <cellStyle name="Calculation 2 2 2 4 4" xfId="12597"/>
    <cellStyle name="Calculation 2 2 2 4 5" xfId="17927"/>
    <cellStyle name="Calculation 2 2 2 4 6" xfId="23609"/>
    <cellStyle name="Calculation 2 2 2 4 7" xfId="29708"/>
    <cellStyle name="Calculation 2 2 2 4 8" xfId="29526"/>
    <cellStyle name="Calculation 2 2 2 5" xfId="2977"/>
    <cellStyle name="Calculation 2 2 2 5 2" xfId="5524"/>
    <cellStyle name="Calculation 2 2 2 5 2 2" xfId="8070"/>
    <cellStyle name="Calculation 2 2 2 5 2 3" xfId="12600"/>
    <cellStyle name="Calculation 2 2 2 5 2 4" xfId="17924"/>
    <cellStyle name="Calculation 2 2 2 5 2 5" xfId="23612"/>
    <cellStyle name="Calculation 2 2 2 5 2 6" xfId="29711"/>
    <cellStyle name="Calculation 2 2 2 5 2 7" xfId="29528"/>
    <cellStyle name="Calculation 2 2 2 5 3" xfId="8069"/>
    <cellStyle name="Calculation 2 2 2 5 4" xfId="12599"/>
    <cellStyle name="Calculation 2 2 2 5 5" xfId="17925"/>
    <cellStyle name="Calculation 2 2 2 5 6" xfId="23611"/>
    <cellStyle name="Calculation 2 2 2 5 7" xfId="29710"/>
    <cellStyle name="Calculation 2 2 2 6" xfId="3362"/>
    <cellStyle name="Calculation 2 2 2 6 2" xfId="8071"/>
    <cellStyle name="Calculation 2 2 2 6 3" xfId="12601"/>
    <cellStyle name="Calculation 2 2 2 6 4" xfId="17923"/>
    <cellStyle name="Calculation 2 2 2 6 5" xfId="23613"/>
    <cellStyle name="Calculation 2 2 2 6 6" xfId="29712"/>
    <cellStyle name="Calculation 2 2 2 6 7" xfId="29529"/>
    <cellStyle name="Calculation 2 2 2 7" xfId="3733"/>
    <cellStyle name="Calculation 2 2 2 7 2" xfId="8072"/>
    <cellStyle name="Calculation 2 2 2 7 3" xfId="12602"/>
    <cellStyle name="Calculation 2 2 2 7 4" xfId="17922"/>
    <cellStyle name="Calculation 2 2 2 7 5" xfId="23614"/>
    <cellStyle name="Calculation 2 2 2 7 6" xfId="29713"/>
    <cellStyle name="Calculation 2 2 2 7 7" xfId="29530"/>
    <cellStyle name="Calculation 2 2 2 8" xfId="8062"/>
    <cellStyle name="Calculation 2 2 2 9" xfId="12592"/>
    <cellStyle name="Calculation 2 2 3" xfId="1281"/>
    <cellStyle name="Calculation 2 2 3 10" xfId="29714"/>
    <cellStyle name="Calculation 2 2 3 11" xfId="29531"/>
    <cellStyle name="Calculation 2 2 3 2" xfId="1832"/>
    <cellStyle name="Calculation 2 2 3 2 2" xfId="4381"/>
    <cellStyle name="Calculation 2 2 3 2 2 2" xfId="8075"/>
    <cellStyle name="Calculation 2 2 3 2 2 3" xfId="12605"/>
    <cellStyle name="Calculation 2 2 3 2 2 4" xfId="17919"/>
    <cellStyle name="Calculation 2 2 3 2 2 5" xfId="23616"/>
    <cellStyle name="Calculation 2 2 3 2 2 6" xfId="29716"/>
    <cellStyle name="Calculation 2 2 3 2 2 7" xfId="29533"/>
    <cellStyle name="Calculation 2 2 3 2 3" xfId="8074"/>
    <cellStyle name="Calculation 2 2 3 2 4" xfId="12604"/>
    <cellStyle name="Calculation 2 2 3 2 5" xfId="17920"/>
    <cellStyle name="Calculation 2 2 3 2 6" xfId="23615"/>
    <cellStyle name="Calculation 2 2 3 2 7" xfId="29715"/>
    <cellStyle name="Calculation 2 2 3 2 8" xfId="29532"/>
    <cellStyle name="Calculation 2 2 3 3" xfId="2251"/>
    <cellStyle name="Calculation 2 2 3 3 2" xfId="4798"/>
    <cellStyle name="Calculation 2 2 3 3 2 2" xfId="8077"/>
    <cellStyle name="Calculation 2 2 3 3 2 3" xfId="17917"/>
    <cellStyle name="Calculation 2 2 3 3 2 4" xfId="23618"/>
    <cellStyle name="Calculation 2 2 3 3 2 5" xfId="29718"/>
    <cellStyle name="Calculation 2 2 3 3 2 6" xfId="29535"/>
    <cellStyle name="Calculation 2 2 3 3 3" xfId="8076"/>
    <cellStyle name="Calculation 2 2 3 3 4" xfId="17918"/>
    <cellStyle name="Calculation 2 2 3 3 5" xfId="23617"/>
    <cellStyle name="Calculation 2 2 3 3 6" xfId="29717"/>
    <cellStyle name="Calculation 2 2 3 3 7" xfId="29534"/>
    <cellStyle name="Calculation 2 2 3 4" xfId="2663"/>
    <cellStyle name="Calculation 2 2 3 4 2" xfId="5210"/>
    <cellStyle name="Calculation 2 2 3 4 2 2" xfId="8079"/>
    <cellStyle name="Calculation 2 2 3 4 2 3" xfId="12609"/>
    <cellStyle name="Calculation 2 2 3 4 2 4" xfId="17915"/>
    <cellStyle name="Calculation 2 2 3 4 2 5" xfId="23620"/>
    <cellStyle name="Calculation 2 2 3 4 2 6" xfId="29720"/>
    <cellStyle name="Calculation 2 2 3 4 2 7" xfId="29537"/>
    <cellStyle name="Calculation 2 2 3 4 3" xfId="8078"/>
    <cellStyle name="Calculation 2 2 3 4 4" xfId="12608"/>
    <cellStyle name="Calculation 2 2 3 4 5" xfId="17916"/>
    <cellStyle name="Calculation 2 2 3 4 6" xfId="23619"/>
    <cellStyle name="Calculation 2 2 3 4 7" xfId="29719"/>
    <cellStyle name="Calculation 2 2 3 4 8" xfId="29536"/>
    <cellStyle name="Calculation 2 2 3 5" xfId="3078"/>
    <cellStyle name="Calculation 2 2 3 5 2" xfId="5625"/>
    <cellStyle name="Calculation 2 2 3 5 2 2" xfId="8081"/>
    <cellStyle name="Calculation 2 2 3 5 2 3" xfId="12611"/>
    <cellStyle name="Calculation 2 2 3 5 2 4" xfId="17913"/>
    <cellStyle name="Calculation 2 2 3 5 2 5" xfId="23622"/>
    <cellStyle name="Calculation 2 2 3 5 2 6" xfId="29722"/>
    <cellStyle name="Calculation 2 2 3 5 2 7" xfId="29539"/>
    <cellStyle name="Calculation 2 2 3 5 3" xfId="8080"/>
    <cellStyle name="Calculation 2 2 3 5 4" xfId="12610"/>
    <cellStyle name="Calculation 2 2 3 5 5" xfId="17914"/>
    <cellStyle name="Calculation 2 2 3 5 6" xfId="23621"/>
    <cellStyle name="Calculation 2 2 3 5 7" xfId="29721"/>
    <cellStyle name="Calculation 2 2 3 5 8" xfId="29538"/>
    <cellStyle name="Calculation 2 2 3 6" xfId="3363"/>
    <cellStyle name="Calculation 2 2 3 6 2" xfId="8082"/>
    <cellStyle name="Calculation 2 2 3 6 3" xfId="12612"/>
    <cellStyle name="Calculation 2 2 3 6 4" xfId="17912"/>
    <cellStyle name="Calculation 2 2 3 6 5" xfId="23623"/>
    <cellStyle name="Calculation 2 2 3 6 6" xfId="29723"/>
    <cellStyle name="Calculation 2 2 3 6 7" xfId="29540"/>
    <cellStyle name="Calculation 2 2 3 7" xfId="3834"/>
    <cellStyle name="Calculation 2 2 3 7 2" xfId="8083"/>
    <cellStyle name="Calculation 2 2 3 7 3" xfId="12613"/>
    <cellStyle name="Calculation 2 2 3 7 4" xfId="17911"/>
    <cellStyle name="Calculation 2 2 3 7 5" xfId="23624"/>
    <cellStyle name="Calculation 2 2 3 7 6" xfId="29724"/>
    <cellStyle name="Calculation 2 2 3 7 7" xfId="29541"/>
    <cellStyle name="Calculation 2 2 3 8" xfId="8073"/>
    <cellStyle name="Calculation 2 2 3 9" xfId="17921"/>
    <cellStyle name="Calculation 2 2 4" xfId="1629"/>
    <cellStyle name="Calculation 2 2 4 2" xfId="4178"/>
    <cellStyle name="Calculation 2 2 4 2 2" xfId="8085"/>
    <cellStyle name="Calculation 2 2 4 2 3" xfId="12615"/>
    <cellStyle name="Calculation 2 2 4 2 4" xfId="17909"/>
    <cellStyle name="Calculation 2 2 4 2 5" xfId="23626"/>
    <cellStyle name="Calculation 2 2 4 2 6" xfId="29726"/>
    <cellStyle name="Calculation 2 2 4 2 7" xfId="29543"/>
    <cellStyle name="Calculation 2 2 4 3" xfId="8084"/>
    <cellStyle name="Calculation 2 2 4 4" xfId="12614"/>
    <cellStyle name="Calculation 2 2 4 5" xfId="17910"/>
    <cellStyle name="Calculation 2 2 4 6" xfId="23625"/>
    <cellStyle name="Calculation 2 2 4 7" xfId="29725"/>
    <cellStyle name="Calculation 2 2 4 8" xfId="29542"/>
    <cellStyle name="Calculation 2 2 5" xfId="2048"/>
    <cellStyle name="Calculation 2 2 5 2" xfId="4595"/>
    <cellStyle name="Calculation 2 2 5 2 2" xfId="8087"/>
    <cellStyle name="Calculation 2 2 5 2 3" xfId="12617"/>
    <cellStyle name="Calculation 2 2 5 2 4" xfId="17907"/>
    <cellStyle name="Calculation 2 2 5 2 5" xfId="23628"/>
    <cellStyle name="Calculation 2 2 5 2 6" xfId="29728"/>
    <cellStyle name="Calculation 2 2 5 2 7" xfId="29545"/>
    <cellStyle name="Calculation 2 2 5 3" xfId="8086"/>
    <cellStyle name="Calculation 2 2 5 4" xfId="12616"/>
    <cellStyle name="Calculation 2 2 5 5" xfId="17908"/>
    <cellStyle name="Calculation 2 2 5 6" xfId="23627"/>
    <cellStyle name="Calculation 2 2 5 7" xfId="29727"/>
    <cellStyle name="Calculation 2 2 5 8" xfId="29544"/>
    <cellStyle name="Calculation 2 2 6" xfId="2460"/>
    <cellStyle name="Calculation 2 2 6 2" xfId="5007"/>
    <cellStyle name="Calculation 2 2 6 2 2" xfId="8089"/>
    <cellStyle name="Calculation 2 2 6 2 3" xfId="12619"/>
    <cellStyle name="Calculation 2 2 6 2 4" xfId="17905"/>
    <cellStyle name="Calculation 2 2 6 2 5" xfId="23630"/>
    <cellStyle name="Calculation 2 2 6 2 6" xfId="29730"/>
    <cellStyle name="Calculation 2 2 6 2 7" xfId="29547"/>
    <cellStyle name="Calculation 2 2 6 3" xfId="8088"/>
    <cellStyle name="Calculation 2 2 6 4" xfId="12618"/>
    <cellStyle name="Calculation 2 2 6 5" xfId="17906"/>
    <cellStyle name="Calculation 2 2 6 6" xfId="23629"/>
    <cellStyle name="Calculation 2 2 6 7" xfId="29729"/>
    <cellStyle name="Calculation 2 2 6 8" xfId="29546"/>
    <cellStyle name="Calculation 2 2 7" xfId="2875"/>
    <cellStyle name="Calculation 2 2 7 2" xfId="5422"/>
    <cellStyle name="Calculation 2 2 7 2 2" xfId="8091"/>
    <cellStyle name="Calculation 2 2 7 2 3" xfId="12621"/>
    <cellStyle name="Calculation 2 2 7 2 4" xfId="17903"/>
    <cellStyle name="Calculation 2 2 7 2 5" xfId="23632"/>
    <cellStyle name="Calculation 2 2 7 2 6" xfId="29732"/>
    <cellStyle name="Calculation 2 2 7 2 7" xfId="29549"/>
    <cellStyle name="Calculation 2 2 7 3" xfId="8090"/>
    <cellStyle name="Calculation 2 2 7 4" xfId="12620"/>
    <cellStyle name="Calculation 2 2 7 5" xfId="17904"/>
    <cellStyle name="Calculation 2 2 7 6" xfId="23631"/>
    <cellStyle name="Calculation 2 2 7 7" xfId="29731"/>
    <cellStyle name="Calculation 2 2 7 8" xfId="29548"/>
    <cellStyle name="Calculation 2 2 8" xfId="3361"/>
    <cellStyle name="Calculation 2 2 8 2" xfId="8092"/>
    <cellStyle name="Calculation 2 2 8 3" xfId="12622"/>
    <cellStyle name="Calculation 2 2 8 4" xfId="17902"/>
    <cellStyle name="Calculation 2 2 8 5" xfId="23633"/>
    <cellStyle name="Calculation 2 2 8 6" xfId="29733"/>
    <cellStyle name="Calculation 2 2 8 7" xfId="29550"/>
    <cellStyle name="Calculation 2 2 9" xfId="3631"/>
    <cellStyle name="Calculation 2 2 9 2" xfId="8093"/>
    <cellStyle name="Calculation 2 2 9 3" xfId="12623"/>
    <cellStyle name="Calculation 2 2 9 4" xfId="17901"/>
    <cellStyle name="Calculation 2 2 9 5" xfId="23634"/>
    <cellStyle name="Calculation 2 2 9 6" xfId="29734"/>
    <cellStyle name="Calculation 2 2 9 7" xfId="29551"/>
    <cellStyle name="Calculation 2 3" xfId="969"/>
    <cellStyle name="Calculation 2 3 10" xfId="23635"/>
    <cellStyle name="Calculation 2 3 11" xfId="29735"/>
    <cellStyle name="Calculation 2 3 12" xfId="29552"/>
    <cellStyle name="Calculation 2 3 2" xfId="1553"/>
    <cellStyle name="Calculation 2 3 2 2" xfId="4102"/>
    <cellStyle name="Calculation 2 3 2 2 2" xfId="8096"/>
    <cellStyle name="Calculation 2 3 2 2 3" xfId="12626"/>
    <cellStyle name="Calculation 2 3 2 2 4" xfId="17898"/>
    <cellStyle name="Calculation 2 3 2 2 5" xfId="23637"/>
    <cellStyle name="Calculation 2 3 2 2 6" xfId="29737"/>
    <cellStyle name="Calculation 2 3 2 2 7" xfId="29554"/>
    <cellStyle name="Calculation 2 3 2 3" xfId="8095"/>
    <cellStyle name="Calculation 2 3 2 4" xfId="12625"/>
    <cellStyle name="Calculation 2 3 2 5" xfId="17899"/>
    <cellStyle name="Calculation 2 3 2 6" xfId="23636"/>
    <cellStyle name="Calculation 2 3 2 7" xfId="29736"/>
    <cellStyle name="Calculation 2 3 2 8" xfId="29553"/>
    <cellStyle name="Calculation 2 3 3" xfId="1972"/>
    <cellStyle name="Calculation 2 3 3 2" xfId="4519"/>
    <cellStyle name="Calculation 2 3 3 2 2" xfId="8098"/>
    <cellStyle name="Calculation 2 3 3 2 3" xfId="12628"/>
    <cellStyle name="Calculation 2 3 3 2 4" xfId="17896"/>
    <cellStyle name="Calculation 2 3 3 2 5" xfId="23639"/>
    <cellStyle name="Calculation 2 3 3 2 6" xfId="29739"/>
    <cellStyle name="Calculation 2 3 3 2 7" xfId="29556"/>
    <cellStyle name="Calculation 2 3 3 3" xfId="8097"/>
    <cellStyle name="Calculation 2 3 3 4" xfId="12627"/>
    <cellStyle name="Calculation 2 3 3 5" xfId="17897"/>
    <cellStyle name="Calculation 2 3 3 6" xfId="23638"/>
    <cellStyle name="Calculation 2 3 3 7" xfId="29738"/>
    <cellStyle name="Calculation 2 3 3 8" xfId="29555"/>
    <cellStyle name="Calculation 2 3 4" xfId="2384"/>
    <cellStyle name="Calculation 2 3 4 2" xfId="4931"/>
    <cellStyle name="Calculation 2 3 4 2 2" xfId="8100"/>
    <cellStyle name="Calculation 2 3 4 2 3" xfId="12630"/>
    <cellStyle name="Calculation 2 3 4 2 4" xfId="17894"/>
    <cellStyle name="Calculation 2 3 4 2 5" xfId="23641"/>
    <cellStyle name="Calculation 2 3 4 2 6" xfId="29741"/>
    <cellStyle name="Calculation 2 3 4 2 7" xfId="29558"/>
    <cellStyle name="Calculation 2 3 4 3" xfId="8099"/>
    <cellStyle name="Calculation 2 3 4 4" xfId="12629"/>
    <cellStyle name="Calculation 2 3 4 5" xfId="23640"/>
    <cellStyle name="Calculation 2 3 4 6" xfId="29740"/>
    <cellStyle name="Calculation 2 3 4 7" xfId="29557"/>
    <cellStyle name="Calculation 2 3 5" xfId="2799"/>
    <cellStyle name="Calculation 2 3 5 2" xfId="5346"/>
    <cellStyle name="Calculation 2 3 5 2 2" xfId="8102"/>
    <cellStyle name="Calculation 2 3 5 2 3" xfId="12632"/>
    <cellStyle name="Calculation 2 3 5 2 4" xfId="17892"/>
    <cellStyle name="Calculation 2 3 5 2 5" xfId="23643"/>
    <cellStyle name="Calculation 2 3 5 2 6" xfId="29743"/>
    <cellStyle name="Calculation 2 3 5 2 7" xfId="29560"/>
    <cellStyle name="Calculation 2 3 5 3" xfId="8101"/>
    <cellStyle name="Calculation 2 3 5 4" xfId="12631"/>
    <cellStyle name="Calculation 2 3 5 5" xfId="17893"/>
    <cellStyle name="Calculation 2 3 5 6" xfId="23642"/>
    <cellStyle name="Calculation 2 3 5 7" xfId="29742"/>
    <cellStyle name="Calculation 2 3 5 8" xfId="29559"/>
    <cellStyle name="Calculation 2 3 6" xfId="3364"/>
    <cellStyle name="Calculation 2 3 6 2" xfId="8103"/>
    <cellStyle name="Calculation 2 3 6 3" xfId="12633"/>
    <cellStyle name="Calculation 2 3 6 4" xfId="17891"/>
    <cellStyle name="Calculation 2 3 6 5" xfId="23644"/>
    <cellStyle name="Calculation 2 3 6 6" xfId="29744"/>
    <cellStyle name="Calculation 2 3 6 7" xfId="32084"/>
    <cellStyle name="Calculation 2 3 7" xfId="3202"/>
    <cellStyle name="Calculation 2 3 7 2" xfId="8104"/>
    <cellStyle name="Calculation 2 3 7 3" xfId="12634"/>
    <cellStyle name="Calculation 2 3 7 4" xfId="17890"/>
    <cellStyle name="Calculation 2 3 7 5" xfId="23645"/>
    <cellStyle name="Calculation 2 3 7 6" xfId="29745"/>
    <cellStyle name="Calculation 2 3 7 7" xfId="29561"/>
    <cellStyle name="Calculation 2 3 8" xfId="8094"/>
    <cellStyle name="Calculation 2 3 9" xfId="12624"/>
    <cellStyle name="Calculation 2 4" xfId="1009"/>
    <cellStyle name="Calculation 2 4 10" xfId="23646"/>
    <cellStyle name="Calculation 2 4 11" xfId="29746"/>
    <cellStyle name="Calculation 2 4 12" xfId="29562"/>
    <cellStyle name="Calculation 2 4 2" xfId="1593"/>
    <cellStyle name="Calculation 2 4 2 2" xfId="4142"/>
    <cellStyle name="Calculation 2 4 2 2 2" xfId="8107"/>
    <cellStyle name="Calculation 2 4 2 2 3" xfId="12637"/>
    <cellStyle name="Calculation 2 4 2 2 4" xfId="17887"/>
    <cellStyle name="Calculation 2 4 2 2 5" xfId="23648"/>
    <cellStyle name="Calculation 2 4 2 2 6" xfId="29748"/>
    <cellStyle name="Calculation 2 4 2 2 7" xfId="29564"/>
    <cellStyle name="Calculation 2 4 2 3" xfId="8106"/>
    <cellStyle name="Calculation 2 4 2 4" xfId="12636"/>
    <cellStyle name="Calculation 2 4 2 5" xfId="17888"/>
    <cellStyle name="Calculation 2 4 2 6" xfId="23647"/>
    <cellStyle name="Calculation 2 4 2 7" xfId="29747"/>
    <cellStyle name="Calculation 2 4 2 8" xfId="29563"/>
    <cellStyle name="Calculation 2 4 3" xfId="2012"/>
    <cellStyle name="Calculation 2 4 3 2" xfId="4559"/>
    <cellStyle name="Calculation 2 4 3 2 2" xfId="8109"/>
    <cellStyle name="Calculation 2 4 3 2 3" xfId="12639"/>
    <cellStyle name="Calculation 2 4 3 2 4" xfId="17885"/>
    <cellStyle name="Calculation 2 4 3 2 5" xfId="23650"/>
    <cellStyle name="Calculation 2 4 3 2 6" xfId="29750"/>
    <cellStyle name="Calculation 2 4 3 2 7" xfId="29566"/>
    <cellStyle name="Calculation 2 4 3 3" xfId="8108"/>
    <cellStyle name="Calculation 2 4 3 4" xfId="12638"/>
    <cellStyle name="Calculation 2 4 3 5" xfId="17886"/>
    <cellStyle name="Calculation 2 4 3 6" xfId="23649"/>
    <cellStyle name="Calculation 2 4 3 7" xfId="29749"/>
    <cellStyle name="Calculation 2 4 3 8" xfId="29565"/>
    <cellStyle name="Calculation 2 4 4" xfId="2424"/>
    <cellStyle name="Calculation 2 4 4 2" xfId="4971"/>
    <cellStyle name="Calculation 2 4 4 2 2" xfId="8111"/>
    <cellStyle name="Calculation 2 4 4 2 3" xfId="12641"/>
    <cellStyle name="Calculation 2 4 4 2 4" xfId="17883"/>
    <cellStyle name="Calculation 2 4 4 2 5" xfId="23652"/>
    <cellStyle name="Calculation 2 4 4 2 6" xfId="29752"/>
    <cellStyle name="Calculation 2 4 4 2 7" xfId="29568"/>
    <cellStyle name="Calculation 2 4 4 3" xfId="8110"/>
    <cellStyle name="Calculation 2 4 4 4" xfId="12640"/>
    <cellStyle name="Calculation 2 4 4 5" xfId="17884"/>
    <cellStyle name="Calculation 2 4 4 6" xfId="23651"/>
    <cellStyle name="Calculation 2 4 4 7" xfId="29751"/>
    <cellStyle name="Calculation 2 4 4 8" xfId="29567"/>
    <cellStyle name="Calculation 2 4 5" xfId="2839"/>
    <cellStyle name="Calculation 2 4 5 2" xfId="5386"/>
    <cellStyle name="Calculation 2 4 5 2 2" xfId="12643"/>
    <cellStyle name="Calculation 2 4 5 2 3" xfId="17881"/>
    <cellStyle name="Calculation 2 4 5 2 4" xfId="23654"/>
    <cellStyle name="Calculation 2 4 5 2 5" xfId="29754"/>
    <cellStyle name="Calculation 2 4 5 2 6" xfId="29570"/>
    <cellStyle name="Calculation 2 4 5 3" xfId="12642"/>
    <cellStyle name="Calculation 2 4 5 4" xfId="17882"/>
    <cellStyle name="Calculation 2 4 5 5" xfId="23653"/>
    <cellStyle name="Calculation 2 4 5 6" xfId="29753"/>
    <cellStyle name="Calculation 2 4 5 7" xfId="29569"/>
    <cellStyle name="Calculation 2 4 6" xfId="3365"/>
    <cellStyle name="Calculation 2 4 6 2" xfId="8114"/>
    <cellStyle name="Calculation 2 4 6 3" xfId="12644"/>
    <cellStyle name="Calculation 2 4 6 4" xfId="17880"/>
    <cellStyle name="Calculation 2 4 6 5" xfId="23655"/>
    <cellStyle name="Calculation 2 4 6 6" xfId="29755"/>
    <cellStyle name="Calculation 2 4 6 7" xfId="29571"/>
    <cellStyle name="Calculation 2 4 7" xfId="3595"/>
    <cellStyle name="Calculation 2 4 7 2" xfId="8115"/>
    <cellStyle name="Calculation 2 4 7 3" xfId="12645"/>
    <cellStyle name="Calculation 2 4 7 4" xfId="17879"/>
    <cellStyle name="Calculation 2 4 7 5" xfId="23656"/>
    <cellStyle name="Calculation 2 4 7 6" xfId="29756"/>
    <cellStyle name="Calculation 2 4 7 7" xfId="29572"/>
    <cellStyle name="Calculation 2 4 8" xfId="12635"/>
    <cellStyle name="Calculation 2 4 9" xfId="17889"/>
    <cellStyle name="Calculation 2 5" xfId="1368"/>
    <cellStyle name="Calculation 2 5 10" xfId="23657"/>
    <cellStyle name="Calculation 2 5 11" xfId="29573"/>
    <cellStyle name="Calculation 2 5 2" xfId="1918"/>
    <cellStyle name="Calculation 2 5 2 2" xfId="4465"/>
    <cellStyle name="Calculation 2 5 2 2 2" xfId="8118"/>
    <cellStyle name="Calculation 2 5 2 2 3" xfId="12648"/>
    <cellStyle name="Calculation 2 5 2 2 4" xfId="17876"/>
    <cellStyle name="Calculation 2 5 2 2 5" xfId="23659"/>
    <cellStyle name="Calculation 2 5 2 2 6" xfId="29758"/>
    <cellStyle name="Calculation 2 5 2 2 7" xfId="29575"/>
    <cellStyle name="Calculation 2 5 2 3" xfId="8117"/>
    <cellStyle name="Calculation 2 5 2 4" xfId="12647"/>
    <cellStyle name="Calculation 2 5 2 5" xfId="17877"/>
    <cellStyle name="Calculation 2 5 2 6" xfId="23658"/>
    <cellStyle name="Calculation 2 5 2 7" xfId="29757"/>
    <cellStyle name="Calculation 2 5 2 8" xfId="29574"/>
    <cellStyle name="Calculation 2 5 3" xfId="2335"/>
    <cellStyle name="Calculation 2 5 3 2" xfId="4882"/>
    <cellStyle name="Calculation 2 5 3 2 2" xfId="8120"/>
    <cellStyle name="Calculation 2 5 3 2 3" xfId="12650"/>
    <cellStyle name="Calculation 2 5 3 2 4" xfId="17874"/>
    <cellStyle name="Calculation 2 5 3 2 5" xfId="23661"/>
    <cellStyle name="Calculation 2 5 3 2 6" xfId="29760"/>
    <cellStyle name="Calculation 2 5 3 2 7" xfId="29577"/>
    <cellStyle name="Calculation 2 5 3 3" xfId="8119"/>
    <cellStyle name="Calculation 2 5 3 4" xfId="12649"/>
    <cellStyle name="Calculation 2 5 3 5" xfId="17875"/>
    <cellStyle name="Calculation 2 5 3 6" xfId="23660"/>
    <cellStyle name="Calculation 2 5 3 7" xfId="29759"/>
    <cellStyle name="Calculation 2 5 3 8" xfId="29576"/>
    <cellStyle name="Calculation 2 5 4" xfId="2747"/>
    <cellStyle name="Calculation 2 5 4 2" xfId="5294"/>
    <cellStyle name="Calculation 2 5 4 2 2" xfId="8122"/>
    <cellStyle name="Calculation 2 5 4 2 3" xfId="12652"/>
    <cellStyle name="Calculation 2 5 4 2 4" xfId="17872"/>
    <cellStyle name="Calculation 2 5 4 2 5" xfId="23663"/>
    <cellStyle name="Calculation 2 5 4 2 6" xfId="29762"/>
    <cellStyle name="Calculation 2 5 4 2 7" xfId="29579"/>
    <cellStyle name="Calculation 2 5 4 3" xfId="8121"/>
    <cellStyle name="Calculation 2 5 4 4" xfId="12651"/>
    <cellStyle name="Calculation 2 5 4 5" xfId="17873"/>
    <cellStyle name="Calculation 2 5 4 6" xfId="23662"/>
    <cellStyle name="Calculation 2 5 4 7" xfId="29761"/>
    <cellStyle name="Calculation 2 5 4 8" xfId="29578"/>
    <cellStyle name="Calculation 2 5 5" xfId="3162"/>
    <cellStyle name="Calculation 2 5 5 2" xfId="5709"/>
    <cellStyle name="Calculation 2 5 5 2 2" xfId="8124"/>
    <cellStyle name="Calculation 2 5 5 2 3" xfId="12654"/>
    <cellStyle name="Calculation 2 5 5 2 4" xfId="17870"/>
    <cellStyle name="Calculation 2 5 5 2 5" xfId="23665"/>
    <cellStyle name="Calculation 2 5 5 2 6" xfId="29581"/>
    <cellStyle name="Calculation 2 5 5 3" xfId="8123"/>
    <cellStyle name="Calculation 2 5 5 4" xfId="12653"/>
    <cellStyle name="Calculation 2 5 5 5" xfId="17871"/>
    <cellStyle name="Calculation 2 5 5 6" xfId="23664"/>
    <cellStyle name="Calculation 2 5 5 7" xfId="29580"/>
    <cellStyle name="Calculation 2 5 6" xfId="3918"/>
    <cellStyle name="Calculation 2 5 6 2" xfId="8125"/>
    <cellStyle name="Calculation 2 5 6 3" xfId="12655"/>
    <cellStyle name="Calculation 2 5 6 4" xfId="17869"/>
    <cellStyle name="Calculation 2 5 6 5" xfId="23666"/>
    <cellStyle name="Calculation 2 5 6 6" xfId="29763"/>
    <cellStyle name="Calculation 2 5 6 7" xfId="29582"/>
    <cellStyle name="Calculation 2 5 7" xfId="8116"/>
    <cellStyle name="Calculation 2 5 8" xfId="12646"/>
    <cellStyle name="Calculation 2 5 9" xfId="17878"/>
    <cellStyle name="Chart Landscape" xfId="351"/>
    <cellStyle name="Check Cell 2" xfId="352"/>
    <cellStyle name="City" xfId="353"/>
    <cellStyle name="Collateral" xfId="354"/>
    <cellStyle name="ColumnHeading" xfId="355"/>
    <cellStyle name="Comma" xfId="1" builtinId="3"/>
    <cellStyle name="Comma  - Style1" xfId="356"/>
    <cellStyle name="Comma  - Style2" xfId="357"/>
    <cellStyle name="Comma  - Style3" xfId="358"/>
    <cellStyle name="Comma  - Style4" xfId="359"/>
    <cellStyle name="Comma  - Style5" xfId="360"/>
    <cellStyle name="Comma  - Style6" xfId="361"/>
    <cellStyle name="Comma  - Style7" xfId="362"/>
    <cellStyle name="Comma  - Style8" xfId="363"/>
    <cellStyle name="Comma (0)" xfId="364"/>
    <cellStyle name="Comma (1)" xfId="365"/>
    <cellStyle name="Comma ," xfId="366"/>
    <cellStyle name="Comma [0] U" xfId="367"/>
    <cellStyle name="Comma [0] U 2" xfId="846"/>
    <cellStyle name="Comma [00]" xfId="368"/>
    <cellStyle name="Comma [1]" xfId="369"/>
    <cellStyle name="Comma [2]" xfId="370"/>
    <cellStyle name="Comma [3]" xfId="371"/>
    <cellStyle name="Comma 0" xfId="372"/>
    <cellStyle name="Comma 10" xfId="865"/>
    <cellStyle name="Comma 11" xfId="866"/>
    <cellStyle name="Comma 12" xfId="867"/>
    <cellStyle name="Comma 13" xfId="868"/>
    <cellStyle name="Comma 14" xfId="869"/>
    <cellStyle name="Comma 15" xfId="870"/>
    <cellStyle name="Comma 16" xfId="834"/>
    <cellStyle name="Comma 17" xfId="872"/>
    <cellStyle name="Comma 18" xfId="836"/>
    <cellStyle name="Comma 19" xfId="858"/>
    <cellStyle name="Comma 2" xfId="4"/>
    <cellStyle name="Comma 2 2" xfId="817"/>
    <cellStyle name="Comma 20" xfId="874"/>
    <cellStyle name="Comma 21" xfId="875"/>
    <cellStyle name="Comma 22" xfId="876"/>
    <cellStyle name="Comma 23" xfId="877"/>
    <cellStyle name="Comma 24" xfId="878"/>
    <cellStyle name="Comma 25" xfId="854"/>
    <cellStyle name="Comma 26" xfId="880"/>
    <cellStyle name="Comma 27" xfId="881"/>
    <cellStyle name="Comma 28" xfId="840"/>
    <cellStyle name="Comma 29" xfId="883"/>
    <cellStyle name="Comma 3" xfId="373"/>
    <cellStyle name="Comma 3 2" xfId="821"/>
    <cellStyle name="Comma 30" xfId="842"/>
    <cellStyle name="Comma 31" xfId="885"/>
    <cellStyle name="Comma 32" xfId="887"/>
    <cellStyle name="Comma 33" xfId="888"/>
    <cellStyle name="Comma 34" xfId="889"/>
    <cellStyle name="Comma 35" xfId="890"/>
    <cellStyle name="Comma 36" xfId="891"/>
    <cellStyle name="Comma 37" xfId="892"/>
    <cellStyle name="Comma 38" xfId="893"/>
    <cellStyle name="Comma 39" xfId="895"/>
    <cellStyle name="Comma 4" xfId="374"/>
    <cellStyle name="Comma 4 2" xfId="847"/>
    <cellStyle name="Comma 40" xfId="900"/>
    <cellStyle name="Comma 41" xfId="903"/>
    <cellStyle name="Comma 42" xfId="905"/>
    <cellStyle name="Comma 43" xfId="906"/>
    <cellStyle name="Comma 44" xfId="912"/>
    <cellStyle name="Comma 45" xfId="914"/>
    <cellStyle name="Comma 46" xfId="915"/>
    <cellStyle name="Comma 47" xfId="916"/>
    <cellStyle name="Comma 48" xfId="917"/>
    <cellStyle name="Comma 49" xfId="1014"/>
    <cellStyle name="Comma 5" xfId="815"/>
    <cellStyle name="Comma 50" xfId="1016"/>
    <cellStyle name="Comma 51" xfId="1029"/>
    <cellStyle name="Comma 52" xfId="1018"/>
    <cellStyle name="Comma 53" xfId="1027"/>
    <cellStyle name="Comma 54" xfId="1020"/>
    <cellStyle name="Comma 55" xfId="1025"/>
    <cellStyle name="Comma 56" xfId="1022"/>
    <cellStyle name="Comma 57" xfId="1030"/>
    <cellStyle name="Comma 58" xfId="1121"/>
    <cellStyle name="Comma 59" xfId="5745"/>
    <cellStyle name="Comma 6" xfId="820"/>
    <cellStyle name="Comma 60" xfId="5747"/>
    <cellStyle name="Comma 61" xfId="5748"/>
    <cellStyle name="Comma 62" xfId="32215"/>
    <cellStyle name="Comma 63" xfId="32219"/>
    <cellStyle name="Comma 64" xfId="32220"/>
    <cellStyle name="Comma 65" xfId="32221"/>
    <cellStyle name="Comma 7" xfId="822"/>
    <cellStyle name="Comma 70" xfId="5749"/>
    <cellStyle name="Comma 8" xfId="830"/>
    <cellStyle name="Comma 9" xfId="863"/>
    <cellStyle name="Comma Enter" xfId="375"/>
    <cellStyle name="Comma Output" xfId="376"/>
    <cellStyle name="Comma0" xfId="377"/>
    <cellStyle name="Comma1" xfId="378"/>
    <cellStyle name="Comma2" xfId="379"/>
    <cellStyle name="CommaNoDecimal" xfId="380"/>
    <cellStyle name="CommaNoZero" xfId="381"/>
    <cellStyle name="Copied" xfId="382"/>
    <cellStyle name="COST1" xfId="383"/>
    <cellStyle name="CSI" xfId="384"/>
    <cellStyle name="Curren - Style2" xfId="385"/>
    <cellStyle name="Currency" xfId="2" builtinId="4"/>
    <cellStyle name="Currency (0)" xfId="386"/>
    <cellStyle name="Currency [0] U" xfId="387"/>
    <cellStyle name="Currency [00]" xfId="388"/>
    <cellStyle name="Currency [1]" xfId="389"/>
    <cellStyle name="Currency [2]" xfId="390"/>
    <cellStyle name="Currency [2] U" xfId="391"/>
    <cellStyle name="Currency [2]_FFO - listed" xfId="392"/>
    <cellStyle name="Currency [3]" xfId="393"/>
    <cellStyle name="Currency 0" xfId="394"/>
    <cellStyle name="Currency 10" xfId="861"/>
    <cellStyle name="Currency 11" xfId="832"/>
    <cellStyle name="Currency 12" xfId="860"/>
    <cellStyle name="Currency 13" xfId="833"/>
    <cellStyle name="Currency 14" xfId="859"/>
    <cellStyle name="Currency 15" xfId="835"/>
    <cellStyle name="Currency 16" xfId="871"/>
    <cellStyle name="Currency 17" xfId="837"/>
    <cellStyle name="Currency 18" xfId="857"/>
    <cellStyle name="Currency 19" xfId="873"/>
    <cellStyle name="Currency 2" xfId="5"/>
    <cellStyle name="Currency 2 2" xfId="818"/>
    <cellStyle name="Currency 20" xfId="856"/>
    <cellStyle name="Currency 21" xfId="838"/>
    <cellStyle name="Currency 22" xfId="855"/>
    <cellStyle name="Currency 23" xfId="839"/>
    <cellStyle name="Currency 24" xfId="853"/>
    <cellStyle name="Currency 25" xfId="879"/>
    <cellStyle name="Currency 26" xfId="852"/>
    <cellStyle name="Currency 27" xfId="841"/>
    <cellStyle name="Currency 28" xfId="882"/>
    <cellStyle name="Currency 29" xfId="843"/>
    <cellStyle name="Currency 3" xfId="395"/>
    <cellStyle name="Currency 3 2" xfId="848"/>
    <cellStyle name="Currency 30" xfId="884"/>
    <cellStyle name="Currency 31" xfId="886"/>
    <cellStyle name="Currency 32" xfId="851"/>
    <cellStyle name="Currency 33" xfId="844"/>
    <cellStyle name="Currency 34" xfId="850"/>
    <cellStyle name="Currency 35" xfId="845"/>
    <cellStyle name="Currency 36" xfId="849"/>
    <cellStyle name="Currency 37" xfId="894"/>
    <cellStyle name="Currency 38" xfId="896"/>
    <cellStyle name="Currency 39" xfId="901"/>
    <cellStyle name="Currency 4" xfId="396"/>
    <cellStyle name="Currency 40" xfId="902"/>
    <cellStyle name="Currency 41" xfId="904"/>
    <cellStyle name="Currency 42" xfId="907"/>
    <cellStyle name="Currency 43" xfId="911"/>
    <cellStyle name="Currency 44" xfId="913"/>
    <cellStyle name="Currency 45" xfId="910"/>
    <cellStyle name="Currency 46" xfId="908"/>
    <cellStyle name="Currency 47" xfId="909"/>
    <cellStyle name="Currency 48" xfId="1015"/>
    <cellStyle name="Currency 49" xfId="1017"/>
    <cellStyle name="Currency 5" xfId="397"/>
    <cellStyle name="Currency 50" xfId="1028"/>
    <cellStyle name="Currency 51" xfId="1019"/>
    <cellStyle name="Currency 52" xfId="1026"/>
    <cellStyle name="Currency 53" xfId="1021"/>
    <cellStyle name="Currency 54" xfId="1024"/>
    <cellStyle name="Currency 55" xfId="1023"/>
    <cellStyle name="Currency 56" xfId="5746"/>
    <cellStyle name="Currency 57" xfId="5744"/>
    <cellStyle name="Currency 58" xfId="32214"/>
    <cellStyle name="Currency 59" xfId="32217"/>
    <cellStyle name="Currency 6" xfId="816"/>
    <cellStyle name="Currency 60" xfId="32218"/>
    <cellStyle name="Currency 61" xfId="32216"/>
    <cellStyle name="Currency 7" xfId="831"/>
    <cellStyle name="Currency 8" xfId="862"/>
    <cellStyle name="Currency 9" xfId="864"/>
    <cellStyle name="Currency0" xfId="398"/>
    <cellStyle name="d" xfId="399"/>
    <cellStyle name="D_Data" xfId="400"/>
    <cellStyle name="D_XV - Investor model draft (11 Oct 2010)_6023524_4 (CSF_Sydney) (2) (3)" xfId="401"/>
    <cellStyle name="Dash" xfId="402"/>
    <cellStyle name="Data" xfId="403"/>
    <cellStyle name="Data 2" xfId="1063"/>
    <cellStyle name="Data 2 10" xfId="3632"/>
    <cellStyle name="Data 2 10 2" xfId="8285"/>
    <cellStyle name="Data 2 10 3" xfId="12815"/>
    <cellStyle name="Data 2 10 4" xfId="17537"/>
    <cellStyle name="Data 2 10 5" xfId="23667"/>
    <cellStyle name="Data 2 10 6" xfId="29834"/>
    <cellStyle name="Data 2 10 7" xfId="29585"/>
    <cellStyle name="Data 2 11" xfId="29833"/>
    <cellStyle name="Data 2 12" xfId="29584"/>
    <cellStyle name="Data 2 2" xfId="1138"/>
    <cellStyle name="Data 2 2 10" xfId="17536"/>
    <cellStyle name="Data 2 2 11" xfId="23668"/>
    <cellStyle name="Data 2 2 12" xfId="29835"/>
    <cellStyle name="Data 2 2 13" xfId="32146"/>
    <cellStyle name="Data 2 2 2" xfId="1689"/>
    <cellStyle name="Data 2 2 2 2" xfId="4238"/>
    <cellStyle name="Data 2 2 2 2 2" xfId="8288"/>
    <cellStyle name="Data 2 2 2 2 3" xfId="12818"/>
    <cellStyle name="Data 2 2 2 2 4" xfId="17534"/>
    <cellStyle name="Data 2 2 2 2 5" xfId="23670"/>
    <cellStyle name="Data 2 2 2 2 6" xfId="29837"/>
    <cellStyle name="Data 2 2 2 2 7" xfId="29587"/>
    <cellStyle name="Data 2 2 2 3" xfId="8287"/>
    <cellStyle name="Data 2 2 2 4" xfId="12817"/>
    <cellStyle name="Data 2 2 2 5" xfId="17535"/>
    <cellStyle name="Data 2 2 2 6" xfId="23669"/>
    <cellStyle name="Data 2 2 2 7" xfId="29836"/>
    <cellStyle name="Data 2 2 2 8" xfId="29586"/>
    <cellStyle name="Data 2 2 3" xfId="2108"/>
    <cellStyle name="Data 2 2 3 2" xfId="4655"/>
    <cellStyle name="Data 2 2 3 2 2" xfId="8290"/>
    <cellStyle name="Data 2 2 3 2 3" xfId="12820"/>
    <cellStyle name="Data 2 2 3 2 4" xfId="17532"/>
    <cellStyle name="Data 2 2 3 2 5" xfId="23672"/>
    <cellStyle name="Data 2 2 3 2 6" xfId="29839"/>
    <cellStyle name="Data 2 2 3 2 7" xfId="29589"/>
    <cellStyle name="Data 2 2 3 3" xfId="8289"/>
    <cellStyle name="Data 2 2 3 4" xfId="12819"/>
    <cellStyle name="Data 2 2 3 5" xfId="17533"/>
    <cellStyle name="Data 2 2 3 6" xfId="23671"/>
    <cellStyle name="Data 2 2 3 7" xfId="29838"/>
    <cellStyle name="Data 2 2 3 8" xfId="29588"/>
    <cellStyle name="Data 2 2 4" xfId="2520"/>
    <cellStyle name="Data 2 2 4 2" xfId="5067"/>
    <cellStyle name="Data 2 2 4 2 2" xfId="8292"/>
    <cellStyle name="Data 2 2 4 2 3" xfId="12822"/>
    <cellStyle name="Data 2 2 4 2 4" xfId="17530"/>
    <cellStyle name="Data 2 2 4 2 5" xfId="23674"/>
    <cellStyle name="Data 2 2 4 2 6" xfId="29841"/>
    <cellStyle name="Data 2 2 4 2 7" xfId="29591"/>
    <cellStyle name="Data 2 2 4 3" xfId="8291"/>
    <cellStyle name="Data 2 2 4 4" xfId="12821"/>
    <cellStyle name="Data 2 2 4 5" xfId="17531"/>
    <cellStyle name="Data 2 2 4 6" xfId="23673"/>
    <cellStyle name="Data 2 2 4 7" xfId="29840"/>
    <cellStyle name="Data 2 2 4 8" xfId="29590"/>
    <cellStyle name="Data 2 2 5" xfId="2935"/>
    <cellStyle name="Data 2 2 5 2" xfId="5482"/>
    <cellStyle name="Data 2 2 5 2 2" xfId="8294"/>
    <cellStyle name="Data 2 2 5 2 3" xfId="12824"/>
    <cellStyle name="Data 2 2 5 2 4" xfId="17528"/>
    <cellStyle name="Data 2 2 5 2 5" xfId="23676"/>
    <cellStyle name="Data 2 2 5 2 6" xfId="29843"/>
    <cellStyle name="Data 2 2 5 2 7" xfId="29593"/>
    <cellStyle name="Data 2 2 5 3" xfId="8293"/>
    <cellStyle name="Data 2 2 5 4" xfId="12823"/>
    <cellStyle name="Data 2 2 5 5" xfId="17529"/>
    <cellStyle name="Data 2 2 5 6" xfId="23675"/>
    <cellStyle name="Data 2 2 5 7" xfId="29842"/>
    <cellStyle name="Data 2 2 5 8" xfId="29592"/>
    <cellStyle name="Data 2 2 6" xfId="3367"/>
    <cellStyle name="Data 2 2 6 2" xfId="8295"/>
    <cellStyle name="Data 2 2 6 3" xfId="12825"/>
    <cellStyle name="Data 2 2 6 4" xfId="17527"/>
    <cellStyle name="Data 2 2 6 5" xfId="23677"/>
    <cellStyle name="Data 2 2 6 6" xfId="29844"/>
    <cellStyle name="Data 2 2 6 7" xfId="29594"/>
    <cellStyle name="Data 2 2 7" xfId="3691"/>
    <cellStyle name="Data 2 2 7 2" xfId="8296"/>
    <cellStyle name="Data 2 2 7 3" xfId="12826"/>
    <cellStyle name="Data 2 2 7 4" xfId="17526"/>
    <cellStyle name="Data 2 2 7 5" xfId="23678"/>
    <cellStyle name="Data 2 2 7 6" xfId="29845"/>
    <cellStyle name="Data 2 2 7 7" xfId="29595"/>
    <cellStyle name="Data 2 2 8" xfId="8286"/>
    <cellStyle name="Data 2 2 9" xfId="12816"/>
    <cellStyle name="Data 2 3" xfId="1181"/>
    <cellStyle name="Data 2 3 10" xfId="29846"/>
    <cellStyle name="Data 2 3 11" xfId="29596"/>
    <cellStyle name="Data 2 3 2" xfId="1732"/>
    <cellStyle name="Data 2 3 2 2" xfId="4281"/>
    <cellStyle name="Data 2 3 2 2 2" xfId="8299"/>
    <cellStyle name="Data 2 3 2 2 3" xfId="12829"/>
    <cellStyle name="Data 2 3 2 2 4" xfId="17523"/>
    <cellStyle name="Data 2 3 2 2 5" xfId="23681"/>
    <cellStyle name="Data 2 3 2 2 6" xfId="29848"/>
    <cellStyle name="Data 2 3 2 2 7" xfId="29598"/>
    <cellStyle name="Data 2 3 2 3" xfId="8298"/>
    <cellStyle name="Data 2 3 2 4" xfId="12828"/>
    <cellStyle name="Data 2 3 2 5" xfId="17524"/>
    <cellStyle name="Data 2 3 2 6" xfId="23680"/>
    <cellStyle name="Data 2 3 2 7" xfId="29847"/>
    <cellStyle name="Data 2 3 2 8" xfId="29597"/>
    <cellStyle name="Data 2 3 3" xfId="2151"/>
    <cellStyle name="Data 2 3 3 2" xfId="4698"/>
    <cellStyle name="Data 2 3 3 2 2" xfId="8301"/>
    <cellStyle name="Data 2 3 3 2 3" xfId="12831"/>
    <cellStyle name="Data 2 3 3 2 4" xfId="17521"/>
    <cellStyle name="Data 2 3 3 2 5" xfId="23683"/>
    <cellStyle name="Data 2 3 3 2 6" xfId="29850"/>
    <cellStyle name="Data 2 3 3 2 7" xfId="29600"/>
    <cellStyle name="Data 2 3 3 3" xfId="8300"/>
    <cellStyle name="Data 2 3 3 4" xfId="12830"/>
    <cellStyle name="Data 2 3 3 5" xfId="23682"/>
    <cellStyle name="Data 2 3 3 6" xfId="29849"/>
    <cellStyle name="Data 2 3 3 7" xfId="29599"/>
    <cellStyle name="Data 2 3 4" xfId="2563"/>
    <cellStyle name="Data 2 3 4 2" xfId="5110"/>
    <cellStyle name="Data 2 3 4 2 2" xfId="8303"/>
    <cellStyle name="Data 2 3 4 2 3" xfId="12833"/>
    <cellStyle name="Data 2 3 4 2 4" xfId="17519"/>
    <cellStyle name="Data 2 3 4 2 5" xfId="23685"/>
    <cellStyle name="Data 2 3 4 2 6" xfId="29852"/>
    <cellStyle name="Data 2 3 4 2 7" xfId="29602"/>
    <cellStyle name="Data 2 3 4 3" xfId="8302"/>
    <cellStyle name="Data 2 3 4 4" xfId="12832"/>
    <cellStyle name="Data 2 3 4 5" xfId="17520"/>
    <cellStyle name="Data 2 3 4 6" xfId="23684"/>
    <cellStyle name="Data 2 3 4 7" xfId="29851"/>
    <cellStyle name="Data 2 3 4 8" xfId="29601"/>
    <cellStyle name="Data 2 3 5" xfId="2978"/>
    <cellStyle name="Data 2 3 5 2" xfId="5525"/>
    <cellStyle name="Data 2 3 5 2 2" xfId="12835"/>
    <cellStyle name="Data 2 3 5 2 3" xfId="17517"/>
    <cellStyle name="Data 2 3 5 2 4" xfId="23687"/>
    <cellStyle name="Data 2 3 5 2 5" xfId="29854"/>
    <cellStyle name="Data 2 3 5 2 6" xfId="29604"/>
    <cellStyle name="Data 2 3 5 3" xfId="12834"/>
    <cellStyle name="Data 2 3 5 4" xfId="17518"/>
    <cellStyle name="Data 2 3 5 5" xfId="23686"/>
    <cellStyle name="Data 2 3 5 6" xfId="29853"/>
    <cellStyle name="Data 2 3 5 7" xfId="29603"/>
    <cellStyle name="Data 2 3 6" xfId="3368"/>
    <cellStyle name="Data 2 3 6 2" xfId="8306"/>
    <cellStyle name="Data 2 3 6 3" xfId="12836"/>
    <cellStyle name="Data 2 3 6 4" xfId="17516"/>
    <cellStyle name="Data 2 3 6 5" xfId="23688"/>
    <cellStyle name="Data 2 3 6 6" xfId="29855"/>
    <cellStyle name="Data 2 3 6 7" xfId="29605"/>
    <cellStyle name="Data 2 3 7" xfId="3734"/>
    <cellStyle name="Data 2 3 7 2" xfId="8307"/>
    <cellStyle name="Data 2 3 7 3" xfId="12837"/>
    <cellStyle name="Data 2 3 7 4" xfId="17515"/>
    <cellStyle name="Data 2 3 7 5" xfId="23689"/>
    <cellStyle name="Data 2 3 7 6" xfId="29856"/>
    <cellStyle name="Data 2 3 7 7" xfId="29606"/>
    <cellStyle name="Data 2 3 8" xfId="12827"/>
    <cellStyle name="Data 2 3 9" xfId="23679"/>
    <cellStyle name="Data 2 4" xfId="1282"/>
    <cellStyle name="Data 2 4 10" xfId="17514"/>
    <cellStyle name="Data 2 4 11" xfId="23690"/>
    <cellStyle name="Data 2 4 12" xfId="29857"/>
    <cellStyle name="Data 2 4 13" xfId="29607"/>
    <cellStyle name="Data 2 4 2" xfId="1833"/>
    <cellStyle name="Data 2 4 2 2" xfId="4382"/>
    <cellStyle name="Data 2 4 2 2 2" xfId="8310"/>
    <cellStyle name="Data 2 4 2 2 3" xfId="12840"/>
    <cellStyle name="Data 2 4 2 2 4" xfId="17512"/>
    <cellStyle name="Data 2 4 2 2 5" xfId="23692"/>
    <cellStyle name="Data 2 4 2 2 6" xfId="29859"/>
    <cellStyle name="Data 2 4 2 2 7" xfId="29609"/>
    <cellStyle name="Data 2 4 2 3" xfId="8309"/>
    <cellStyle name="Data 2 4 2 4" xfId="12839"/>
    <cellStyle name="Data 2 4 2 5" xfId="17513"/>
    <cellStyle name="Data 2 4 2 6" xfId="23691"/>
    <cellStyle name="Data 2 4 2 7" xfId="29858"/>
    <cellStyle name="Data 2 4 2 8" xfId="29608"/>
    <cellStyle name="Data 2 4 3" xfId="2252"/>
    <cellStyle name="Data 2 4 3 2" xfId="4799"/>
    <cellStyle name="Data 2 4 3 2 2" xfId="8312"/>
    <cellStyle name="Data 2 4 3 2 3" xfId="12842"/>
    <cellStyle name="Data 2 4 3 2 4" xfId="17510"/>
    <cellStyle name="Data 2 4 3 2 5" xfId="23694"/>
    <cellStyle name="Data 2 4 3 2 6" xfId="29861"/>
    <cellStyle name="Data 2 4 3 2 7" xfId="29611"/>
    <cellStyle name="Data 2 4 3 3" xfId="8311"/>
    <cellStyle name="Data 2 4 3 4" xfId="12841"/>
    <cellStyle name="Data 2 4 3 5" xfId="17511"/>
    <cellStyle name="Data 2 4 3 6" xfId="23693"/>
    <cellStyle name="Data 2 4 3 7" xfId="29860"/>
    <cellStyle name="Data 2 4 3 8" xfId="29610"/>
    <cellStyle name="Data 2 4 4" xfId="2664"/>
    <cellStyle name="Data 2 4 4 2" xfId="5211"/>
    <cellStyle name="Data 2 4 4 2 2" xfId="8314"/>
    <cellStyle name="Data 2 4 4 2 3" xfId="12844"/>
    <cellStyle name="Data 2 4 4 2 4" xfId="17508"/>
    <cellStyle name="Data 2 4 4 2 5" xfId="23696"/>
    <cellStyle name="Data 2 4 4 2 6" xfId="29863"/>
    <cellStyle name="Data 2 4 4 2 7" xfId="29613"/>
    <cellStyle name="Data 2 4 4 3" xfId="8313"/>
    <cellStyle name="Data 2 4 4 4" xfId="12843"/>
    <cellStyle name="Data 2 4 4 5" xfId="17509"/>
    <cellStyle name="Data 2 4 4 6" xfId="23695"/>
    <cellStyle name="Data 2 4 4 7" xfId="29862"/>
    <cellStyle name="Data 2 4 4 8" xfId="29612"/>
    <cellStyle name="Data 2 4 5" xfId="3079"/>
    <cellStyle name="Data 2 4 5 2" xfId="5626"/>
    <cellStyle name="Data 2 4 5 2 2" xfId="8316"/>
    <cellStyle name="Data 2 4 5 2 3" xfId="12846"/>
    <cellStyle name="Data 2 4 5 2 4" xfId="17506"/>
    <cellStyle name="Data 2 4 5 2 5" xfId="23698"/>
    <cellStyle name="Data 2 4 5 2 6" xfId="29865"/>
    <cellStyle name="Data 2 4 5 2 7" xfId="29615"/>
    <cellStyle name="Data 2 4 5 3" xfId="8315"/>
    <cellStyle name="Data 2 4 5 4" xfId="12845"/>
    <cellStyle name="Data 2 4 5 5" xfId="17507"/>
    <cellStyle name="Data 2 4 5 6" xfId="23697"/>
    <cellStyle name="Data 2 4 5 7" xfId="29864"/>
    <cellStyle name="Data 2 4 5 8" xfId="29614"/>
    <cellStyle name="Data 2 4 6" xfId="3369"/>
    <cellStyle name="Data 2 4 6 2" xfId="8317"/>
    <cellStyle name="Data 2 4 6 3" xfId="12847"/>
    <cellStyle name="Data 2 4 6 4" xfId="17505"/>
    <cellStyle name="Data 2 4 6 5" xfId="23699"/>
    <cellStyle name="Data 2 4 6 6" xfId="29866"/>
    <cellStyle name="Data 2 4 6 7" xfId="29616"/>
    <cellStyle name="Data 2 4 7" xfId="3835"/>
    <cellStyle name="Data 2 4 7 2" xfId="8318"/>
    <cellStyle name="Data 2 4 7 3" xfId="12848"/>
    <cellStyle name="Data 2 4 7 4" xfId="17504"/>
    <cellStyle name="Data 2 4 7 5" xfId="23700"/>
    <cellStyle name="Data 2 4 7 6" xfId="29867"/>
    <cellStyle name="Data 2 4 7 7" xfId="29617"/>
    <cellStyle name="Data 2 4 8" xfId="8308"/>
    <cellStyle name="Data 2 4 9" xfId="12838"/>
    <cellStyle name="Data 2 5" xfId="1630"/>
    <cellStyle name="Data 2 5 2" xfId="4179"/>
    <cellStyle name="Data 2 5 2 2" xfId="8320"/>
    <cellStyle name="Data 2 5 2 3" xfId="12850"/>
    <cellStyle name="Data 2 5 2 4" xfId="17502"/>
    <cellStyle name="Data 2 5 2 5" xfId="23702"/>
    <cellStyle name="Data 2 5 2 6" xfId="29869"/>
    <cellStyle name="Data 2 5 2 7" xfId="29619"/>
    <cellStyle name="Data 2 5 3" xfId="8319"/>
    <cellStyle name="Data 2 5 4" xfId="12849"/>
    <cellStyle name="Data 2 5 5" xfId="17503"/>
    <cellStyle name="Data 2 5 6" xfId="23701"/>
    <cellStyle name="Data 2 5 7" xfId="29868"/>
    <cellStyle name="Data 2 5 8" xfId="29618"/>
    <cellStyle name="Data 2 6" xfId="2049"/>
    <cellStyle name="Data 2 6 2" xfId="4596"/>
    <cellStyle name="Data 2 6 2 2" xfId="8322"/>
    <cellStyle name="Data 2 6 2 3" xfId="17500"/>
    <cellStyle name="Data 2 6 2 4" xfId="23704"/>
    <cellStyle name="Data 2 6 2 5" xfId="29871"/>
    <cellStyle name="Data 2 6 2 6" xfId="29621"/>
    <cellStyle name="Data 2 6 3" xfId="8321"/>
    <cellStyle name="Data 2 6 4" xfId="17501"/>
    <cellStyle name="Data 2 6 5" xfId="23703"/>
    <cellStyle name="Data 2 6 6" xfId="29870"/>
    <cellStyle name="Data 2 6 7" xfId="29620"/>
    <cellStyle name="Data 2 7" xfId="2461"/>
    <cellStyle name="Data 2 7 2" xfId="5008"/>
    <cellStyle name="Data 2 7 2 2" xfId="8324"/>
    <cellStyle name="Data 2 7 2 3" xfId="12854"/>
    <cellStyle name="Data 2 7 2 4" xfId="17498"/>
    <cellStyle name="Data 2 7 2 5" xfId="23706"/>
    <cellStyle name="Data 2 7 2 6" xfId="29873"/>
    <cellStyle name="Data 2 7 2 7" xfId="29623"/>
    <cellStyle name="Data 2 7 3" xfId="8323"/>
    <cellStyle name="Data 2 7 4" xfId="12853"/>
    <cellStyle name="Data 2 7 5" xfId="17499"/>
    <cellStyle name="Data 2 7 6" xfId="23705"/>
    <cellStyle name="Data 2 7 7" xfId="29872"/>
    <cellStyle name="Data 2 7 8" xfId="29622"/>
    <cellStyle name="Data 2 8" xfId="2876"/>
    <cellStyle name="Data 2 8 2" xfId="5423"/>
    <cellStyle name="Data 2 8 2 2" xfId="8326"/>
    <cellStyle name="Data 2 8 2 3" xfId="12856"/>
    <cellStyle name="Data 2 8 2 4" xfId="17496"/>
    <cellStyle name="Data 2 8 2 5" xfId="23708"/>
    <cellStyle name="Data 2 8 2 6" xfId="29875"/>
    <cellStyle name="Data 2 8 2 7" xfId="29625"/>
    <cellStyle name="Data 2 8 3" xfId="8325"/>
    <cellStyle name="Data 2 8 4" xfId="12855"/>
    <cellStyle name="Data 2 8 5" xfId="17497"/>
    <cellStyle name="Data 2 8 6" xfId="23707"/>
    <cellStyle name="Data 2 8 7" xfId="29874"/>
    <cellStyle name="Data 2 8 8" xfId="29624"/>
    <cellStyle name="Data 2 9" xfId="3366"/>
    <cellStyle name="Data 2 9 2" xfId="8327"/>
    <cellStyle name="Data 2 9 3" xfId="12857"/>
    <cellStyle name="Data 2 9 4" xfId="17495"/>
    <cellStyle name="Data 2 9 5" xfId="23709"/>
    <cellStyle name="Data 2 9 6" xfId="29876"/>
    <cellStyle name="Data 2 9 7" xfId="29626"/>
    <cellStyle name="Data 3" xfId="1369"/>
    <cellStyle name="Data 3 10" xfId="23710"/>
    <cellStyle name="Data 3 11" xfId="29627"/>
    <cellStyle name="Data 3 2" xfId="1919"/>
    <cellStyle name="Data 3 2 2" xfId="4466"/>
    <cellStyle name="Data 3 2 2 2" xfId="8330"/>
    <cellStyle name="Data 3 2 2 3" xfId="12860"/>
    <cellStyle name="Data 3 2 2 4" xfId="17492"/>
    <cellStyle name="Data 3 2 2 5" xfId="23712"/>
    <cellStyle name="Data 3 2 2 6" xfId="29879"/>
    <cellStyle name="Data 3 2 2 7" xfId="29629"/>
    <cellStyle name="Data 3 2 3" xfId="8329"/>
    <cellStyle name="Data 3 2 4" xfId="12859"/>
    <cellStyle name="Data 3 2 5" xfId="17493"/>
    <cellStyle name="Data 3 2 6" xfId="23711"/>
    <cellStyle name="Data 3 2 7" xfId="29878"/>
    <cellStyle name="Data 3 2 8" xfId="29628"/>
    <cellStyle name="Data 3 3" xfId="2336"/>
    <cellStyle name="Data 3 3 2" xfId="4883"/>
    <cellStyle name="Data 3 3 2 2" xfId="8332"/>
    <cellStyle name="Data 3 3 2 3" xfId="12862"/>
    <cellStyle name="Data 3 3 2 4" xfId="17490"/>
    <cellStyle name="Data 3 3 2 5" xfId="23714"/>
    <cellStyle name="Data 3 3 2 6" xfId="29881"/>
    <cellStyle name="Data 3 3 2 7" xfId="29631"/>
    <cellStyle name="Data 3 3 3" xfId="8331"/>
    <cellStyle name="Data 3 3 4" xfId="12861"/>
    <cellStyle name="Data 3 3 5" xfId="17491"/>
    <cellStyle name="Data 3 3 6" xfId="23713"/>
    <cellStyle name="Data 3 3 7" xfId="29880"/>
    <cellStyle name="Data 3 3 8" xfId="29630"/>
    <cellStyle name="Data 3 4" xfId="2748"/>
    <cellStyle name="Data 3 4 2" xfId="5295"/>
    <cellStyle name="Data 3 4 2 2" xfId="8334"/>
    <cellStyle name="Data 3 4 2 3" xfId="12864"/>
    <cellStyle name="Data 3 4 2 4" xfId="17488"/>
    <cellStyle name="Data 3 4 2 5" xfId="23716"/>
    <cellStyle name="Data 3 4 2 6" xfId="29883"/>
    <cellStyle name="Data 3 4 2 7" xfId="29633"/>
    <cellStyle name="Data 3 4 3" xfId="8333"/>
    <cellStyle name="Data 3 4 4" xfId="12863"/>
    <cellStyle name="Data 3 4 5" xfId="17489"/>
    <cellStyle name="Data 3 4 6" xfId="23715"/>
    <cellStyle name="Data 3 4 7" xfId="29882"/>
    <cellStyle name="Data 3 4 8" xfId="29632"/>
    <cellStyle name="Data 3 5" xfId="3163"/>
    <cellStyle name="Data 3 5 2" xfId="5710"/>
    <cellStyle name="Data 3 5 2 2" xfId="8336"/>
    <cellStyle name="Data 3 5 2 3" xfId="12866"/>
    <cellStyle name="Data 3 5 2 4" xfId="17486"/>
    <cellStyle name="Data 3 5 2 5" xfId="23718"/>
    <cellStyle name="Data 3 5 2 6" xfId="29635"/>
    <cellStyle name="Data 3 5 3" xfId="8335"/>
    <cellStyle name="Data 3 5 4" xfId="12865"/>
    <cellStyle name="Data 3 5 5" xfId="17487"/>
    <cellStyle name="Data 3 5 6" xfId="23717"/>
    <cellStyle name="Data 3 5 7" xfId="29634"/>
    <cellStyle name="Data 3 6" xfId="3919"/>
    <cellStyle name="Data 3 6 2" xfId="8337"/>
    <cellStyle name="Data 3 6 3" xfId="12867"/>
    <cellStyle name="Data 3 6 4" xfId="17485"/>
    <cellStyle name="Data 3 6 5" xfId="23719"/>
    <cellStyle name="Data 3 6 6" xfId="29886"/>
    <cellStyle name="Data 3 6 7" xfId="29636"/>
    <cellStyle name="Data 3 7" xfId="8328"/>
    <cellStyle name="Data 3 8" xfId="12858"/>
    <cellStyle name="Data 3 9" xfId="17494"/>
    <cellStyle name="Data 4" xfId="1468"/>
    <cellStyle name="Data 4 2" xfId="4017"/>
    <cellStyle name="Data 4 2 2" xfId="8339"/>
    <cellStyle name="Data 4 2 3" xfId="12869"/>
    <cellStyle name="Data 4 2 4" xfId="17483"/>
    <cellStyle name="Data 4 2 5" xfId="23721"/>
    <cellStyle name="Data 4 2 6" xfId="29888"/>
    <cellStyle name="Data 4 2 7" xfId="29638"/>
    <cellStyle name="Data 4 3" xfId="8338"/>
    <cellStyle name="Data 4 4" xfId="12868"/>
    <cellStyle name="Data 4 5" xfId="17484"/>
    <cellStyle name="Data 4 6" xfId="23720"/>
    <cellStyle name="Data 4 7" xfId="29887"/>
    <cellStyle name="Data 4 8" xfId="29637"/>
    <cellStyle name="Data 5" xfId="29583"/>
    <cellStyle name="Data Input" xfId="404"/>
    <cellStyle name="Data Input 2" xfId="1064"/>
    <cellStyle name="Data Input 2 10" xfId="26984"/>
    <cellStyle name="Data Input 2 2" xfId="1139"/>
    <cellStyle name="Data Input 2 2 10" xfId="17480"/>
    <cellStyle name="Data Input 2 2 11" xfId="26985"/>
    <cellStyle name="Data Input 2 2 2" xfId="1241"/>
    <cellStyle name="Data Input 2 2 2 10" xfId="17479"/>
    <cellStyle name="Data Input 2 2 2 11" xfId="23722"/>
    <cellStyle name="Data Input 2 2 2 12" xfId="26986"/>
    <cellStyle name="Data Input 2 2 2 2" xfId="1792"/>
    <cellStyle name="Data Input 2 2 2 2 2" xfId="4341"/>
    <cellStyle name="Data Input 2 2 2 2 2 2" xfId="8345"/>
    <cellStyle name="Data Input 2 2 2 2 2 3" xfId="12875"/>
    <cellStyle name="Data Input 2 2 2 2 2 4" xfId="17401"/>
    <cellStyle name="Data Input 2 2 2 2 2 5" xfId="17477"/>
    <cellStyle name="Data Input 2 2 2 2 2 6" xfId="23724"/>
    <cellStyle name="Data Input 2 2 2 2 2 7" xfId="26988"/>
    <cellStyle name="Data Input 2 2 2 2 3" xfId="8344"/>
    <cellStyle name="Data Input 2 2 2 2 4" xfId="12874"/>
    <cellStyle name="Data Input 2 2 2 2 5" xfId="17400"/>
    <cellStyle name="Data Input 2 2 2 2 6" xfId="17478"/>
    <cellStyle name="Data Input 2 2 2 2 7" xfId="23723"/>
    <cellStyle name="Data Input 2 2 2 2 8" xfId="26987"/>
    <cellStyle name="Data Input 2 2 2 3" xfId="2211"/>
    <cellStyle name="Data Input 2 2 2 3 2" xfId="4758"/>
    <cellStyle name="Data Input 2 2 2 3 2 2" xfId="8347"/>
    <cellStyle name="Data Input 2 2 2 3 2 3" xfId="12877"/>
    <cellStyle name="Data Input 2 2 2 3 2 4" xfId="17403"/>
    <cellStyle name="Data Input 2 2 2 3 2 5" xfId="17475"/>
    <cellStyle name="Data Input 2 2 2 3 2 6" xfId="23726"/>
    <cellStyle name="Data Input 2 2 2 3 2 7" xfId="26990"/>
    <cellStyle name="Data Input 2 2 2 3 3" xfId="8346"/>
    <cellStyle name="Data Input 2 2 2 3 4" xfId="12876"/>
    <cellStyle name="Data Input 2 2 2 3 5" xfId="17402"/>
    <cellStyle name="Data Input 2 2 2 3 6" xfId="17476"/>
    <cellStyle name="Data Input 2 2 2 3 7" xfId="23725"/>
    <cellStyle name="Data Input 2 2 2 3 8" xfId="26989"/>
    <cellStyle name="Data Input 2 2 2 4" xfId="2623"/>
    <cellStyle name="Data Input 2 2 2 4 2" xfId="5170"/>
    <cellStyle name="Data Input 2 2 2 4 2 2" xfId="8349"/>
    <cellStyle name="Data Input 2 2 2 4 2 3" xfId="12879"/>
    <cellStyle name="Data Input 2 2 2 4 2 4" xfId="17405"/>
    <cellStyle name="Data Input 2 2 2 4 2 5" xfId="17473"/>
    <cellStyle name="Data Input 2 2 2 4 2 6" xfId="23728"/>
    <cellStyle name="Data Input 2 2 2 4 2 7" xfId="26992"/>
    <cellStyle name="Data Input 2 2 2 4 3" xfId="8348"/>
    <cellStyle name="Data Input 2 2 2 4 4" xfId="12878"/>
    <cellStyle name="Data Input 2 2 2 4 5" xfId="17404"/>
    <cellStyle name="Data Input 2 2 2 4 6" xfId="17474"/>
    <cellStyle name="Data Input 2 2 2 4 7" xfId="23727"/>
    <cellStyle name="Data Input 2 2 2 4 8" xfId="26991"/>
    <cellStyle name="Data Input 2 2 2 5" xfId="3038"/>
    <cellStyle name="Data Input 2 2 2 5 2" xfId="5585"/>
    <cellStyle name="Data Input 2 2 2 5 2 2" xfId="8351"/>
    <cellStyle name="Data Input 2 2 2 5 2 3" xfId="12881"/>
    <cellStyle name="Data Input 2 2 2 5 2 4" xfId="17407"/>
    <cellStyle name="Data Input 2 2 2 5 2 5" xfId="17471"/>
    <cellStyle name="Data Input 2 2 2 5 2 6" xfId="23730"/>
    <cellStyle name="Data Input 2 2 2 5 2 7" xfId="26994"/>
    <cellStyle name="Data Input 2 2 2 5 3" xfId="8350"/>
    <cellStyle name="Data Input 2 2 2 5 4" xfId="12880"/>
    <cellStyle name="Data Input 2 2 2 5 5" xfId="17472"/>
    <cellStyle name="Data Input 2 2 2 5 6" xfId="23729"/>
    <cellStyle name="Data Input 2 2 2 5 7" xfId="26993"/>
    <cellStyle name="Data Input 2 2 2 6" xfId="3370"/>
    <cellStyle name="Data Input 2 2 2 6 2" xfId="8352"/>
    <cellStyle name="Data Input 2 2 2 6 3" xfId="12882"/>
    <cellStyle name="Data Input 2 2 2 6 4" xfId="17408"/>
    <cellStyle name="Data Input 2 2 2 6 5" xfId="17470"/>
    <cellStyle name="Data Input 2 2 2 6 6" xfId="23731"/>
    <cellStyle name="Data Input 2 2 2 6 7" xfId="26995"/>
    <cellStyle name="Data Input 2 2 2 7" xfId="3794"/>
    <cellStyle name="Data Input 2 2 2 7 2" xfId="8353"/>
    <cellStyle name="Data Input 2 2 2 7 3" xfId="12883"/>
    <cellStyle name="Data Input 2 2 2 7 4" xfId="17409"/>
    <cellStyle name="Data Input 2 2 2 7 5" xfId="17469"/>
    <cellStyle name="Data Input 2 2 2 7 6" xfId="23732"/>
    <cellStyle name="Data Input 2 2 2 7 7" xfId="26996"/>
    <cellStyle name="Data Input 2 2 2 8" xfId="8343"/>
    <cellStyle name="Data Input 2 2 2 9" xfId="12873"/>
    <cellStyle name="Data Input 2 2 3" xfId="1340"/>
    <cellStyle name="Data Input 2 2 3 10" xfId="17468"/>
    <cellStyle name="Data Input 2 2 3 11" xfId="23733"/>
    <cellStyle name="Data Input 2 2 3 12" xfId="26997"/>
    <cellStyle name="Data Input 2 2 3 2" xfId="1891"/>
    <cellStyle name="Data Input 2 2 3 2 2" xfId="4440"/>
    <cellStyle name="Data Input 2 2 3 2 2 2" xfId="8356"/>
    <cellStyle name="Data Input 2 2 3 2 2 3" xfId="12886"/>
    <cellStyle name="Data Input 2 2 3 2 2 4" xfId="17412"/>
    <cellStyle name="Data Input 2 2 3 2 2 5" xfId="17466"/>
    <cellStyle name="Data Input 2 2 3 2 2 6" xfId="23735"/>
    <cellStyle name="Data Input 2 2 3 2 2 7" xfId="26999"/>
    <cellStyle name="Data Input 2 2 3 2 3" xfId="8355"/>
    <cellStyle name="Data Input 2 2 3 2 4" xfId="12885"/>
    <cellStyle name="Data Input 2 2 3 2 5" xfId="17411"/>
    <cellStyle name="Data Input 2 2 3 2 6" xfId="17467"/>
    <cellStyle name="Data Input 2 2 3 2 7" xfId="23734"/>
    <cellStyle name="Data Input 2 2 3 2 8" xfId="26998"/>
    <cellStyle name="Data Input 2 2 3 3" xfId="2310"/>
    <cellStyle name="Data Input 2 2 3 3 2" xfId="4857"/>
    <cellStyle name="Data Input 2 2 3 3 2 2" xfId="8358"/>
    <cellStyle name="Data Input 2 2 3 3 2 3" xfId="12888"/>
    <cellStyle name="Data Input 2 2 3 3 2 4" xfId="17414"/>
    <cellStyle name="Data Input 2 2 3 3 2 5" xfId="17464"/>
    <cellStyle name="Data Input 2 2 3 3 2 6" xfId="23737"/>
    <cellStyle name="Data Input 2 2 3 3 2 7" xfId="27001"/>
    <cellStyle name="Data Input 2 2 3 3 3" xfId="8357"/>
    <cellStyle name="Data Input 2 2 3 3 4" xfId="12887"/>
    <cellStyle name="Data Input 2 2 3 3 5" xfId="17413"/>
    <cellStyle name="Data Input 2 2 3 3 6" xfId="17465"/>
    <cellStyle name="Data Input 2 2 3 3 7" xfId="23736"/>
    <cellStyle name="Data Input 2 2 3 3 8" xfId="27000"/>
    <cellStyle name="Data Input 2 2 3 4" xfId="2722"/>
    <cellStyle name="Data Input 2 2 3 4 2" xfId="5269"/>
    <cellStyle name="Data Input 2 2 3 4 2 2" xfId="8360"/>
    <cellStyle name="Data Input 2 2 3 4 2 3" xfId="12890"/>
    <cellStyle name="Data Input 2 2 3 4 2 4" xfId="17416"/>
    <cellStyle name="Data Input 2 2 3 4 2 5" xfId="17462"/>
    <cellStyle name="Data Input 2 2 3 4 2 6" xfId="23739"/>
    <cellStyle name="Data Input 2 2 3 4 2 7" xfId="27003"/>
    <cellStyle name="Data Input 2 2 3 4 3" xfId="8359"/>
    <cellStyle name="Data Input 2 2 3 4 4" xfId="12889"/>
    <cellStyle name="Data Input 2 2 3 4 5" xfId="17415"/>
    <cellStyle name="Data Input 2 2 3 4 6" xfId="17463"/>
    <cellStyle name="Data Input 2 2 3 4 7" xfId="23738"/>
    <cellStyle name="Data Input 2 2 3 4 8" xfId="27002"/>
    <cellStyle name="Data Input 2 2 3 5" xfId="3137"/>
    <cellStyle name="Data Input 2 2 3 5 2" xfId="5684"/>
    <cellStyle name="Data Input 2 2 3 5 2 2" xfId="8362"/>
    <cellStyle name="Data Input 2 2 3 5 2 3" xfId="12892"/>
    <cellStyle name="Data Input 2 2 3 5 2 4" xfId="17418"/>
    <cellStyle name="Data Input 2 2 3 5 2 5" xfId="17460"/>
    <cellStyle name="Data Input 2 2 3 5 2 6" xfId="23741"/>
    <cellStyle name="Data Input 2 2 3 5 2 7" xfId="27005"/>
    <cellStyle name="Data Input 2 2 3 5 3" xfId="8361"/>
    <cellStyle name="Data Input 2 2 3 5 4" xfId="12891"/>
    <cellStyle name="Data Input 2 2 3 5 5" xfId="17417"/>
    <cellStyle name="Data Input 2 2 3 5 6" xfId="17461"/>
    <cellStyle name="Data Input 2 2 3 5 7" xfId="23740"/>
    <cellStyle name="Data Input 2 2 3 5 8" xfId="27004"/>
    <cellStyle name="Data Input 2 2 3 6" xfId="3893"/>
    <cellStyle name="Data Input 2 2 3 6 2" xfId="8363"/>
    <cellStyle name="Data Input 2 2 3 6 3" xfId="12893"/>
    <cellStyle name="Data Input 2 2 3 6 4" xfId="17419"/>
    <cellStyle name="Data Input 2 2 3 6 5" xfId="17406"/>
    <cellStyle name="Data Input 2 2 3 6 6" xfId="23742"/>
    <cellStyle name="Data Input 2 2 3 6 7" xfId="27006"/>
    <cellStyle name="Data Input 2 2 3 7" xfId="8354"/>
    <cellStyle name="Data Input 2 2 3 8" xfId="12884"/>
    <cellStyle name="Data Input 2 2 3 9" xfId="17410"/>
    <cellStyle name="Data Input 2 2 4" xfId="1690"/>
    <cellStyle name="Data Input 2 2 4 2" xfId="4239"/>
    <cellStyle name="Data Input 2 2 4 2 2" xfId="8365"/>
    <cellStyle name="Data Input 2 2 4 2 3" xfId="12895"/>
    <cellStyle name="Data Input 2 2 4 2 4" xfId="17421"/>
    <cellStyle name="Data Input 2 2 4 2 5" xfId="17398"/>
    <cellStyle name="Data Input 2 2 4 2 6" xfId="23743"/>
    <cellStyle name="Data Input 2 2 4 2 7" xfId="27008"/>
    <cellStyle name="Data Input 2 2 4 3" xfId="8364"/>
    <cellStyle name="Data Input 2 2 4 4" xfId="12894"/>
    <cellStyle name="Data Input 2 2 4 5" xfId="17420"/>
    <cellStyle name="Data Input 2 2 4 6" xfId="17399"/>
    <cellStyle name="Data Input 2 2 4 7" xfId="27007"/>
    <cellStyle name="Data Input 2 2 5" xfId="2109"/>
    <cellStyle name="Data Input 2 2 5 2" xfId="4656"/>
    <cellStyle name="Data Input 2 2 5 2 2" xfId="8367"/>
    <cellStyle name="Data Input 2 2 5 2 3" xfId="12897"/>
    <cellStyle name="Data Input 2 2 5 2 4" xfId="17423"/>
    <cellStyle name="Data Input 2 2 5 2 5" xfId="17396"/>
    <cellStyle name="Data Input 2 2 5 2 6" xfId="23745"/>
    <cellStyle name="Data Input 2 2 5 2 7" xfId="27010"/>
    <cellStyle name="Data Input 2 2 5 3" xfId="8366"/>
    <cellStyle name="Data Input 2 2 5 4" xfId="12896"/>
    <cellStyle name="Data Input 2 2 5 5" xfId="17422"/>
    <cellStyle name="Data Input 2 2 5 6" xfId="17397"/>
    <cellStyle name="Data Input 2 2 5 7" xfId="23744"/>
    <cellStyle name="Data Input 2 2 5 8" xfId="27009"/>
    <cellStyle name="Data Input 2 2 6" xfId="2521"/>
    <cellStyle name="Data Input 2 2 6 2" xfId="5068"/>
    <cellStyle name="Data Input 2 2 6 2 2" xfId="8369"/>
    <cellStyle name="Data Input 2 2 6 2 3" xfId="17425"/>
    <cellStyle name="Data Input 2 2 6 2 4" xfId="17394"/>
    <cellStyle name="Data Input 2 2 6 2 5" xfId="23747"/>
    <cellStyle name="Data Input 2 2 6 2 6" xfId="27012"/>
    <cellStyle name="Data Input 2 2 6 3" xfId="8368"/>
    <cellStyle name="Data Input 2 2 6 4" xfId="17424"/>
    <cellStyle name="Data Input 2 2 6 5" xfId="17395"/>
    <cellStyle name="Data Input 2 2 6 6" xfId="23746"/>
    <cellStyle name="Data Input 2 2 6 7" xfId="27011"/>
    <cellStyle name="Data Input 2 2 7" xfId="2936"/>
    <cellStyle name="Data Input 2 2 7 2" xfId="5483"/>
    <cellStyle name="Data Input 2 2 7 2 2" xfId="8371"/>
    <cellStyle name="Data Input 2 2 7 2 3" xfId="12901"/>
    <cellStyle name="Data Input 2 2 7 2 4" xfId="17427"/>
    <cellStyle name="Data Input 2 2 7 2 5" xfId="17392"/>
    <cellStyle name="Data Input 2 2 7 2 6" xfId="23749"/>
    <cellStyle name="Data Input 2 2 7 2 7" xfId="27014"/>
    <cellStyle name="Data Input 2 2 7 3" xfId="8370"/>
    <cellStyle name="Data Input 2 2 7 4" xfId="12900"/>
    <cellStyle name="Data Input 2 2 7 5" xfId="17426"/>
    <cellStyle name="Data Input 2 2 7 6" xfId="17393"/>
    <cellStyle name="Data Input 2 2 7 7" xfId="23748"/>
    <cellStyle name="Data Input 2 2 7 8" xfId="27013"/>
    <cellStyle name="Data Input 2 2 8" xfId="3692"/>
    <cellStyle name="Data Input 2 2 8 2" xfId="8372"/>
    <cellStyle name="Data Input 2 2 8 3" xfId="12902"/>
    <cellStyle name="Data Input 2 2 8 4" xfId="17428"/>
    <cellStyle name="Data Input 2 2 8 5" xfId="17391"/>
    <cellStyle name="Data Input 2 2 8 6" xfId="23750"/>
    <cellStyle name="Data Input 2 2 8 7" xfId="27015"/>
    <cellStyle name="Data Input 2 2 9" xfId="8342"/>
    <cellStyle name="Data Input 2 3" xfId="1182"/>
    <cellStyle name="Data Input 2 3 10" xfId="17429"/>
    <cellStyle name="Data Input 2 3 11" xfId="23751"/>
    <cellStyle name="Data Input 2 3 12" xfId="27016"/>
    <cellStyle name="Data Input 2 3 2" xfId="1733"/>
    <cellStyle name="Data Input 2 3 2 2" xfId="4282"/>
    <cellStyle name="Data Input 2 3 2 2 2" xfId="8375"/>
    <cellStyle name="Data Input 2 3 2 2 3" xfId="12905"/>
    <cellStyle name="Data Input 2 3 2 2 4" xfId="17431"/>
    <cellStyle name="Data Input 2 3 2 2 5" xfId="17388"/>
    <cellStyle name="Data Input 2 3 2 2 6" xfId="23753"/>
    <cellStyle name="Data Input 2 3 2 2 7" xfId="27018"/>
    <cellStyle name="Data Input 2 3 2 3" xfId="8374"/>
    <cellStyle name="Data Input 2 3 2 4" xfId="12904"/>
    <cellStyle name="Data Input 2 3 2 5" xfId="17430"/>
    <cellStyle name="Data Input 2 3 2 6" xfId="17389"/>
    <cellStyle name="Data Input 2 3 2 7" xfId="23752"/>
    <cellStyle name="Data Input 2 3 2 8" xfId="27017"/>
    <cellStyle name="Data Input 2 3 3" xfId="2152"/>
    <cellStyle name="Data Input 2 3 3 2" xfId="4699"/>
    <cellStyle name="Data Input 2 3 3 2 2" xfId="8377"/>
    <cellStyle name="Data Input 2 3 3 2 3" xfId="12907"/>
    <cellStyle name="Data Input 2 3 3 2 4" xfId="17433"/>
    <cellStyle name="Data Input 2 3 3 2 5" xfId="17386"/>
    <cellStyle name="Data Input 2 3 3 2 6" xfId="23755"/>
    <cellStyle name="Data Input 2 3 3 2 7" xfId="27020"/>
    <cellStyle name="Data Input 2 3 3 3" xfId="8376"/>
    <cellStyle name="Data Input 2 3 3 4" xfId="12906"/>
    <cellStyle name="Data Input 2 3 3 5" xfId="17432"/>
    <cellStyle name="Data Input 2 3 3 6" xfId="17387"/>
    <cellStyle name="Data Input 2 3 3 7" xfId="23754"/>
    <cellStyle name="Data Input 2 3 3 8" xfId="27019"/>
    <cellStyle name="Data Input 2 3 4" xfId="2564"/>
    <cellStyle name="Data Input 2 3 4 2" xfId="5111"/>
    <cellStyle name="Data Input 2 3 4 2 2" xfId="8379"/>
    <cellStyle name="Data Input 2 3 4 2 3" xfId="12909"/>
    <cellStyle name="Data Input 2 3 4 2 4" xfId="17435"/>
    <cellStyle name="Data Input 2 3 4 2 5" xfId="17384"/>
    <cellStyle name="Data Input 2 3 4 2 6" xfId="23757"/>
    <cellStyle name="Data Input 2 3 4 2 7" xfId="27022"/>
    <cellStyle name="Data Input 2 3 4 3" xfId="8378"/>
    <cellStyle name="Data Input 2 3 4 4" xfId="12908"/>
    <cellStyle name="Data Input 2 3 4 5" xfId="17434"/>
    <cellStyle name="Data Input 2 3 4 6" xfId="23756"/>
    <cellStyle name="Data Input 2 3 4 7" xfId="27021"/>
    <cellStyle name="Data Input 2 3 5" xfId="2979"/>
    <cellStyle name="Data Input 2 3 5 2" xfId="5526"/>
    <cellStyle name="Data Input 2 3 5 2 2" xfId="8381"/>
    <cellStyle name="Data Input 2 3 5 2 3" xfId="12911"/>
    <cellStyle name="Data Input 2 3 5 2 4" xfId="17437"/>
    <cellStyle name="Data Input 2 3 5 2 5" xfId="17382"/>
    <cellStyle name="Data Input 2 3 5 2 6" xfId="23759"/>
    <cellStyle name="Data Input 2 3 5 2 7" xfId="27024"/>
    <cellStyle name="Data Input 2 3 5 3" xfId="8380"/>
    <cellStyle name="Data Input 2 3 5 4" xfId="12910"/>
    <cellStyle name="Data Input 2 3 5 5" xfId="17436"/>
    <cellStyle name="Data Input 2 3 5 6" xfId="17383"/>
    <cellStyle name="Data Input 2 3 5 7" xfId="23758"/>
    <cellStyle name="Data Input 2 3 5 8" xfId="27023"/>
    <cellStyle name="Data Input 2 3 6" xfId="3371"/>
    <cellStyle name="Data Input 2 3 6 2" xfId="8382"/>
    <cellStyle name="Data Input 2 3 6 3" xfId="12912"/>
    <cellStyle name="Data Input 2 3 6 4" xfId="17438"/>
    <cellStyle name="Data Input 2 3 6 5" xfId="17381"/>
    <cellStyle name="Data Input 2 3 6 6" xfId="23760"/>
    <cellStyle name="Data Input 2 3 6 7" xfId="27025"/>
    <cellStyle name="Data Input 2 3 7" xfId="3735"/>
    <cellStyle name="Data Input 2 3 7 2" xfId="8383"/>
    <cellStyle name="Data Input 2 3 7 3" xfId="12913"/>
    <cellStyle name="Data Input 2 3 7 4" xfId="17439"/>
    <cellStyle name="Data Input 2 3 7 5" xfId="17380"/>
    <cellStyle name="Data Input 2 3 7 6" xfId="23761"/>
    <cellStyle name="Data Input 2 3 7 7" xfId="27026"/>
    <cellStyle name="Data Input 2 3 8" xfId="8373"/>
    <cellStyle name="Data Input 2 3 9" xfId="12903"/>
    <cellStyle name="Data Input 2 4" xfId="1283"/>
    <cellStyle name="Data Input 2 4 10" xfId="17379"/>
    <cellStyle name="Data Input 2 4 11" xfId="23762"/>
    <cellStyle name="Data Input 2 4 12" xfId="27027"/>
    <cellStyle name="Data Input 2 4 2" xfId="1834"/>
    <cellStyle name="Data Input 2 4 2 2" xfId="4383"/>
    <cellStyle name="Data Input 2 4 2 2 2" xfId="8386"/>
    <cellStyle name="Data Input 2 4 2 2 3" xfId="12916"/>
    <cellStyle name="Data Input 2 4 2 2 4" xfId="17442"/>
    <cellStyle name="Data Input 2 4 2 2 5" xfId="17377"/>
    <cellStyle name="Data Input 2 4 2 2 6" xfId="23764"/>
    <cellStyle name="Data Input 2 4 2 2 7" xfId="27029"/>
    <cellStyle name="Data Input 2 4 2 3" xfId="8385"/>
    <cellStyle name="Data Input 2 4 2 4" xfId="12915"/>
    <cellStyle name="Data Input 2 4 2 5" xfId="17441"/>
    <cellStyle name="Data Input 2 4 2 6" xfId="17378"/>
    <cellStyle name="Data Input 2 4 2 7" xfId="23763"/>
    <cellStyle name="Data Input 2 4 2 8" xfId="27028"/>
    <cellStyle name="Data Input 2 4 3" xfId="2253"/>
    <cellStyle name="Data Input 2 4 3 2" xfId="4800"/>
    <cellStyle name="Data Input 2 4 3 2 2" xfId="8388"/>
    <cellStyle name="Data Input 2 4 3 2 3" xfId="12918"/>
    <cellStyle name="Data Input 2 4 3 2 4" xfId="17444"/>
    <cellStyle name="Data Input 2 4 3 2 5" xfId="17375"/>
    <cellStyle name="Data Input 2 4 3 2 6" xfId="23766"/>
    <cellStyle name="Data Input 2 4 3 2 7" xfId="27031"/>
    <cellStyle name="Data Input 2 4 3 3" xfId="8387"/>
    <cellStyle name="Data Input 2 4 3 4" xfId="12917"/>
    <cellStyle name="Data Input 2 4 3 5" xfId="17443"/>
    <cellStyle name="Data Input 2 4 3 6" xfId="17376"/>
    <cellStyle name="Data Input 2 4 3 7" xfId="23765"/>
    <cellStyle name="Data Input 2 4 3 8" xfId="27030"/>
    <cellStyle name="Data Input 2 4 4" xfId="2665"/>
    <cellStyle name="Data Input 2 4 4 2" xfId="5212"/>
    <cellStyle name="Data Input 2 4 4 2 2" xfId="8390"/>
    <cellStyle name="Data Input 2 4 4 2 3" xfId="12920"/>
    <cellStyle name="Data Input 2 4 4 2 4" xfId="17446"/>
    <cellStyle name="Data Input 2 4 4 2 5" xfId="17373"/>
    <cellStyle name="Data Input 2 4 4 2 6" xfId="23768"/>
    <cellStyle name="Data Input 2 4 4 2 7" xfId="27033"/>
    <cellStyle name="Data Input 2 4 4 3" xfId="8389"/>
    <cellStyle name="Data Input 2 4 4 4" xfId="12919"/>
    <cellStyle name="Data Input 2 4 4 5" xfId="17445"/>
    <cellStyle name="Data Input 2 4 4 6" xfId="17374"/>
    <cellStyle name="Data Input 2 4 4 7" xfId="23767"/>
    <cellStyle name="Data Input 2 4 4 8" xfId="27032"/>
    <cellStyle name="Data Input 2 4 5" xfId="3080"/>
    <cellStyle name="Data Input 2 4 5 2" xfId="5627"/>
    <cellStyle name="Data Input 2 4 5 2 2" xfId="12922"/>
    <cellStyle name="Data Input 2 4 5 2 3" xfId="17448"/>
    <cellStyle name="Data Input 2 4 5 2 4" xfId="17371"/>
    <cellStyle name="Data Input 2 4 5 2 5" xfId="23770"/>
    <cellStyle name="Data Input 2 4 5 2 6" xfId="27035"/>
    <cellStyle name="Data Input 2 4 5 3" xfId="12921"/>
    <cellStyle name="Data Input 2 4 5 4" xfId="17447"/>
    <cellStyle name="Data Input 2 4 5 5" xfId="17372"/>
    <cellStyle name="Data Input 2 4 5 6" xfId="23769"/>
    <cellStyle name="Data Input 2 4 5 7" xfId="27034"/>
    <cellStyle name="Data Input 2 4 6" xfId="3372"/>
    <cellStyle name="Data Input 2 4 6 2" xfId="8393"/>
    <cellStyle name="Data Input 2 4 6 3" xfId="12923"/>
    <cellStyle name="Data Input 2 4 6 4" xfId="17449"/>
    <cellStyle name="Data Input 2 4 6 5" xfId="17370"/>
    <cellStyle name="Data Input 2 4 6 6" xfId="23771"/>
    <cellStyle name="Data Input 2 4 6 7" xfId="27036"/>
    <cellStyle name="Data Input 2 4 7" xfId="3836"/>
    <cellStyle name="Data Input 2 4 7 2" xfId="8394"/>
    <cellStyle name="Data Input 2 4 7 3" xfId="12924"/>
    <cellStyle name="Data Input 2 4 7 4" xfId="17450"/>
    <cellStyle name="Data Input 2 4 7 5" xfId="17369"/>
    <cellStyle name="Data Input 2 4 7 6" xfId="23772"/>
    <cellStyle name="Data Input 2 4 7 7" xfId="27037"/>
    <cellStyle name="Data Input 2 4 8" xfId="12914"/>
    <cellStyle name="Data Input 2 4 9" xfId="17440"/>
    <cellStyle name="Data Input 2 5" xfId="1631"/>
    <cellStyle name="Data Input 2 5 2" xfId="4180"/>
    <cellStyle name="Data Input 2 5 2 2" xfId="8396"/>
    <cellStyle name="Data Input 2 5 2 3" xfId="12926"/>
    <cellStyle name="Data Input 2 5 2 4" xfId="17452"/>
    <cellStyle name="Data Input 2 5 2 5" xfId="17367"/>
    <cellStyle name="Data Input 2 5 2 6" xfId="23774"/>
    <cellStyle name="Data Input 2 5 2 7" xfId="27039"/>
    <cellStyle name="Data Input 2 5 3" xfId="8395"/>
    <cellStyle name="Data Input 2 5 4" xfId="12925"/>
    <cellStyle name="Data Input 2 5 5" xfId="17451"/>
    <cellStyle name="Data Input 2 5 6" xfId="17368"/>
    <cellStyle name="Data Input 2 5 7" xfId="23773"/>
    <cellStyle name="Data Input 2 5 8" xfId="27038"/>
    <cellStyle name="Data Input 2 6" xfId="2050"/>
    <cellStyle name="Data Input 2 6 2" xfId="4597"/>
    <cellStyle name="Data Input 2 6 2 2" xfId="8398"/>
    <cellStyle name="Data Input 2 6 2 3" xfId="12928"/>
    <cellStyle name="Data Input 2 6 2 4" xfId="17454"/>
    <cellStyle name="Data Input 2 6 2 5" xfId="17365"/>
    <cellStyle name="Data Input 2 6 2 6" xfId="23776"/>
    <cellStyle name="Data Input 2 6 2 7" xfId="27041"/>
    <cellStyle name="Data Input 2 6 3" xfId="8397"/>
    <cellStyle name="Data Input 2 6 4" xfId="12927"/>
    <cellStyle name="Data Input 2 6 5" xfId="17453"/>
    <cellStyle name="Data Input 2 6 6" xfId="17366"/>
    <cellStyle name="Data Input 2 6 7" xfId="23775"/>
    <cellStyle name="Data Input 2 6 8" xfId="27040"/>
    <cellStyle name="Data Input 2 7" xfId="2462"/>
    <cellStyle name="Data Input 2 7 2" xfId="5009"/>
    <cellStyle name="Data Input 2 7 2 2" xfId="8400"/>
    <cellStyle name="Data Input 2 7 2 3" xfId="12930"/>
    <cellStyle name="Data Input 2 7 2 4" xfId="17456"/>
    <cellStyle name="Data Input 2 7 2 5" xfId="17363"/>
    <cellStyle name="Data Input 2 7 2 6" xfId="23778"/>
    <cellStyle name="Data Input 2 7 2 7" xfId="27043"/>
    <cellStyle name="Data Input 2 7 3" xfId="8399"/>
    <cellStyle name="Data Input 2 7 4" xfId="12929"/>
    <cellStyle name="Data Input 2 7 5" xfId="17455"/>
    <cellStyle name="Data Input 2 7 6" xfId="17364"/>
    <cellStyle name="Data Input 2 7 7" xfId="23777"/>
    <cellStyle name="Data Input 2 7 8" xfId="27042"/>
    <cellStyle name="Data Input 2 8" xfId="2877"/>
    <cellStyle name="Data Input 2 8 2" xfId="5424"/>
    <cellStyle name="Data Input 2 8 2 2" xfId="8402"/>
    <cellStyle name="Data Input 2 8 2 3" xfId="12932"/>
    <cellStyle name="Data Input 2 8 2 4" xfId="17458"/>
    <cellStyle name="Data Input 2 8 2 5" xfId="17361"/>
    <cellStyle name="Data Input 2 8 2 6" xfId="23780"/>
    <cellStyle name="Data Input 2 8 2 7" xfId="27045"/>
    <cellStyle name="Data Input 2 8 3" xfId="8401"/>
    <cellStyle name="Data Input 2 8 4" xfId="12931"/>
    <cellStyle name="Data Input 2 8 5" xfId="17457"/>
    <cellStyle name="Data Input 2 8 6" xfId="17362"/>
    <cellStyle name="Data Input 2 8 7" xfId="23779"/>
    <cellStyle name="Data Input 2 8 8" xfId="27044"/>
    <cellStyle name="Data Input 2 9" xfId="3633"/>
    <cellStyle name="Data Input 2 9 2" xfId="8403"/>
    <cellStyle name="Data Input 2 9 3" xfId="12933"/>
    <cellStyle name="Data Input 2 9 4" xfId="17459"/>
    <cellStyle name="Data Input 2 9 5" xfId="17360"/>
    <cellStyle name="Data Input 2 9 6" xfId="23781"/>
    <cellStyle name="Data Input 2 9 7" xfId="27046"/>
    <cellStyle name="Data1" xfId="405"/>
    <cellStyle name="Data2" xfId="406"/>
    <cellStyle name="Data3" xfId="407"/>
    <cellStyle name="Data4" xfId="408"/>
    <cellStyle name="Data5" xfId="409"/>
    <cellStyle name="Data5 2" xfId="1065"/>
    <cellStyle name="Data5 2 10" xfId="8409"/>
    <cellStyle name="Data5 2 11" xfId="17354"/>
    <cellStyle name="Data5 2 12" xfId="27047"/>
    <cellStyle name="Data5 2 2" xfId="1183"/>
    <cellStyle name="Data5 2 2 10" xfId="17353"/>
    <cellStyle name="Data5 2 2 11" xfId="23782"/>
    <cellStyle name="Data5 2 2 12" xfId="27048"/>
    <cellStyle name="Data5 2 2 2" xfId="1734"/>
    <cellStyle name="Data5 2 2 2 2" xfId="4283"/>
    <cellStyle name="Data5 2 2 2 2 2" xfId="8412"/>
    <cellStyle name="Data5 2 2 2 2 3" xfId="12942"/>
    <cellStyle name="Data5 2 2 2 2 4" xfId="17351"/>
    <cellStyle name="Data5 2 2 2 2 5" xfId="23784"/>
    <cellStyle name="Data5 2 2 2 2 6" xfId="27050"/>
    <cellStyle name="Data5 2 2 2 2 7" xfId="29640"/>
    <cellStyle name="Data5 2 2 2 3" xfId="8411"/>
    <cellStyle name="Data5 2 2 2 4" xfId="12941"/>
    <cellStyle name="Data5 2 2 2 5" xfId="17352"/>
    <cellStyle name="Data5 2 2 2 6" xfId="23783"/>
    <cellStyle name="Data5 2 2 2 7" xfId="27049"/>
    <cellStyle name="Data5 2 2 2 8" xfId="29639"/>
    <cellStyle name="Data5 2 2 3" xfId="2153"/>
    <cellStyle name="Data5 2 2 3 2" xfId="4700"/>
    <cellStyle name="Data5 2 2 3 2 2" xfId="8414"/>
    <cellStyle name="Data5 2 2 3 2 3" xfId="12944"/>
    <cellStyle name="Data5 2 2 3 2 4" xfId="17349"/>
    <cellStyle name="Data5 2 2 3 2 5" xfId="23786"/>
    <cellStyle name="Data5 2 2 3 2 6" xfId="27052"/>
    <cellStyle name="Data5 2 2 3 2 7" xfId="29642"/>
    <cellStyle name="Data5 2 2 3 3" xfId="8413"/>
    <cellStyle name="Data5 2 2 3 4" xfId="12943"/>
    <cellStyle name="Data5 2 2 3 5" xfId="17350"/>
    <cellStyle name="Data5 2 2 3 6" xfId="23785"/>
    <cellStyle name="Data5 2 2 3 7" xfId="27051"/>
    <cellStyle name="Data5 2 2 3 8" xfId="29641"/>
    <cellStyle name="Data5 2 2 4" xfId="2565"/>
    <cellStyle name="Data5 2 2 4 2" xfId="5112"/>
    <cellStyle name="Data5 2 2 4 2 2" xfId="8416"/>
    <cellStyle name="Data5 2 2 4 2 3" xfId="12946"/>
    <cellStyle name="Data5 2 2 4 2 4" xfId="17347"/>
    <cellStyle name="Data5 2 2 4 2 5" xfId="23788"/>
    <cellStyle name="Data5 2 2 4 2 6" xfId="27054"/>
    <cellStyle name="Data5 2 2 4 2 7" xfId="29644"/>
    <cellStyle name="Data5 2 2 4 3" xfId="8415"/>
    <cellStyle name="Data5 2 2 4 4" xfId="12945"/>
    <cellStyle name="Data5 2 2 4 5" xfId="17348"/>
    <cellStyle name="Data5 2 2 4 6" xfId="23787"/>
    <cellStyle name="Data5 2 2 4 7" xfId="27053"/>
    <cellStyle name="Data5 2 2 4 8" xfId="29643"/>
    <cellStyle name="Data5 2 2 5" xfId="2980"/>
    <cellStyle name="Data5 2 2 5 2" xfId="5527"/>
    <cellStyle name="Data5 2 2 5 2 2" xfId="8418"/>
    <cellStyle name="Data5 2 2 5 2 3" xfId="12948"/>
    <cellStyle name="Data5 2 2 5 2 4" xfId="17345"/>
    <cellStyle name="Data5 2 2 5 2 5" xfId="23790"/>
    <cellStyle name="Data5 2 2 5 2 6" xfId="27056"/>
    <cellStyle name="Data5 2 2 5 2 7" xfId="29645"/>
    <cellStyle name="Data5 2 2 5 3" xfId="8417"/>
    <cellStyle name="Data5 2 2 5 4" xfId="12947"/>
    <cellStyle name="Data5 2 2 5 5" xfId="17346"/>
    <cellStyle name="Data5 2 2 5 6" xfId="23789"/>
    <cellStyle name="Data5 2 2 5 7" xfId="27055"/>
    <cellStyle name="Data5 2 2 6" xfId="3374"/>
    <cellStyle name="Data5 2 2 6 2" xfId="8419"/>
    <cellStyle name="Data5 2 2 6 3" xfId="12949"/>
    <cellStyle name="Data5 2 2 6 4" xfId="17344"/>
    <cellStyle name="Data5 2 2 6 5" xfId="23791"/>
    <cellStyle name="Data5 2 2 6 6" xfId="27057"/>
    <cellStyle name="Data5 2 2 6 7" xfId="29646"/>
    <cellStyle name="Data5 2 2 7" xfId="3736"/>
    <cellStyle name="Data5 2 2 7 2" xfId="8420"/>
    <cellStyle name="Data5 2 2 7 3" xfId="12950"/>
    <cellStyle name="Data5 2 2 7 4" xfId="17343"/>
    <cellStyle name="Data5 2 2 7 5" xfId="23792"/>
    <cellStyle name="Data5 2 2 7 6" xfId="27058"/>
    <cellStyle name="Data5 2 2 7 7" xfId="29647"/>
    <cellStyle name="Data5 2 2 8" xfId="8410"/>
    <cellStyle name="Data5 2 2 9" xfId="12940"/>
    <cellStyle name="Data5 2 3" xfId="1284"/>
    <cellStyle name="Data5 2 3 10" xfId="27059"/>
    <cellStyle name="Data5 2 3 11" xfId="29648"/>
    <cellStyle name="Data5 2 3 2" xfId="1835"/>
    <cellStyle name="Data5 2 3 2 2" xfId="4384"/>
    <cellStyle name="Data5 2 3 2 2 2" xfId="8423"/>
    <cellStyle name="Data5 2 3 2 2 3" xfId="12953"/>
    <cellStyle name="Data5 2 3 2 2 4" xfId="17340"/>
    <cellStyle name="Data5 2 3 2 2 5" xfId="23794"/>
    <cellStyle name="Data5 2 3 2 2 6" xfId="27061"/>
    <cellStyle name="Data5 2 3 2 2 7" xfId="29650"/>
    <cellStyle name="Data5 2 3 2 3" xfId="8422"/>
    <cellStyle name="Data5 2 3 2 4" xfId="12952"/>
    <cellStyle name="Data5 2 3 2 5" xfId="17341"/>
    <cellStyle name="Data5 2 3 2 6" xfId="23793"/>
    <cellStyle name="Data5 2 3 2 7" xfId="27060"/>
    <cellStyle name="Data5 2 3 2 8" xfId="29649"/>
    <cellStyle name="Data5 2 3 3" xfId="2254"/>
    <cellStyle name="Data5 2 3 3 2" xfId="4801"/>
    <cellStyle name="Data5 2 3 3 2 2" xfId="8425"/>
    <cellStyle name="Data5 2 3 3 2 3" xfId="17338"/>
    <cellStyle name="Data5 2 3 3 2 4" xfId="23796"/>
    <cellStyle name="Data5 2 3 3 2 5" xfId="27063"/>
    <cellStyle name="Data5 2 3 3 2 6" xfId="29652"/>
    <cellStyle name="Data5 2 3 3 3" xfId="8424"/>
    <cellStyle name="Data5 2 3 3 4" xfId="17339"/>
    <cellStyle name="Data5 2 3 3 5" xfId="23795"/>
    <cellStyle name="Data5 2 3 3 6" xfId="27062"/>
    <cellStyle name="Data5 2 3 3 7" xfId="29651"/>
    <cellStyle name="Data5 2 3 4" xfId="2666"/>
    <cellStyle name="Data5 2 3 4 2" xfId="5213"/>
    <cellStyle name="Data5 2 3 4 2 2" xfId="8427"/>
    <cellStyle name="Data5 2 3 4 2 3" xfId="12957"/>
    <cellStyle name="Data5 2 3 4 2 4" xfId="17336"/>
    <cellStyle name="Data5 2 3 4 2 5" xfId="23798"/>
    <cellStyle name="Data5 2 3 4 2 6" xfId="27065"/>
    <cellStyle name="Data5 2 3 4 2 7" xfId="29654"/>
    <cellStyle name="Data5 2 3 4 3" xfId="8426"/>
    <cellStyle name="Data5 2 3 4 4" xfId="12956"/>
    <cellStyle name="Data5 2 3 4 5" xfId="17337"/>
    <cellStyle name="Data5 2 3 4 6" xfId="23797"/>
    <cellStyle name="Data5 2 3 4 7" xfId="27064"/>
    <cellStyle name="Data5 2 3 4 8" xfId="29653"/>
    <cellStyle name="Data5 2 3 5" xfId="3081"/>
    <cellStyle name="Data5 2 3 5 2" xfId="5628"/>
    <cellStyle name="Data5 2 3 5 2 2" xfId="8429"/>
    <cellStyle name="Data5 2 3 5 2 3" xfId="12959"/>
    <cellStyle name="Data5 2 3 5 2 4" xfId="17334"/>
    <cellStyle name="Data5 2 3 5 2 5" xfId="23800"/>
    <cellStyle name="Data5 2 3 5 2 6" xfId="27067"/>
    <cellStyle name="Data5 2 3 5 2 7" xfId="29656"/>
    <cellStyle name="Data5 2 3 5 3" xfId="8428"/>
    <cellStyle name="Data5 2 3 5 4" xfId="12958"/>
    <cellStyle name="Data5 2 3 5 5" xfId="17335"/>
    <cellStyle name="Data5 2 3 5 6" xfId="23799"/>
    <cellStyle name="Data5 2 3 5 7" xfId="27066"/>
    <cellStyle name="Data5 2 3 5 8" xfId="29655"/>
    <cellStyle name="Data5 2 3 6" xfId="3375"/>
    <cellStyle name="Data5 2 3 6 2" xfId="8430"/>
    <cellStyle name="Data5 2 3 6 3" xfId="12960"/>
    <cellStyle name="Data5 2 3 6 4" xfId="17333"/>
    <cellStyle name="Data5 2 3 6 5" xfId="23801"/>
    <cellStyle name="Data5 2 3 6 6" xfId="27068"/>
    <cellStyle name="Data5 2 3 6 7" xfId="29657"/>
    <cellStyle name="Data5 2 3 7" xfId="3837"/>
    <cellStyle name="Data5 2 3 7 2" xfId="8431"/>
    <cellStyle name="Data5 2 3 7 3" xfId="12961"/>
    <cellStyle name="Data5 2 3 7 4" xfId="17332"/>
    <cellStyle name="Data5 2 3 7 5" xfId="23802"/>
    <cellStyle name="Data5 2 3 7 6" xfId="27069"/>
    <cellStyle name="Data5 2 3 7 7" xfId="29658"/>
    <cellStyle name="Data5 2 3 8" xfId="8421"/>
    <cellStyle name="Data5 2 3 9" xfId="17342"/>
    <cellStyle name="Data5 2 4" xfId="1632"/>
    <cellStyle name="Data5 2 4 2" xfId="4181"/>
    <cellStyle name="Data5 2 4 2 2" xfId="8433"/>
    <cellStyle name="Data5 2 4 2 3" xfId="12963"/>
    <cellStyle name="Data5 2 4 2 4" xfId="17330"/>
    <cellStyle name="Data5 2 4 2 5" xfId="23804"/>
    <cellStyle name="Data5 2 4 2 6" xfId="27071"/>
    <cellStyle name="Data5 2 4 2 7" xfId="29660"/>
    <cellStyle name="Data5 2 4 3" xfId="8432"/>
    <cellStyle name="Data5 2 4 4" xfId="12962"/>
    <cellStyle name="Data5 2 4 5" xfId="17331"/>
    <cellStyle name="Data5 2 4 6" xfId="23803"/>
    <cellStyle name="Data5 2 4 7" xfId="27070"/>
    <cellStyle name="Data5 2 4 8" xfId="29659"/>
    <cellStyle name="Data5 2 5" xfId="2051"/>
    <cellStyle name="Data5 2 5 2" xfId="4598"/>
    <cellStyle name="Data5 2 5 2 2" xfId="8435"/>
    <cellStyle name="Data5 2 5 2 3" xfId="12965"/>
    <cellStyle name="Data5 2 5 2 4" xfId="15898"/>
    <cellStyle name="Data5 2 5 2 5" xfId="23806"/>
    <cellStyle name="Data5 2 5 2 6" xfId="27073"/>
    <cellStyle name="Data5 2 5 2 7" xfId="29662"/>
    <cellStyle name="Data5 2 5 3" xfId="8434"/>
    <cellStyle name="Data5 2 5 4" xfId="12964"/>
    <cellStyle name="Data5 2 5 5" xfId="15885"/>
    <cellStyle name="Data5 2 5 6" xfId="23805"/>
    <cellStyle name="Data5 2 5 7" xfId="27072"/>
    <cellStyle name="Data5 2 5 8" xfId="29661"/>
    <cellStyle name="Data5 2 6" xfId="2463"/>
    <cellStyle name="Data5 2 6 2" xfId="5010"/>
    <cellStyle name="Data5 2 6 2 2" xfId="8437"/>
    <cellStyle name="Data5 2 6 2 3" xfId="12967"/>
    <cellStyle name="Data5 2 6 2 4" xfId="17328"/>
    <cellStyle name="Data5 2 6 2 5" xfId="23808"/>
    <cellStyle name="Data5 2 6 2 6" xfId="27075"/>
    <cellStyle name="Data5 2 6 2 7" xfId="29664"/>
    <cellStyle name="Data5 2 6 3" xfId="8436"/>
    <cellStyle name="Data5 2 6 4" xfId="12966"/>
    <cellStyle name="Data5 2 6 5" xfId="17329"/>
    <cellStyle name="Data5 2 6 6" xfId="23807"/>
    <cellStyle name="Data5 2 6 7" xfId="27074"/>
    <cellStyle name="Data5 2 6 8" xfId="29663"/>
    <cellStyle name="Data5 2 7" xfId="2878"/>
    <cellStyle name="Data5 2 7 2" xfId="5425"/>
    <cellStyle name="Data5 2 7 2 2" xfId="8439"/>
    <cellStyle name="Data5 2 7 2 3" xfId="12969"/>
    <cellStyle name="Data5 2 7 2 4" xfId="17326"/>
    <cellStyle name="Data5 2 7 2 5" xfId="23810"/>
    <cellStyle name="Data5 2 7 2 6" xfId="27077"/>
    <cellStyle name="Data5 2 7 2 7" xfId="29666"/>
    <cellStyle name="Data5 2 7 3" xfId="8438"/>
    <cellStyle name="Data5 2 7 4" xfId="12968"/>
    <cellStyle name="Data5 2 7 5" xfId="17327"/>
    <cellStyle name="Data5 2 7 6" xfId="23809"/>
    <cellStyle name="Data5 2 7 7" xfId="27076"/>
    <cellStyle name="Data5 2 7 8" xfId="29665"/>
    <cellStyle name="Data5 2 8" xfId="3373"/>
    <cellStyle name="Data5 2 8 2" xfId="8440"/>
    <cellStyle name="Data5 2 8 3" xfId="12970"/>
    <cellStyle name="Data5 2 8 4" xfId="17325"/>
    <cellStyle name="Data5 2 8 5" xfId="23811"/>
    <cellStyle name="Data5 2 8 6" xfId="27078"/>
    <cellStyle name="Data5 2 8 7" xfId="29667"/>
    <cellStyle name="Data5 2 9" xfId="3634"/>
    <cellStyle name="Data5 2 9 2" xfId="8441"/>
    <cellStyle name="Data5 2 9 3" xfId="12971"/>
    <cellStyle name="Data5 2 9 4" xfId="17324"/>
    <cellStyle name="Data5 2 9 5" xfId="23812"/>
    <cellStyle name="Data5 2 9 6" xfId="27079"/>
    <cellStyle name="Data5 2 9 7" xfId="29668"/>
    <cellStyle name="Data5 3" xfId="966"/>
    <cellStyle name="Data5 3 10" xfId="23813"/>
    <cellStyle name="Data5 3 11" xfId="27080"/>
    <cellStyle name="Data5 3 12" xfId="29669"/>
    <cellStyle name="Data5 3 2" xfId="1550"/>
    <cellStyle name="Data5 3 2 2" xfId="4099"/>
    <cellStyle name="Data5 3 2 2 2" xfId="8444"/>
    <cellStyle name="Data5 3 2 2 3" xfId="12974"/>
    <cellStyle name="Data5 3 2 2 4" xfId="17321"/>
    <cellStyle name="Data5 3 2 2 5" xfId="23815"/>
    <cellStyle name="Data5 3 2 2 6" xfId="27082"/>
    <cellStyle name="Data5 3 2 2 7" xfId="29671"/>
    <cellStyle name="Data5 3 2 3" xfId="8443"/>
    <cellStyle name="Data5 3 2 4" xfId="12973"/>
    <cellStyle name="Data5 3 2 5" xfId="17322"/>
    <cellStyle name="Data5 3 2 6" xfId="23814"/>
    <cellStyle name="Data5 3 2 7" xfId="27081"/>
    <cellStyle name="Data5 3 2 8" xfId="29670"/>
    <cellStyle name="Data5 3 3" xfId="1969"/>
    <cellStyle name="Data5 3 3 2" xfId="4516"/>
    <cellStyle name="Data5 3 3 2 2" xfId="8446"/>
    <cellStyle name="Data5 3 3 2 3" xfId="12976"/>
    <cellStyle name="Data5 3 3 2 4" xfId="17319"/>
    <cellStyle name="Data5 3 3 2 5" xfId="23817"/>
    <cellStyle name="Data5 3 3 2 6" xfId="27084"/>
    <cellStyle name="Data5 3 3 2 7" xfId="29673"/>
    <cellStyle name="Data5 3 3 3" xfId="8445"/>
    <cellStyle name="Data5 3 3 4" xfId="12975"/>
    <cellStyle name="Data5 3 3 5" xfId="17320"/>
    <cellStyle name="Data5 3 3 6" xfId="23816"/>
    <cellStyle name="Data5 3 3 7" xfId="27083"/>
    <cellStyle name="Data5 3 3 8" xfId="29672"/>
    <cellStyle name="Data5 3 4" xfId="2381"/>
    <cellStyle name="Data5 3 4 2" xfId="4928"/>
    <cellStyle name="Data5 3 4 2 2" xfId="8448"/>
    <cellStyle name="Data5 3 4 2 3" xfId="12978"/>
    <cellStyle name="Data5 3 4 2 4" xfId="17317"/>
    <cellStyle name="Data5 3 4 2 5" xfId="23819"/>
    <cellStyle name="Data5 3 4 2 6" xfId="27086"/>
    <cellStyle name="Data5 3 4 2 7" xfId="29675"/>
    <cellStyle name="Data5 3 4 3" xfId="8447"/>
    <cellStyle name="Data5 3 4 4" xfId="12977"/>
    <cellStyle name="Data5 3 4 5" xfId="23818"/>
    <cellStyle name="Data5 3 4 6" xfId="27085"/>
    <cellStyle name="Data5 3 4 7" xfId="29674"/>
    <cellStyle name="Data5 3 5" xfId="2796"/>
    <cellStyle name="Data5 3 5 2" xfId="5343"/>
    <cellStyle name="Data5 3 5 2 2" xfId="8450"/>
    <cellStyle name="Data5 3 5 2 3" xfId="12980"/>
    <cellStyle name="Data5 3 5 2 4" xfId="17315"/>
    <cellStyle name="Data5 3 5 2 5" xfId="23821"/>
    <cellStyle name="Data5 3 5 2 6" xfId="27088"/>
    <cellStyle name="Data5 3 5 2 7" xfId="29677"/>
    <cellStyle name="Data5 3 5 3" xfId="8449"/>
    <cellStyle name="Data5 3 5 4" xfId="12979"/>
    <cellStyle name="Data5 3 5 5" xfId="17316"/>
    <cellStyle name="Data5 3 5 6" xfId="23820"/>
    <cellStyle name="Data5 3 5 7" xfId="27087"/>
    <cellStyle name="Data5 3 5 8" xfId="29676"/>
    <cellStyle name="Data5 3 6" xfId="3376"/>
    <cellStyle name="Data5 3 6 2" xfId="8451"/>
    <cellStyle name="Data5 3 6 3" xfId="12981"/>
    <cellStyle name="Data5 3 6 4" xfId="17314"/>
    <cellStyle name="Data5 3 6 5" xfId="23822"/>
    <cellStyle name="Data5 3 6 6" xfId="27089"/>
    <cellStyle name="Data5 3 6 7" xfId="29678"/>
    <cellStyle name="Data5 3 7" xfId="3205"/>
    <cellStyle name="Data5 3 7 2" xfId="8452"/>
    <cellStyle name="Data5 3 7 3" xfId="12982"/>
    <cellStyle name="Data5 3 7 4" xfId="17313"/>
    <cellStyle name="Data5 3 7 5" xfId="23823"/>
    <cellStyle name="Data5 3 7 6" xfId="27090"/>
    <cellStyle name="Data5 3 7 7" xfId="29679"/>
    <cellStyle name="Data5 3 8" xfId="8442"/>
    <cellStyle name="Data5 3 9" xfId="12972"/>
    <cellStyle name="Data5 4" xfId="965"/>
    <cellStyle name="Data5 4 10" xfId="23824"/>
    <cellStyle name="Data5 4 11" xfId="27091"/>
    <cellStyle name="Data5 4 12" xfId="29680"/>
    <cellStyle name="Data5 4 2" xfId="1549"/>
    <cellStyle name="Data5 4 2 2" xfId="4098"/>
    <cellStyle name="Data5 4 2 2 2" xfId="8455"/>
    <cellStyle name="Data5 4 2 2 3" xfId="12985"/>
    <cellStyle name="Data5 4 2 2 4" xfId="17310"/>
    <cellStyle name="Data5 4 2 2 5" xfId="23826"/>
    <cellStyle name="Data5 4 2 2 6" xfId="27093"/>
    <cellStyle name="Data5 4 2 2 7" xfId="29682"/>
    <cellStyle name="Data5 4 2 3" xfId="8454"/>
    <cellStyle name="Data5 4 2 4" xfId="12984"/>
    <cellStyle name="Data5 4 2 5" xfId="17311"/>
    <cellStyle name="Data5 4 2 6" xfId="23825"/>
    <cellStyle name="Data5 4 2 7" xfId="27092"/>
    <cellStyle name="Data5 4 2 8" xfId="29681"/>
    <cellStyle name="Data5 4 3" xfId="1968"/>
    <cellStyle name="Data5 4 3 2" xfId="4515"/>
    <cellStyle name="Data5 4 3 2 2" xfId="8457"/>
    <cellStyle name="Data5 4 3 2 3" xfId="12987"/>
    <cellStyle name="Data5 4 3 2 4" xfId="17308"/>
    <cellStyle name="Data5 4 3 2 5" xfId="23828"/>
    <cellStyle name="Data5 4 3 2 6" xfId="27095"/>
    <cellStyle name="Data5 4 3 2 7" xfId="29684"/>
    <cellStyle name="Data5 4 3 3" xfId="8456"/>
    <cellStyle name="Data5 4 3 4" xfId="12986"/>
    <cellStyle name="Data5 4 3 5" xfId="17309"/>
    <cellStyle name="Data5 4 3 6" xfId="23827"/>
    <cellStyle name="Data5 4 3 7" xfId="27094"/>
    <cellStyle name="Data5 4 3 8" xfId="29683"/>
    <cellStyle name="Data5 4 4" xfId="2380"/>
    <cellStyle name="Data5 4 4 2" xfId="4927"/>
    <cellStyle name="Data5 4 4 2 2" xfId="8459"/>
    <cellStyle name="Data5 4 4 2 3" xfId="12989"/>
    <cellStyle name="Data5 4 4 2 4" xfId="17306"/>
    <cellStyle name="Data5 4 4 2 5" xfId="23830"/>
    <cellStyle name="Data5 4 4 2 6" xfId="27097"/>
    <cellStyle name="Data5 4 4 2 7" xfId="29686"/>
    <cellStyle name="Data5 4 4 3" xfId="8458"/>
    <cellStyle name="Data5 4 4 4" xfId="12988"/>
    <cellStyle name="Data5 4 4 5" xfId="17307"/>
    <cellStyle name="Data5 4 4 6" xfId="23829"/>
    <cellStyle name="Data5 4 4 7" xfId="27096"/>
    <cellStyle name="Data5 4 4 8" xfId="29685"/>
    <cellStyle name="Data5 4 5" xfId="2795"/>
    <cellStyle name="Data5 4 5 2" xfId="5342"/>
    <cellStyle name="Data5 4 5 2 2" xfId="12991"/>
    <cellStyle name="Data5 4 5 2 3" xfId="17304"/>
    <cellStyle name="Data5 4 5 2 4" xfId="23832"/>
    <cellStyle name="Data5 4 5 2 5" xfId="27099"/>
    <cellStyle name="Data5 4 5 2 6" xfId="29688"/>
    <cellStyle name="Data5 4 5 3" xfId="12990"/>
    <cellStyle name="Data5 4 5 4" xfId="17305"/>
    <cellStyle name="Data5 4 5 5" xfId="23831"/>
    <cellStyle name="Data5 4 5 6" xfId="27098"/>
    <cellStyle name="Data5 4 5 7" xfId="29687"/>
    <cellStyle name="Data5 4 6" xfId="3377"/>
    <cellStyle name="Data5 4 6 2" xfId="8462"/>
    <cellStyle name="Data5 4 6 3" xfId="12992"/>
    <cellStyle name="Data5 4 6 4" xfId="17303"/>
    <cellStyle name="Data5 4 6 5" xfId="23833"/>
    <cellStyle name="Data5 4 6 6" xfId="27100"/>
    <cellStyle name="Data5 4 6 7" xfId="29689"/>
    <cellStyle name="Data5 4 7" xfId="3206"/>
    <cellStyle name="Data5 4 7 2" xfId="8463"/>
    <cellStyle name="Data5 4 7 3" xfId="12993"/>
    <cellStyle name="Data5 4 7 4" xfId="17302"/>
    <cellStyle name="Data5 4 7 5" xfId="23834"/>
    <cellStyle name="Data5 4 7 6" xfId="27101"/>
    <cellStyle name="Data5 4 7 7" xfId="29690"/>
    <cellStyle name="Data5 4 8" xfId="12983"/>
    <cellStyle name="Data5 4 9" xfId="17312"/>
    <cellStyle name="Data5 5" xfId="1370"/>
    <cellStyle name="Data5 5 10" xfId="23835"/>
    <cellStyle name="Data5 5 11" xfId="29691"/>
    <cellStyle name="Data5 5 2" xfId="1920"/>
    <cellStyle name="Data5 5 2 2" xfId="4467"/>
    <cellStyle name="Data5 5 2 2 2" xfId="8466"/>
    <cellStyle name="Data5 5 2 2 3" xfId="12996"/>
    <cellStyle name="Data5 5 2 2 4" xfId="17299"/>
    <cellStyle name="Data5 5 2 2 5" xfId="23837"/>
    <cellStyle name="Data5 5 2 2 6" xfId="27103"/>
    <cellStyle name="Data5 5 2 2 7" xfId="29693"/>
    <cellStyle name="Data5 5 2 3" xfId="8465"/>
    <cellStyle name="Data5 5 2 4" xfId="12995"/>
    <cellStyle name="Data5 5 2 5" xfId="17300"/>
    <cellStyle name="Data5 5 2 6" xfId="23836"/>
    <cellStyle name="Data5 5 2 7" xfId="27102"/>
    <cellStyle name="Data5 5 2 8" xfId="29692"/>
    <cellStyle name="Data5 5 3" xfId="2337"/>
    <cellStyle name="Data5 5 3 2" xfId="4884"/>
    <cellStyle name="Data5 5 3 2 2" xfId="8468"/>
    <cellStyle name="Data5 5 3 2 3" xfId="12998"/>
    <cellStyle name="Data5 5 3 2 4" xfId="17297"/>
    <cellStyle name="Data5 5 3 2 5" xfId="23839"/>
    <cellStyle name="Data5 5 3 2 6" xfId="27105"/>
    <cellStyle name="Data5 5 3 2 7" xfId="29695"/>
    <cellStyle name="Data5 5 3 3" xfId="8467"/>
    <cellStyle name="Data5 5 3 4" xfId="12997"/>
    <cellStyle name="Data5 5 3 5" xfId="17298"/>
    <cellStyle name="Data5 5 3 6" xfId="23838"/>
    <cellStyle name="Data5 5 3 7" xfId="27104"/>
    <cellStyle name="Data5 5 3 8" xfId="29694"/>
    <cellStyle name="Data5 5 4" xfId="2749"/>
    <cellStyle name="Data5 5 4 2" xfId="5296"/>
    <cellStyle name="Data5 5 4 2 2" xfId="8470"/>
    <cellStyle name="Data5 5 4 2 3" xfId="13000"/>
    <cellStyle name="Data5 5 4 2 4" xfId="17295"/>
    <cellStyle name="Data5 5 4 2 5" xfId="23841"/>
    <cellStyle name="Data5 5 4 2 6" xfId="27107"/>
    <cellStyle name="Data5 5 4 2 7" xfId="29697"/>
    <cellStyle name="Data5 5 4 3" xfId="8469"/>
    <cellStyle name="Data5 5 4 4" xfId="12999"/>
    <cellStyle name="Data5 5 4 5" xfId="17296"/>
    <cellStyle name="Data5 5 4 6" xfId="23840"/>
    <cellStyle name="Data5 5 4 7" xfId="27106"/>
    <cellStyle name="Data5 5 4 8" xfId="29696"/>
    <cellStyle name="Data5 5 5" xfId="3164"/>
    <cellStyle name="Data5 5 5 2" xfId="5711"/>
    <cellStyle name="Data5 5 5 2 2" xfId="8472"/>
    <cellStyle name="Data5 5 5 2 3" xfId="13002"/>
    <cellStyle name="Data5 5 5 2 4" xfId="17293"/>
    <cellStyle name="Data5 5 5 2 5" xfId="23843"/>
    <cellStyle name="Data5 5 5 2 6" xfId="29699"/>
    <cellStyle name="Data5 5 5 3" xfId="8471"/>
    <cellStyle name="Data5 5 5 4" xfId="13001"/>
    <cellStyle name="Data5 5 5 5" xfId="17294"/>
    <cellStyle name="Data5 5 5 6" xfId="23842"/>
    <cellStyle name="Data5 5 5 7" xfId="29698"/>
    <cellStyle name="Data5 5 6" xfId="3920"/>
    <cellStyle name="Data5 5 6 2" xfId="8473"/>
    <cellStyle name="Data5 5 6 3" xfId="13003"/>
    <cellStyle name="Data5 5 6 4" xfId="17292"/>
    <cellStyle name="Data5 5 6 5" xfId="23844"/>
    <cellStyle name="Data5 5 6 6" xfId="27108"/>
    <cellStyle name="Data5 5 6 7" xfId="29700"/>
    <cellStyle name="Data5 5 7" xfId="8464"/>
    <cellStyle name="Data5 5 8" xfId="12994"/>
    <cellStyle name="Data5 5 9" xfId="17301"/>
    <cellStyle name="DataEntry" xfId="410"/>
    <cellStyle name="Date" xfId="411"/>
    <cellStyle name="Date [D-M-Y]" xfId="412"/>
    <cellStyle name="Date [M/D/Y]" xfId="413"/>
    <cellStyle name="Date [M/Y]" xfId="414"/>
    <cellStyle name="Date [M-Y]" xfId="415"/>
    <cellStyle name="Date Aligned" xfId="416"/>
    <cellStyle name="Date mmm-yy" xfId="417"/>
    <cellStyle name="Date Short" xfId="418"/>
    <cellStyle name="Date U" xfId="419"/>
    <cellStyle name="Date_20050509a Debt sheet" xfId="420"/>
    <cellStyle name="DateLong" xfId="421"/>
    <cellStyle name="DateLong2" xfId="422"/>
    <cellStyle name="DateMMMYY" xfId="423"/>
    <cellStyle name="datetime" xfId="424"/>
    <cellStyle name="Deal" xfId="425"/>
    <cellStyle name="Decimal [0]" xfId="426"/>
    <cellStyle name="Decimal [2]" xfId="427"/>
    <cellStyle name="Decimal [2] U" xfId="428"/>
    <cellStyle name="Decimal [2]_FFO - listed" xfId="429"/>
    <cellStyle name="Decimal [3]" xfId="430"/>
    <cellStyle name="Decimal [3] U" xfId="431"/>
    <cellStyle name="Decimal [3]_FFO - listed" xfId="432"/>
    <cellStyle name="Decimal [4]" xfId="433"/>
    <cellStyle name="Decimal [4] U" xfId="434"/>
    <cellStyle name="Decimal [4]_FFO - listed" xfId="435"/>
    <cellStyle name="Dezimal_~4651938" xfId="436"/>
    <cellStyle name="Dotted Line" xfId="437"/>
    <cellStyle name="Enter Currency (0)" xfId="438"/>
    <cellStyle name="Enter Currency (2)" xfId="439"/>
    <cellStyle name="Enter Units (0)" xfId="440"/>
    <cellStyle name="Enter Units (1)" xfId="441"/>
    <cellStyle name="Enter Units (2)" xfId="442"/>
    <cellStyle name="entry" xfId="443"/>
    <cellStyle name="Euro" xfId="444"/>
    <cellStyle name="EvenBodyShade" xfId="445"/>
    <cellStyle name="EvenBodyShade 10" xfId="29701"/>
    <cellStyle name="EvenBodyShade 11" xfId="29409"/>
    <cellStyle name="EvenBodyShade 12" xfId="29408"/>
    <cellStyle name="EvenBodyShade 2" xfId="13039"/>
    <cellStyle name="EvenBodyShade 3" xfId="23845"/>
    <cellStyle name="EvenBodyShade 4" xfId="26983"/>
    <cellStyle name="EvenBodyShade 5" xfId="27487"/>
    <cellStyle name="EvenBodyShade 6" xfId="27486"/>
    <cellStyle name="EvenBodyShade 7" xfId="27488"/>
    <cellStyle name="EvenBodyShade 8" xfId="27485"/>
    <cellStyle name="EvenBodyShade 9" xfId="27489"/>
    <cellStyle name="Expense" xfId="446"/>
    <cellStyle name="Explanatory Text 2" xfId="447"/>
    <cellStyle name="EYHeader1" xfId="448"/>
    <cellStyle name="EYHeader1 2" xfId="1066"/>
    <cellStyle name="EYHeader1 2 2" xfId="1140"/>
    <cellStyle name="EYHeader1 2 2 10" xfId="13044"/>
    <cellStyle name="EYHeader1 2 2 11" xfId="15886"/>
    <cellStyle name="EYHeader1 2 2 12" xfId="27109"/>
    <cellStyle name="EYHeader1 2 2 13" xfId="27490"/>
    <cellStyle name="EYHeader1 2 2 2" xfId="1242"/>
    <cellStyle name="EYHeader1 2 2 2 10" xfId="17255"/>
    <cellStyle name="EYHeader1 2 2 2 11" xfId="27110"/>
    <cellStyle name="EYHeader1 2 2 2 12" xfId="27491"/>
    <cellStyle name="EYHeader1 2 2 2 2" xfId="1793"/>
    <cellStyle name="EYHeader1 2 2 2 2 2" xfId="4342"/>
    <cellStyle name="EYHeader1 2 2 2 2 2 2" xfId="8517"/>
    <cellStyle name="EYHeader1 2 2 2 2 2 3" xfId="13047"/>
    <cellStyle name="EYHeader1 2 2 2 2 2 4" xfId="17572"/>
    <cellStyle name="EYHeader1 2 2 2 2 2 5" xfId="17254"/>
    <cellStyle name="EYHeader1 2 2 2 2 2 6" xfId="27112"/>
    <cellStyle name="EYHeader1 2 2 2 2 2 7" xfId="27493"/>
    <cellStyle name="EYHeader1 2 2 2 2 3" xfId="8516"/>
    <cellStyle name="EYHeader1 2 2 2 2 4" xfId="13046"/>
    <cellStyle name="EYHeader1 2 2 2 2 5" xfId="17571"/>
    <cellStyle name="EYHeader1 2 2 2 2 6" xfId="15901"/>
    <cellStyle name="EYHeader1 2 2 2 2 7" xfId="27111"/>
    <cellStyle name="EYHeader1 2 2 2 2 8" xfId="27492"/>
    <cellStyle name="EYHeader1 2 2 2 3" xfId="2212"/>
    <cellStyle name="EYHeader1 2 2 2 3 2" xfId="4759"/>
    <cellStyle name="EYHeader1 2 2 2 3 2 2" xfId="8519"/>
    <cellStyle name="EYHeader1 2 2 2 3 2 3" xfId="13049"/>
    <cellStyle name="EYHeader1 2 2 2 3 2 4" xfId="17574"/>
    <cellStyle name="EYHeader1 2 2 2 3 2 5" xfId="17252"/>
    <cellStyle name="EYHeader1 2 2 2 3 2 6" xfId="27114"/>
    <cellStyle name="EYHeader1 2 2 2 3 2 7" xfId="27495"/>
    <cellStyle name="EYHeader1 2 2 2 3 3" xfId="8518"/>
    <cellStyle name="EYHeader1 2 2 2 3 4" xfId="13048"/>
    <cellStyle name="EYHeader1 2 2 2 3 5" xfId="17573"/>
    <cellStyle name="EYHeader1 2 2 2 3 6" xfId="17253"/>
    <cellStyle name="EYHeader1 2 2 2 3 7" xfId="27113"/>
    <cellStyle name="EYHeader1 2 2 2 3 8" xfId="27494"/>
    <cellStyle name="EYHeader1 2 2 2 4" xfId="2624"/>
    <cellStyle name="EYHeader1 2 2 2 4 2" xfId="5171"/>
    <cellStyle name="EYHeader1 2 2 2 4 2 2" xfId="8521"/>
    <cellStyle name="EYHeader1 2 2 2 4 2 3" xfId="13051"/>
    <cellStyle name="EYHeader1 2 2 2 4 2 4" xfId="17576"/>
    <cellStyle name="EYHeader1 2 2 2 4 2 5" xfId="17250"/>
    <cellStyle name="EYHeader1 2 2 2 4 2 6" xfId="27116"/>
    <cellStyle name="EYHeader1 2 2 2 4 2 7" xfId="27497"/>
    <cellStyle name="EYHeader1 2 2 2 4 3" xfId="8520"/>
    <cellStyle name="EYHeader1 2 2 2 4 4" xfId="13050"/>
    <cellStyle name="EYHeader1 2 2 2 4 5" xfId="17251"/>
    <cellStyle name="EYHeader1 2 2 2 4 6" xfId="27115"/>
    <cellStyle name="EYHeader1 2 2 2 4 7" xfId="27496"/>
    <cellStyle name="EYHeader1 2 2 2 5" xfId="3039"/>
    <cellStyle name="EYHeader1 2 2 2 5 2" xfId="5586"/>
    <cellStyle name="EYHeader1 2 2 2 5 2 2" xfId="8523"/>
    <cellStyle name="EYHeader1 2 2 2 5 2 3" xfId="13053"/>
    <cellStyle name="EYHeader1 2 2 2 5 2 4" xfId="17578"/>
    <cellStyle name="EYHeader1 2 2 2 5 2 5" xfId="17248"/>
    <cellStyle name="EYHeader1 2 2 2 5 2 6" xfId="27118"/>
    <cellStyle name="EYHeader1 2 2 2 5 2 7" xfId="27499"/>
    <cellStyle name="EYHeader1 2 2 2 5 3" xfId="8522"/>
    <cellStyle name="EYHeader1 2 2 2 5 4" xfId="13052"/>
    <cellStyle name="EYHeader1 2 2 2 5 5" xfId="17577"/>
    <cellStyle name="EYHeader1 2 2 2 5 6" xfId="17249"/>
    <cellStyle name="EYHeader1 2 2 2 5 7" xfId="27117"/>
    <cellStyle name="EYHeader1 2 2 2 5 8" xfId="27498"/>
    <cellStyle name="EYHeader1 2 2 2 6" xfId="3378"/>
    <cellStyle name="EYHeader1 2 2 2 6 2" xfId="8524"/>
    <cellStyle name="EYHeader1 2 2 2 6 3" xfId="13054"/>
    <cellStyle name="EYHeader1 2 2 2 6 4" xfId="17579"/>
    <cellStyle name="EYHeader1 2 2 2 6 5" xfId="17247"/>
    <cellStyle name="EYHeader1 2 2 2 6 6" xfId="27119"/>
    <cellStyle name="EYHeader1 2 2 2 6 7" xfId="27500"/>
    <cellStyle name="EYHeader1 2 2 2 7" xfId="3795"/>
    <cellStyle name="EYHeader1 2 2 2 7 2" xfId="8525"/>
    <cellStyle name="EYHeader1 2 2 2 7 3" xfId="13055"/>
    <cellStyle name="EYHeader1 2 2 2 7 4" xfId="17580"/>
    <cellStyle name="EYHeader1 2 2 2 7 5" xfId="17246"/>
    <cellStyle name="EYHeader1 2 2 2 7 6" xfId="27120"/>
    <cellStyle name="EYHeader1 2 2 2 7 7" xfId="27501"/>
    <cellStyle name="EYHeader1 2 2 2 8" xfId="8515"/>
    <cellStyle name="EYHeader1 2 2 2 9" xfId="13045"/>
    <cellStyle name="EYHeader1 2 2 3" xfId="1341"/>
    <cellStyle name="EYHeader1 2 2 3 10" xfId="17245"/>
    <cellStyle name="EYHeader1 2 2 3 11" xfId="27121"/>
    <cellStyle name="EYHeader1 2 2 3 12" xfId="27502"/>
    <cellStyle name="EYHeader1 2 2 3 2" xfId="1892"/>
    <cellStyle name="EYHeader1 2 2 3 2 2" xfId="4441"/>
    <cellStyle name="EYHeader1 2 2 3 2 2 2" xfId="8528"/>
    <cellStyle name="EYHeader1 2 2 3 2 2 3" xfId="13058"/>
    <cellStyle name="EYHeader1 2 2 3 2 2 4" xfId="17583"/>
    <cellStyle name="EYHeader1 2 2 3 2 2 5" xfId="17243"/>
    <cellStyle name="EYHeader1 2 2 3 2 2 6" xfId="27123"/>
    <cellStyle name="EYHeader1 2 2 3 2 2 7" xfId="27504"/>
    <cellStyle name="EYHeader1 2 2 3 2 3" xfId="8527"/>
    <cellStyle name="EYHeader1 2 2 3 2 4" xfId="13057"/>
    <cellStyle name="EYHeader1 2 2 3 2 5" xfId="17582"/>
    <cellStyle name="EYHeader1 2 2 3 2 6" xfId="17244"/>
    <cellStyle name="EYHeader1 2 2 3 2 7" xfId="27122"/>
    <cellStyle name="EYHeader1 2 2 3 2 8" xfId="27503"/>
    <cellStyle name="EYHeader1 2 2 3 3" xfId="2311"/>
    <cellStyle name="EYHeader1 2 2 3 3 2" xfId="4858"/>
    <cellStyle name="EYHeader1 2 2 3 3 2 2" xfId="8530"/>
    <cellStyle name="EYHeader1 2 2 3 3 2 3" xfId="13060"/>
    <cellStyle name="EYHeader1 2 2 3 3 2 4" xfId="17585"/>
    <cellStyle name="EYHeader1 2 2 3 3 2 5" xfId="17241"/>
    <cellStyle name="EYHeader1 2 2 3 3 2 6" xfId="27125"/>
    <cellStyle name="EYHeader1 2 2 3 3 2 7" xfId="27506"/>
    <cellStyle name="EYHeader1 2 2 3 3 3" xfId="8529"/>
    <cellStyle name="EYHeader1 2 2 3 3 4" xfId="13059"/>
    <cellStyle name="EYHeader1 2 2 3 3 5" xfId="17584"/>
    <cellStyle name="EYHeader1 2 2 3 3 6" xfId="17242"/>
    <cellStyle name="EYHeader1 2 2 3 3 7" xfId="27124"/>
    <cellStyle name="EYHeader1 2 2 3 3 8" xfId="27505"/>
    <cellStyle name="EYHeader1 2 2 3 4" xfId="2723"/>
    <cellStyle name="EYHeader1 2 2 3 4 2" xfId="5270"/>
    <cellStyle name="EYHeader1 2 2 3 4 2 2" xfId="8532"/>
    <cellStyle name="EYHeader1 2 2 3 4 2 3" xfId="13062"/>
    <cellStyle name="EYHeader1 2 2 3 4 2 4" xfId="17587"/>
    <cellStyle name="EYHeader1 2 2 3 4 2 5" xfId="17239"/>
    <cellStyle name="EYHeader1 2 2 3 4 2 6" xfId="27127"/>
    <cellStyle name="EYHeader1 2 2 3 4 2 7" xfId="27508"/>
    <cellStyle name="EYHeader1 2 2 3 4 3" xfId="8531"/>
    <cellStyle name="EYHeader1 2 2 3 4 4" xfId="13061"/>
    <cellStyle name="EYHeader1 2 2 3 4 5" xfId="17586"/>
    <cellStyle name="EYHeader1 2 2 3 4 6" xfId="17240"/>
    <cellStyle name="EYHeader1 2 2 3 4 7" xfId="27126"/>
    <cellStyle name="EYHeader1 2 2 3 4 8" xfId="27507"/>
    <cellStyle name="EYHeader1 2 2 3 5" xfId="3138"/>
    <cellStyle name="EYHeader1 2 2 3 5 2" xfId="5685"/>
    <cellStyle name="EYHeader1 2 2 3 5 2 2" xfId="8534"/>
    <cellStyle name="EYHeader1 2 2 3 5 2 3" xfId="13064"/>
    <cellStyle name="EYHeader1 2 2 3 5 2 4" xfId="17589"/>
    <cellStyle name="EYHeader1 2 2 3 5 2 5" xfId="17237"/>
    <cellStyle name="EYHeader1 2 2 3 5 2 6" xfId="27129"/>
    <cellStyle name="EYHeader1 2 2 3 5 2 7" xfId="27510"/>
    <cellStyle name="EYHeader1 2 2 3 5 3" xfId="8533"/>
    <cellStyle name="EYHeader1 2 2 3 5 4" xfId="13063"/>
    <cellStyle name="EYHeader1 2 2 3 5 5" xfId="17588"/>
    <cellStyle name="EYHeader1 2 2 3 5 6" xfId="17238"/>
    <cellStyle name="EYHeader1 2 2 3 5 7" xfId="27128"/>
    <cellStyle name="EYHeader1 2 2 3 5 8" xfId="27509"/>
    <cellStyle name="EYHeader1 2 2 3 6" xfId="3894"/>
    <cellStyle name="EYHeader1 2 2 3 6 2" xfId="8535"/>
    <cellStyle name="EYHeader1 2 2 3 6 3" xfId="13065"/>
    <cellStyle name="EYHeader1 2 2 3 6 4" xfId="17590"/>
    <cellStyle name="EYHeader1 2 2 3 6 5" xfId="17236"/>
    <cellStyle name="EYHeader1 2 2 3 6 6" xfId="27130"/>
    <cellStyle name="EYHeader1 2 2 3 6 7" xfId="27511"/>
    <cellStyle name="EYHeader1 2 2 3 7" xfId="8526"/>
    <cellStyle name="EYHeader1 2 2 3 8" xfId="13056"/>
    <cellStyle name="EYHeader1 2 2 3 9" xfId="17581"/>
    <cellStyle name="EYHeader1 2 2 4" xfId="1691"/>
    <cellStyle name="EYHeader1 2 2 4 2" xfId="4240"/>
    <cellStyle name="EYHeader1 2 2 4 2 2" xfId="8537"/>
    <cellStyle name="EYHeader1 2 2 4 2 3" xfId="13067"/>
    <cellStyle name="EYHeader1 2 2 4 2 4" xfId="17592"/>
    <cellStyle name="EYHeader1 2 2 4 2 5" xfId="17234"/>
    <cellStyle name="EYHeader1 2 2 4 2 6" xfId="27132"/>
    <cellStyle name="EYHeader1 2 2 4 2 7" xfId="27513"/>
    <cellStyle name="EYHeader1 2 2 4 3" xfId="8536"/>
    <cellStyle name="EYHeader1 2 2 4 4" xfId="13066"/>
    <cellStyle name="EYHeader1 2 2 4 5" xfId="17591"/>
    <cellStyle name="EYHeader1 2 2 4 6" xfId="17235"/>
    <cellStyle name="EYHeader1 2 2 4 7" xfId="27131"/>
    <cellStyle name="EYHeader1 2 2 4 8" xfId="27512"/>
    <cellStyle name="EYHeader1 2 2 5" xfId="2110"/>
    <cellStyle name="EYHeader1 2 2 5 2" xfId="4657"/>
    <cellStyle name="EYHeader1 2 2 5 2 2" xfId="8539"/>
    <cellStyle name="EYHeader1 2 2 5 2 3" xfId="13069"/>
    <cellStyle name="EYHeader1 2 2 5 2 4" xfId="17594"/>
    <cellStyle name="EYHeader1 2 2 5 2 5" xfId="17232"/>
    <cellStyle name="EYHeader1 2 2 5 2 6" xfId="27134"/>
    <cellStyle name="EYHeader1 2 2 5 2 7" xfId="27515"/>
    <cellStyle name="EYHeader1 2 2 5 3" xfId="8538"/>
    <cellStyle name="EYHeader1 2 2 5 4" xfId="13068"/>
    <cellStyle name="EYHeader1 2 2 5 5" xfId="17593"/>
    <cellStyle name="EYHeader1 2 2 5 6" xfId="17233"/>
    <cellStyle name="EYHeader1 2 2 5 7" xfId="27133"/>
    <cellStyle name="EYHeader1 2 2 5 8" xfId="27514"/>
    <cellStyle name="EYHeader1 2 2 6" xfId="2522"/>
    <cellStyle name="EYHeader1 2 2 6 2" xfId="5069"/>
    <cellStyle name="EYHeader1 2 2 6 2 2" xfId="8541"/>
    <cellStyle name="EYHeader1 2 2 6 2 3" xfId="13071"/>
    <cellStyle name="EYHeader1 2 2 6 2 4" xfId="17596"/>
    <cellStyle name="EYHeader1 2 2 6 2 5" xfId="15878"/>
    <cellStyle name="EYHeader1 2 2 6 2 6" xfId="27136"/>
    <cellStyle name="EYHeader1 2 2 6 2 7" xfId="27517"/>
    <cellStyle name="EYHeader1 2 2 6 3" xfId="8540"/>
    <cellStyle name="EYHeader1 2 2 6 4" xfId="13070"/>
    <cellStyle name="EYHeader1 2 2 6 5" xfId="17595"/>
    <cellStyle name="EYHeader1 2 2 6 6" xfId="17231"/>
    <cellStyle name="EYHeader1 2 2 6 7" xfId="27135"/>
    <cellStyle name="EYHeader1 2 2 6 8" xfId="27516"/>
    <cellStyle name="EYHeader1 2 2 7" xfId="2937"/>
    <cellStyle name="EYHeader1 2 2 7 2" xfId="5484"/>
    <cellStyle name="EYHeader1 2 2 7 2 2" xfId="8543"/>
    <cellStyle name="EYHeader1 2 2 7 2 3" xfId="13073"/>
    <cellStyle name="EYHeader1 2 2 7 2 4" xfId="17598"/>
    <cellStyle name="EYHeader1 2 2 7 2 5" xfId="17230"/>
    <cellStyle name="EYHeader1 2 2 7 2 6" xfId="27138"/>
    <cellStyle name="EYHeader1 2 2 7 2 7" xfId="27519"/>
    <cellStyle name="EYHeader1 2 2 7 3" xfId="8542"/>
    <cellStyle name="EYHeader1 2 2 7 4" xfId="13072"/>
    <cellStyle name="EYHeader1 2 2 7 5" xfId="17597"/>
    <cellStyle name="EYHeader1 2 2 7 6" xfId="15879"/>
    <cellStyle name="EYHeader1 2 2 7 7" xfId="27137"/>
    <cellStyle name="EYHeader1 2 2 7 8" xfId="27518"/>
    <cellStyle name="EYHeader1 2 2 8" xfId="3693"/>
    <cellStyle name="EYHeader1 2 2 8 2" xfId="8544"/>
    <cellStyle name="EYHeader1 2 2 8 3" xfId="13074"/>
    <cellStyle name="EYHeader1 2 2 8 4" xfId="17599"/>
    <cellStyle name="EYHeader1 2 2 8 5" xfId="17229"/>
    <cellStyle name="EYHeader1 2 2 8 6" xfId="27139"/>
    <cellStyle name="EYHeader1 2 2 8 7" xfId="27520"/>
    <cellStyle name="EYHeader1 2 2 9" xfId="8514"/>
    <cellStyle name="EYHeader1 2 3" xfId="1184"/>
    <cellStyle name="EYHeader1 2 3 10" xfId="27140"/>
    <cellStyle name="EYHeader1 2 3 11" xfId="27521"/>
    <cellStyle name="EYHeader1 2 3 2" xfId="1735"/>
    <cellStyle name="EYHeader1 2 3 2 2" xfId="4284"/>
    <cellStyle name="EYHeader1 2 3 2 2 2" xfId="8547"/>
    <cellStyle name="EYHeader1 2 3 2 2 3" xfId="13077"/>
    <cellStyle name="EYHeader1 2 3 2 2 4" xfId="17602"/>
    <cellStyle name="EYHeader1 2 3 2 2 5" xfId="15882"/>
    <cellStyle name="EYHeader1 2 3 2 2 6" xfId="27142"/>
    <cellStyle name="EYHeader1 2 3 2 2 7" xfId="27523"/>
    <cellStyle name="EYHeader1 2 3 2 3" xfId="8546"/>
    <cellStyle name="EYHeader1 2 3 2 4" xfId="13076"/>
    <cellStyle name="EYHeader1 2 3 2 5" xfId="17601"/>
    <cellStyle name="EYHeader1 2 3 2 6" xfId="15881"/>
    <cellStyle name="EYHeader1 2 3 2 7" xfId="27141"/>
    <cellStyle name="EYHeader1 2 3 2 8" xfId="27522"/>
    <cellStyle name="EYHeader1 2 3 3" xfId="2154"/>
    <cellStyle name="EYHeader1 2 3 3 2" xfId="4701"/>
    <cellStyle name="EYHeader1 2 3 3 2 2" xfId="8549"/>
    <cellStyle name="EYHeader1 2 3 3 2 3" xfId="13079"/>
    <cellStyle name="EYHeader1 2 3 3 2 4" xfId="17604"/>
    <cellStyle name="EYHeader1 2 3 3 2 5" xfId="17227"/>
    <cellStyle name="EYHeader1 2 3 3 2 6" xfId="27144"/>
    <cellStyle name="EYHeader1 2 3 3 2 7" xfId="27525"/>
    <cellStyle name="EYHeader1 2 3 3 3" xfId="8548"/>
    <cellStyle name="EYHeader1 2 3 3 4" xfId="13078"/>
    <cellStyle name="EYHeader1 2 3 3 5" xfId="17603"/>
    <cellStyle name="EYHeader1 2 3 3 6" xfId="27143"/>
    <cellStyle name="EYHeader1 2 3 3 7" xfId="27524"/>
    <cellStyle name="EYHeader1 2 3 4" xfId="2566"/>
    <cellStyle name="EYHeader1 2 3 4 2" xfId="5113"/>
    <cellStyle name="EYHeader1 2 3 4 2 2" xfId="8551"/>
    <cellStyle name="EYHeader1 2 3 4 2 3" xfId="13081"/>
    <cellStyle name="EYHeader1 2 3 4 2 4" xfId="17606"/>
    <cellStyle name="EYHeader1 2 3 4 2 5" xfId="17225"/>
    <cellStyle name="EYHeader1 2 3 4 2 6" xfId="27146"/>
    <cellStyle name="EYHeader1 2 3 4 2 7" xfId="27527"/>
    <cellStyle name="EYHeader1 2 3 4 3" xfId="8550"/>
    <cellStyle name="EYHeader1 2 3 4 4" xfId="13080"/>
    <cellStyle name="EYHeader1 2 3 4 5" xfId="17605"/>
    <cellStyle name="EYHeader1 2 3 4 6" xfId="17226"/>
    <cellStyle name="EYHeader1 2 3 4 7" xfId="27145"/>
    <cellStyle name="EYHeader1 2 3 4 8" xfId="27526"/>
    <cellStyle name="EYHeader1 2 3 5" xfId="2981"/>
    <cellStyle name="EYHeader1 2 3 5 2" xfId="5528"/>
    <cellStyle name="EYHeader1 2 3 5 2 2" xfId="13083"/>
    <cellStyle name="EYHeader1 2 3 5 2 3" xfId="17608"/>
    <cellStyle name="EYHeader1 2 3 5 2 4" xfId="17223"/>
    <cellStyle name="EYHeader1 2 3 5 2 5" xfId="27148"/>
    <cellStyle name="EYHeader1 2 3 5 2 6" xfId="27529"/>
    <cellStyle name="EYHeader1 2 3 5 3" xfId="13082"/>
    <cellStyle name="EYHeader1 2 3 5 4" xfId="17607"/>
    <cellStyle name="EYHeader1 2 3 5 5" xfId="17224"/>
    <cellStyle name="EYHeader1 2 3 5 6" xfId="27147"/>
    <cellStyle name="EYHeader1 2 3 5 7" xfId="27528"/>
    <cellStyle name="EYHeader1 2 3 6" xfId="3379"/>
    <cellStyle name="EYHeader1 2 3 6 2" xfId="8554"/>
    <cellStyle name="EYHeader1 2 3 6 3" xfId="13084"/>
    <cellStyle name="EYHeader1 2 3 6 4" xfId="17609"/>
    <cellStyle name="EYHeader1 2 3 6 5" xfId="17222"/>
    <cellStyle name="EYHeader1 2 3 6 6" xfId="27149"/>
    <cellStyle name="EYHeader1 2 3 6 7" xfId="27530"/>
    <cellStyle name="EYHeader1 2 3 7" xfId="3737"/>
    <cellStyle name="EYHeader1 2 3 7 2" xfId="8555"/>
    <cellStyle name="EYHeader1 2 3 7 3" xfId="13085"/>
    <cellStyle name="EYHeader1 2 3 7 4" xfId="17610"/>
    <cellStyle name="EYHeader1 2 3 7 5" xfId="17221"/>
    <cellStyle name="EYHeader1 2 3 7 6" xfId="27150"/>
    <cellStyle name="EYHeader1 2 3 7 7" xfId="27531"/>
    <cellStyle name="EYHeader1 2 3 8" xfId="13075"/>
    <cellStyle name="EYHeader1 2 3 9" xfId="17600"/>
    <cellStyle name="EYHeader1 2 4" xfId="1285"/>
    <cellStyle name="EYHeader1 2 4 10" xfId="17611"/>
    <cellStyle name="EYHeader1 2 4 11" xfId="17220"/>
    <cellStyle name="EYHeader1 2 4 12" xfId="27151"/>
    <cellStyle name="EYHeader1 2 4 2" xfId="1836"/>
    <cellStyle name="EYHeader1 2 4 2 2" xfId="4385"/>
    <cellStyle name="EYHeader1 2 4 2 2 2" xfId="8558"/>
    <cellStyle name="EYHeader1 2 4 2 2 3" xfId="13088"/>
    <cellStyle name="EYHeader1 2 4 2 2 4" xfId="17613"/>
    <cellStyle name="EYHeader1 2 4 2 2 5" xfId="17218"/>
    <cellStyle name="EYHeader1 2 4 2 2 6" xfId="27153"/>
    <cellStyle name="EYHeader1 2 4 2 2 7" xfId="27533"/>
    <cellStyle name="EYHeader1 2 4 2 3" xfId="8557"/>
    <cellStyle name="EYHeader1 2 4 2 4" xfId="13087"/>
    <cellStyle name="EYHeader1 2 4 2 5" xfId="17612"/>
    <cellStyle name="EYHeader1 2 4 2 6" xfId="17219"/>
    <cellStyle name="EYHeader1 2 4 2 7" xfId="27152"/>
    <cellStyle name="EYHeader1 2 4 2 8" xfId="27532"/>
    <cellStyle name="EYHeader1 2 4 3" xfId="2255"/>
    <cellStyle name="EYHeader1 2 4 3 2" xfId="4802"/>
    <cellStyle name="EYHeader1 2 4 3 2 2" xfId="8560"/>
    <cellStyle name="EYHeader1 2 4 3 2 3" xfId="13090"/>
    <cellStyle name="EYHeader1 2 4 3 2 4" xfId="17615"/>
    <cellStyle name="EYHeader1 2 4 3 2 5" xfId="17216"/>
    <cellStyle name="EYHeader1 2 4 3 2 6" xfId="27155"/>
    <cellStyle name="EYHeader1 2 4 3 2 7" xfId="27535"/>
    <cellStyle name="EYHeader1 2 4 3 3" xfId="8559"/>
    <cellStyle name="EYHeader1 2 4 3 4" xfId="13089"/>
    <cellStyle name="EYHeader1 2 4 3 5" xfId="17614"/>
    <cellStyle name="EYHeader1 2 4 3 6" xfId="17217"/>
    <cellStyle name="EYHeader1 2 4 3 7" xfId="27154"/>
    <cellStyle name="EYHeader1 2 4 3 8" xfId="27534"/>
    <cellStyle name="EYHeader1 2 4 4" xfId="2667"/>
    <cellStyle name="EYHeader1 2 4 4 2" xfId="5214"/>
    <cellStyle name="EYHeader1 2 4 4 2 2" xfId="8562"/>
    <cellStyle name="EYHeader1 2 4 4 2 3" xfId="13092"/>
    <cellStyle name="EYHeader1 2 4 4 2 4" xfId="17617"/>
    <cellStyle name="EYHeader1 2 4 4 2 5" xfId="15953"/>
    <cellStyle name="EYHeader1 2 4 4 2 6" xfId="27157"/>
    <cellStyle name="EYHeader1 2 4 4 2 7" xfId="27537"/>
    <cellStyle name="EYHeader1 2 4 4 3" xfId="8561"/>
    <cellStyle name="EYHeader1 2 4 4 4" xfId="13091"/>
    <cellStyle name="EYHeader1 2 4 4 5" xfId="17616"/>
    <cellStyle name="EYHeader1 2 4 4 6" xfId="17215"/>
    <cellStyle name="EYHeader1 2 4 4 7" xfId="27156"/>
    <cellStyle name="EYHeader1 2 4 4 8" xfId="27536"/>
    <cellStyle name="EYHeader1 2 4 5" xfId="3082"/>
    <cellStyle name="EYHeader1 2 4 5 2" xfId="5629"/>
    <cellStyle name="EYHeader1 2 4 5 2 2" xfId="8564"/>
    <cellStyle name="EYHeader1 2 4 5 2 3" xfId="13094"/>
    <cellStyle name="EYHeader1 2 4 5 2 4" xfId="17619"/>
    <cellStyle name="EYHeader1 2 4 5 2 5" xfId="17213"/>
    <cellStyle name="EYHeader1 2 4 5 2 6" xfId="27159"/>
    <cellStyle name="EYHeader1 2 4 5 3" xfId="8563"/>
    <cellStyle name="EYHeader1 2 4 5 4" xfId="13093"/>
    <cellStyle name="EYHeader1 2 4 5 5" xfId="17618"/>
    <cellStyle name="EYHeader1 2 4 5 6" xfId="17214"/>
    <cellStyle name="EYHeader1 2 4 5 7" xfId="27158"/>
    <cellStyle name="EYHeader1 2 4 6" xfId="3380"/>
    <cellStyle name="EYHeader1 2 4 6 2" xfId="8565"/>
    <cellStyle name="EYHeader1 2 4 6 3" xfId="13095"/>
    <cellStyle name="EYHeader1 2 4 6 4" xfId="17620"/>
    <cellStyle name="EYHeader1 2 4 6 5" xfId="17212"/>
    <cellStyle name="EYHeader1 2 4 6 6" xfId="27160"/>
    <cellStyle name="EYHeader1 2 4 6 7" xfId="27538"/>
    <cellStyle name="EYHeader1 2 4 7" xfId="3838"/>
    <cellStyle name="EYHeader1 2 4 7 2" xfId="8566"/>
    <cellStyle name="EYHeader1 2 4 7 3" xfId="13096"/>
    <cellStyle name="EYHeader1 2 4 7 4" xfId="17621"/>
    <cellStyle name="EYHeader1 2 4 7 5" xfId="17211"/>
    <cellStyle name="EYHeader1 2 4 7 6" xfId="27161"/>
    <cellStyle name="EYHeader1 2 4 7 7" xfId="27539"/>
    <cellStyle name="EYHeader1 2 4 8" xfId="8556"/>
    <cellStyle name="EYHeader1 2 4 9" xfId="13086"/>
    <cellStyle name="EYHeader1 2 5" xfId="1633"/>
    <cellStyle name="EYHeader1 2 5 2" xfId="4182"/>
    <cellStyle name="EYHeader1 2 5 2 2" xfId="8568"/>
    <cellStyle name="EYHeader1 2 5 2 3" xfId="13098"/>
    <cellStyle name="EYHeader1 2 5 2 4" xfId="17623"/>
    <cellStyle name="EYHeader1 2 5 2 5" xfId="17209"/>
    <cellStyle name="EYHeader1 2 5 2 6" xfId="27163"/>
    <cellStyle name="EYHeader1 2 5 2 7" xfId="27541"/>
    <cellStyle name="EYHeader1 2 5 3" xfId="8567"/>
    <cellStyle name="EYHeader1 2 5 4" xfId="13097"/>
    <cellStyle name="EYHeader1 2 5 5" xfId="17622"/>
    <cellStyle name="EYHeader1 2 5 6" xfId="17210"/>
    <cellStyle name="EYHeader1 2 5 7" xfId="27162"/>
    <cellStyle name="EYHeader1 2 5 8" xfId="27540"/>
    <cellStyle name="EYHeader1 2 6" xfId="2052"/>
    <cellStyle name="EYHeader1 2 6 2" xfId="4599"/>
    <cellStyle name="EYHeader1 2 6 2 2" xfId="8570"/>
    <cellStyle name="EYHeader1 2 6 2 3" xfId="17625"/>
    <cellStyle name="EYHeader1 2 6 2 4" xfId="17207"/>
    <cellStyle name="EYHeader1 2 6 2 5" xfId="27165"/>
    <cellStyle name="EYHeader1 2 6 2 6" xfId="27543"/>
    <cellStyle name="EYHeader1 2 6 3" xfId="8569"/>
    <cellStyle name="EYHeader1 2 6 4" xfId="17624"/>
    <cellStyle name="EYHeader1 2 6 5" xfId="17208"/>
    <cellStyle name="EYHeader1 2 6 6" xfId="27164"/>
    <cellStyle name="EYHeader1 2 6 7" xfId="27542"/>
    <cellStyle name="EYHeader1 2 7" xfId="2464"/>
    <cellStyle name="EYHeader1 2 7 2" xfId="5011"/>
    <cellStyle name="EYHeader1 2 7 2 2" xfId="8572"/>
    <cellStyle name="EYHeader1 2 7 2 3" xfId="13102"/>
    <cellStyle name="EYHeader1 2 7 2 4" xfId="17627"/>
    <cellStyle name="EYHeader1 2 7 2 5" xfId="17205"/>
    <cellStyle name="EYHeader1 2 7 2 6" xfId="27167"/>
    <cellStyle name="EYHeader1 2 7 2 7" xfId="27545"/>
    <cellStyle name="EYHeader1 2 7 3" xfId="8571"/>
    <cellStyle name="EYHeader1 2 7 4" xfId="13101"/>
    <cellStyle name="EYHeader1 2 7 5" xfId="17626"/>
    <cellStyle name="EYHeader1 2 7 6" xfId="17206"/>
    <cellStyle name="EYHeader1 2 7 7" xfId="27166"/>
    <cellStyle name="EYHeader1 2 7 8" xfId="27544"/>
    <cellStyle name="EYHeader1 2 8" xfId="2879"/>
    <cellStyle name="EYHeader1 2 8 2" xfId="5426"/>
    <cellStyle name="EYHeader1 2 8 2 2" xfId="8574"/>
    <cellStyle name="EYHeader1 2 8 2 3" xfId="13104"/>
    <cellStyle name="EYHeader1 2 8 2 4" xfId="17629"/>
    <cellStyle name="EYHeader1 2 8 2 5" xfId="17203"/>
    <cellStyle name="EYHeader1 2 8 2 6" xfId="27169"/>
    <cellStyle name="EYHeader1 2 8 2 7" xfId="27547"/>
    <cellStyle name="EYHeader1 2 8 3" xfId="8573"/>
    <cellStyle name="EYHeader1 2 8 4" xfId="13103"/>
    <cellStyle name="EYHeader1 2 8 5" xfId="17628"/>
    <cellStyle name="EYHeader1 2 8 6" xfId="17204"/>
    <cellStyle name="EYHeader1 2 8 7" xfId="27168"/>
    <cellStyle name="EYHeader1 2 8 8" xfId="27546"/>
    <cellStyle name="EYHeader1 2 9" xfId="3635"/>
    <cellStyle name="EYHeader1 2 9 2" xfId="8575"/>
    <cellStyle name="EYHeader1 2 9 3" xfId="13105"/>
    <cellStyle name="EYHeader1 2 9 4" xfId="17630"/>
    <cellStyle name="EYHeader1 2 9 5" xfId="17202"/>
    <cellStyle name="EYHeader1 2 9 6" xfId="27170"/>
    <cellStyle name="EYHeader1 2 9 7" xfId="27548"/>
    <cellStyle name="EYHeader2" xfId="449"/>
    <cellStyle name="F1" xfId="450"/>
    <cellStyle name="Footnote" xfId="451"/>
    <cellStyle name="Fraction" xfId="452"/>
    <cellStyle name="Fraction [8]" xfId="453"/>
    <cellStyle name="Fraction [Bl]" xfId="454"/>
    <cellStyle name="GL RECS" xfId="455"/>
    <cellStyle name="GLVF1001" xfId="456"/>
    <cellStyle name="GLVF1001%" xfId="457"/>
    <cellStyle name="GLVF1001_FFO - listed" xfId="458"/>
    <cellStyle name="Good 2" xfId="459"/>
    <cellStyle name="GrandTotal" xfId="460"/>
    <cellStyle name="Grey" xfId="461"/>
    <cellStyle name="Hard Percent" xfId="462"/>
    <cellStyle name="Head1" xfId="463"/>
    <cellStyle name="Head2" xfId="464"/>
    <cellStyle name="Head3" xfId="465"/>
    <cellStyle name="Head4" xfId="466"/>
    <cellStyle name="Head5" xfId="467"/>
    <cellStyle name="Head6" xfId="468"/>
    <cellStyle name="Head7" xfId="469"/>
    <cellStyle name="Head8" xfId="470"/>
    <cellStyle name="Head9" xfId="471"/>
    <cellStyle name="Header" xfId="472"/>
    <cellStyle name="Header1" xfId="473"/>
    <cellStyle name="Header2" xfId="474"/>
    <cellStyle name="Header2 2" xfId="1067"/>
    <cellStyle name="Header2 2 2" xfId="1141"/>
    <cellStyle name="Header2 2 2 10" xfId="13133"/>
    <cellStyle name="Header2 2 2 11" xfId="17175"/>
    <cellStyle name="Header2 2 2 12" xfId="27171"/>
    <cellStyle name="Header2 2 2 13" xfId="27549"/>
    <cellStyle name="Header2 2 2 2" xfId="1243"/>
    <cellStyle name="Header2 2 2 2 10" xfId="17174"/>
    <cellStyle name="Header2 2 2 2 11" xfId="27172"/>
    <cellStyle name="Header2 2 2 2 12" xfId="27550"/>
    <cellStyle name="Header2 2 2 2 2" xfId="1794"/>
    <cellStyle name="Header2 2 2 2 2 2" xfId="4343"/>
    <cellStyle name="Header2 2 2 2 2 2 2" xfId="8606"/>
    <cellStyle name="Header2 2 2 2 2 2 3" xfId="13136"/>
    <cellStyle name="Header2 2 2 2 2 2 4" xfId="17660"/>
    <cellStyle name="Header2 2 2 2 2 2 5" xfId="17172"/>
    <cellStyle name="Header2 2 2 2 2 2 6" xfId="27174"/>
    <cellStyle name="Header2 2 2 2 2 2 7" xfId="27552"/>
    <cellStyle name="Header2 2 2 2 2 3" xfId="8605"/>
    <cellStyle name="Header2 2 2 2 2 4" xfId="13135"/>
    <cellStyle name="Header2 2 2 2 2 5" xfId="17659"/>
    <cellStyle name="Header2 2 2 2 2 6" xfId="17173"/>
    <cellStyle name="Header2 2 2 2 2 7" xfId="27173"/>
    <cellStyle name="Header2 2 2 2 2 8" xfId="27551"/>
    <cellStyle name="Header2 2 2 2 3" xfId="2213"/>
    <cellStyle name="Header2 2 2 2 3 2" xfId="4760"/>
    <cellStyle name="Header2 2 2 2 3 2 2" xfId="8608"/>
    <cellStyle name="Header2 2 2 2 3 2 3" xfId="13138"/>
    <cellStyle name="Header2 2 2 2 3 2 4" xfId="17662"/>
    <cellStyle name="Header2 2 2 2 3 2 5" xfId="17170"/>
    <cellStyle name="Header2 2 2 2 3 2 6" xfId="27176"/>
    <cellStyle name="Header2 2 2 2 3 2 7" xfId="27554"/>
    <cellStyle name="Header2 2 2 2 3 3" xfId="8607"/>
    <cellStyle name="Header2 2 2 2 3 4" xfId="13137"/>
    <cellStyle name="Header2 2 2 2 3 5" xfId="17661"/>
    <cellStyle name="Header2 2 2 2 3 6" xfId="17171"/>
    <cellStyle name="Header2 2 2 2 3 7" xfId="27175"/>
    <cellStyle name="Header2 2 2 2 3 8" xfId="27553"/>
    <cellStyle name="Header2 2 2 2 4" xfId="2625"/>
    <cellStyle name="Header2 2 2 2 4 2" xfId="5172"/>
    <cellStyle name="Header2 2 2 2 4 2 2" xfId="8610"/>
    <cellStyle name="Header2 2 2 2 4 2 3" xfId="13140"/>
    <cellStyle name="Header2 2 2 2 4 2 4" xfId="17664"/>
    <cellStyle name="Header2 2 2 2 4 2 5" xfId="17168"/>
    <cellStyle name="Header2 2 2 2 4 2 6" xfId="27178"/>
    <cellStyle name="Header2 2 2 2 4 2 7" xfId="27556"/>
    <cellStyle name="Header2 2 2 2 4 3" xfId="8609"/>
    <cellStyle name="Header2 2 2 2 4 4" xfId="13139"/>
    <cellStyle name="Header2 2 2 2 4 5" xfId="17169"/>
    <cellStyle name="Header2 2 2 2 4 6" xfId="27177"/>
    <cellStyle name="Header2 2 2 2 4 7" xfId="27555"/>
    <cellStyle name="Header2 2 2 2 5" xfId="3040"/>
    <cellStyle name="Header2 2 2 2 5 2" xfId="5587"/>
    <cellStyle name="Header2 2 2 2 5 2 2" xfId="8612"/>
    <cellStyle name="Header2 2 2 2 5 2 3" xfId="13142"/>
    <cellStyle name="Header2 2 2 2 5 2 4" xfId="17666"/>
    <cellStyle name="Header2 2 2 2 5 2 5" xfId="17166"/>
    <cellStyle name="Header2 2 2 2 5 2 6" xfId="27180"/>
    <cellStyle name="Header2 2 2 2 5 2 7" xfId="27558"/>
    <cellStyle name="Header2 2 2 2 5 3" xfId="8611"/>
    <cellStyle name="Header2 2 2 2 5 4" xfId="13141"/>
    <cellStyle name="Header2 2 2 2 5 5" xfId="17665"/>
    <cellStyle name="Header2 2 2 2 5 6" xfId="17167"/>
    <cellStyle name="Header2 2 2 2 5 7" xfId="27179"/>
    <cellStyle name="Header2 2 2 2 5 8" xfId="27557"/>
    <cellStyle name="Header2 2 2 2 6" xfId="3381"/>
    <cellStyle name="Header2 2 2 2 6 2" xfId="8613"/>
    <cellStyle name="Header2 2 2 2 6 3" xfId="13143"/>
    <cellStyle name="Header2 2 2 2 6 4" xfId="17667"/>
    <cellStyle name="Header2 2 2 2 6 5" xfId="17165"/>
    <cellStyle name="Header2 2 2 2 6 6" xfId="27181"/>
    <cellStyle name="Header2 2 2 2 6 7" xfId="27559"/>
    <cellStyle name="Header2 2 2 2 7" xfId="3796"/>
    <cellStyle name="Header2 2 2 2 7 2" xfId="8614"/>
    <cellStyle name="Header2 2 2 2 7 3" xfId="13144"/>
    <cellStyle name="Header2 2 2 2 7 4" xfId="17668"/>
    <cellStyle name="Header2 2 2 2 7 5" xfId="17164"/>
    <cellStyle name="Header2 2 2 2 7 6" xfId="27182"/>
    <cellStyle name="Header2 2 2 2 7 7" xfId="27560"/>
    <cellStyle name="Header2 2 2 2 8" xfId="8604"/>
    <cellStyle name="Header2 2 2 2 9" xfId="13134"/>
    <cellStyle name="Header2 2 2 3" xfId="1342"/>
    <cellStyle name="Header2 2 2 3 10" xfId="17163"/>
    <cellStyle name="Header2 2 2 3 11" xfId="27183"/>
    <cellStyle name="Header2 2 2 3 12" xfId="27561"/>
    <cellStyle name="Header2 2 2 3 2" xfId="1893"/>
    <cellStyle name="Header2 2 2 3 2 2" xfId="4442"/>
    <cellStyle name="Header2 2 2 3 2 2 2" xfId="8617"/>
    <cellStyle name="Header2 2 2 3 2 2 3" xfId="13147"/>
    <cellStyle name="Header2 2 2 3 2 2 4" xfId="17671"/>
    <cellStyle name="Header2 2 2 3 2 2 5" xfId="17161"/>
    <cellStyle name="Header2 2 2 3 2 2 6" xfId="27185"/>
    <cellStyle name="Header2 2 2 3 2 2 7" xfId="27563"/>
    <cellStyle name="Header2 2 2 3 2 3" xfId="8616"/>
    <cellStyle name="Header2 2 2 3 2 4" xfId="13146"/>
    <cellStyle name="Header2 2 2 3 2 5" xfId="17670"/>
    <cellStyle name="Header2 2 2 3 2 6" xfId="17162"/>
    <cellStyle name="Header2 2 2 3 2 7" xfId="27184"/>
    <cellStyle name="Header2 2 2 3 2 8" xfId="27562"/>
    <cellStyle name="Header2 2 2 3 3" xfId="2312"/>
    <cellStyle name="Header2 2 2 3 3 2" xfId="4859"/>
    <cellStyle name="Header2 2 2 3 3 2 2" xfId="8619"/>
    <cellStyle name="Header2 2 2 3 3 2 3" xfId="13149"/>
    <cellStyle name="Header2 2 2 3 3 2 4" xfId="17673"/>
    <cellStyle name="Header2 2 2 3 3 2 5" xfId="17159"/>
    <cellStyle name="Header2 2 2 3 3 2 6" xfId="27187"/>
    <cellStyle name="Header2 2 2 3 3 2 7" xfId="27565"/>
    <cellStyle name="Header2 2 2 3 3 3" xfId="8618"/>
    <cellStyle name="Header2 2 2 3 3 4" xfId="13148"/>
    <cellStyle name="Header2 2 2 3 3 5" xfId="17672"/>
    <cellStyle name="Header2 2 2 3 3 6" xfId="17160"/>
    <cellStyle name="Header2 2 2 3 3 7" xfId="27186"/>
    <cellStyle name="Header2 2 2 3 3 8" xfId="27564"/>
    <cellStyle name="Header2 2 2 3 4" xfId="2724"/>
    <cellStyle name="Header2 2 2 3 4 2" xfId="5271"/>
    <cellStyle name="Header2 2 2 3 4 2 2" xfId="8621"/>
    <cellStyle name="Header2 2 2 3 4 2 3" xfId="13151"/>
    <cellStyle name="Header2 2 2 3 4 2 4" xfId="17675"/>
    <cellStyle name="Header2 2 2 3 4 2 5" xfId="17157"/>
    <cellStyle name="Header2 2 2 3 4 2 6" xfId="27189"/>
    <cellStyle name="Header2 2 2 3 4 2 7" xfId="27567"/>
    <cellStyle name="Header2 2 2 3 4 3" xfId="8620"/>
    <cellStyle name="Header2 2 2 3 4 4" xfId="13150"/>
    <cellStyle name="Header2 2 2 3 4 5" xfId="17674"/>
    <cellStyle name="Header2 2 2 3 4 6" xfId="17158"/>
    <cellStyle name="Header2 2 2 3 4 7" xfId="27188"/>
    <cellStyle name="Header2 2 2 3 4 8" xfId="27566"/>
    <cellStyle name="Header2 2 2 3 5" xfId="3139"/>
    <cellStyle name="Header2 2 2 3 5 2" xfId="5686"/>
    <cellStyle name="Header2 2 2 3 5 2 2" xfId="8623"/>
    <cellStyle name="Header2 2 2 3 5 2 3" xfId="13153"/>
    <cellStyle name="Header2 2 2 3 5 2 4" xfId="17677"/>
    <cellStyle name="Header2 2 2 3 5 2 5" xfId="17155"/>
    <cellStyle name="Header2 2 2 3 5 2 6" xfId="27191"/>
    <cellStyle name="Header2 2 2 3 5 2 7" xfId="27569"/>
    <cellStyle name="Header2 2 2 3 5 3" xfId="8622"/>
    <cellStyle name="Header2 2 2 3 5 4" xfId="13152"/>
    <cellStyle name="Header2 2 2 3 5 5" xfId="17676"/>
    <cellStyle name="Header2 2 2 3 5 6" xfId="17156"/>
    <cellStyle name="Header2 2 2 3 5 7" xfId="27190"/>
    <cellStyle name="Header2 2 2 3 5 8" xfId="27568"/>
    <cellStyle name="Header2 2 2 3 6" xfId="3895"/>
    <cellStyle name="Header2 2 2 3 6 2" xfId="8624"/>
    <cellStyle name="Header2 2 2 3 6 3" xfId="13154"/>
    <cellStyle name="Header2 2 2 3 6 4" xfId="17678"/>
    <cellStyle name="Header2 2 2 3 6 5" xfId="17154"/>
    <cellStyle name="Header2 2 2 3 6 6" xfId="27192"/>
    <cellStyle name="Header2 2 2 3 6 7" xfId="27570"/>
    <cellStyle name="Header2 2 2 3 7" xfId="8615"/>
    <cellStyle name="Header2 2 2 3 8" xfId="13145"/>
    <cellStyle name="Header2 2 2 3 9" xfId="17669"/>
    <cellStyle name="Header2 2 2 4" xfId="1692"/>
    <cellStyle name="Header2 2 2 4 2" xfId="4241"/>
    <cellStyle name="Header2 2 2 4 2 2" xfId="8626"/>
    <cellStyle name="Header2 2 2 4 2 3" xfId="13156"/>
    <cellStyle name="Header2 2 2 4 2 4" xfId="17680"/>
    <cellStyle name="Header2 2 2 4 2 5" xfId="17152"/>
    <cellStyle name="Header2 2 2 4 2 6" xfId="27194"/>
    <cellStyle name="Header2 2 2 4 2 7" xfId="27572"/>
    <cellStyle name="Header2 2 2 4 3" xfId="8625"/>
    <cellStyle name="Header2 2 2 4 4" xfId="13155"/>
    <cellStyle name="Header2 2 2 4 5" xfId="17679"/>
    <cellStyle name="Header2 2 2 4 6" xfId="17153"/>
    <cellStyle name="Header2 2 2 4 7" xfId="27193"/>
    <cellStyle name="Header2 2 2 4 8" xfId="27571"/>
    <cellStyle name="Header2 2 2 5" xfId="2111"/>
    <cellStyle name="Header2 2 2 5 2" xfId="4658"/>
    <cellStyle name="Header2 2 2 5 2 2" xfId="8628"/>
    <cellStyle name="Header2 2 2 5 2 3" xfId="13158"/>
    <cellStyle name="Header2 2 2 5 2 4" xfId="17682"/>
    <cellStyle name="Header2 2 2 5 2 5" xfId="17150"/>
    <cellStyle name="Header2 2 2 5 2 6" xfId="27196"/>
    <cellStyle name="Header2 2 2 5 2 7" xfId="27574"/>
    <cellStyle name="Header2 2 2 5 3" xfId="8627"/>
    <cellStyle name="Header2 2 2 5 4" xfId="13157"/>
    <cellStyle name="Header2 2 2 5 5" xfId="17681"/>
    <cellStyle name="Header2 2 2 5 6" xfId="17151"/>
    <cellStyle name="Header2 2 2 5 7" xfId="27195"/>
    <cellStyle name="Header2 2 2 5 8" xfId="27573"/>
    <cellStyle name="Header2 2 2 6" xfId="2523"/>
    <cellStyle name="Header2 2 2 6 2" xfId="5070"/>
    <cellStyle name="Header2 2 2 6 2 2" xfId="8630"/>
    <cellStyle name="Header2 2 2 6 2 3" xfId="13160"/>
    <cellStyle name="Header2 2 2 6 2 4" xfId="17684"/>
    <cellStyle name="Header2 2 2 6 2 5" xfId="17148"/>
    <cellStyle name="Header2 2 2 6 2 6" xfId="27198"/>
    <cellStyle name="Header2 2 2 6 2 7" xfId="27576"/>
    <cellStyle name="Header2 2 2 6 3" xfId="8629"/>
    <cellStyle name="Header2 2 2 6 4" xfId="13159"/>
    <cellStyle name="Header2 2 2 6 5" xfId="17683"/>
    <cellStyle name="Header2 2 2 6 6" xfId="17149"/>
    <cellStyle name="Header2 2 2 6 7" xfId="27197"/>
    <cellStyle name="Header2 2 2 6 8" xfId="27575"/>
    <cellStyle name="Header2 2 2 7" xfId="2938"/>
    <cellStyle name="Header2 2 2 7 2" xfId="5485"/>
    <cellStyle name="Header2 2 2 7 2 2" xfId="8632"/>
    <cellStyle name="Header2 2 2 7 2 3" xfId="13162"/>
    <cellStyle name="Header2 2 2 7 2 4" xfId="17686"/>
    <cellStyle name="Header2 2 2 7 2 5" xfId="17146"/>
    <cellStyle name="Header2 2 2 7 2 6" xfId="27200"/>
    <cellStyle name="Header2 2 2 7 2 7" xfId="27578"/>
    <cellStyle name="Header2 2 2 7 3" xfId="8631"/>
    <cellStyle name="Header2 2 2 7 4" xfId="13161"/>
    <cellStyle name="Header2 2 2 7 5" xfId="17685"/>
    <cellStyle name="Header2 2 2 7 6" xfId="17147"/>
    <cellStyle name="Header2 2 2 7 7" xfId="27199"/>
    <cellStyle name="Header2 2 2 7 8" xfId="27577"/>
    <cellStyle name="Header2 2 2 8" xfId="3694"/>
    <cellStyle name="Header2 2 2 8 2" xfId="8633"/>
    <cellStyle name="Header2 2 2 8 3" xfId="13163"/>
    <cellStyle name="Header2 2 2 8 4" xfId="17687"/>
    <cellStyle name="Header2 2 2 8 5" xfId="17145"/>
    <cellStyle name="Header2 2 2 8 6" xfId="27201"/>
    <cellStyle name="Header2 2 2 8 7" xfId="27579"/>
    <cellStyle name="Header2 2 2 9" xfId="8603"/>
    <cellStyle name="Header2 2 3" xfId="1185"/>
    <cellStyle name="Header2 2 3 10" xfId="27202"/>
    <cellStyle name="Header2 2 3 11" xfId="27580"/>
    <cellStyle name="Header2 2 3 2" xfId="1736"/>
    <cellStyle name="Header2 2 3 2 2" xfId="4285"/>
    <cellStyle name="Header2 2 3 2 2 2" xfId="8636"/>
    <cellStyle name="Header2 2 3 2 2 3" xfId="13166"/>
    <cellStyle name="Header2 2 3 2 2 4" xfId="17690"/>
    <cellStyle name="Header2 2 3 2 2 5" xfId="17143"/>
    <cellStyle name="Header2 2 3 2 2 6" xfId="27204"/>
    <cellStyle name="Header2 2 3 2 2 7" xfId="27582"/>
    <cellStyle name="Header2 2 3 2 3" xfId="8635"/>
    <cellStyle name="Header2 2 3 2 4" xfId="13165"/>
    <cellStyle name="Header2 2 3 2 5" xfId="17689"/>
    <cellStyle name="Header2 2 3 2 6" xfId="17144"/>
    <cellStyle name="Header2 2 3 2 7" xfId="27203"/>
    <cellStyle name="Header2 2 3 2 8" xfId="27581"/>
    <cellStyle name="Header2 2 3 3" xfId="2155"/>
    <cellStyle name="Header2 2 3 3 2" xfId="4702"/>
    <cellStyle name="Header2 2 3 3 2 2" xfId="8638"/>
    <cellStyle name="Header2 2 3 3 2 3" xfId="13168"/>
    <cellStyle name="Header2 2 3 3 2 4" xfId="17692"/>
    <cellStyle name="Header2 2 3 3 2 5" xfId="17142"/>
    <cellStyle name="Header2 2 3 3 2 6" xfId="27206"/>
    <cellStyle name="Header2 2 3 3 2 7" xfId="27584"/>
    <cellStyle name="Header2 2 3 3 3" xfId="8637"/>
    <cellStyle name="Header2 2 3 3 4" xfId="13167"/>
    <cellStyle name="Header2 2 3 3 5" xfId="17691"/>
    <cellStyle name="Header2 2 3 3 6" xfId="27205"/>
    <cellStyle name="Header2 2 3 3 7" xfId="27583"/>
    <cellStyle name="Header2 2 3 4" xfId="2567"/>
    <cellStyle name="Header2 2 3 4 2" xfId="5114"/>
    <cellStyle name="Header2 2 3 4 2 2" xfId="8640"/>
    <cellStyle name="Header2 2 3 4 2 3" xfId="13170"/>
    <cellStyle name="Header2 2 3 4 2 4" xfId="17694"/>
    <cellStyle name="Header2 2 3 4 2 5" xfId="17140"/>
    <cellStyle name="Header2 2 3 4 2 6" xfId="27208"/>
    <cellStyle name="Header2 2 3 4 2 7" xfId="27586"/>
    <cellStyle name="Header2 2 3 4 3" xfId="8639"/>
    <cellStyle name="Header2 2 3 4 4" xfId="13169"/>
    <cellStyle name="Header2 2 3 4 5" xfId="17693"/>
    <cellStyle name="Header2 2 3 4 6" xfId="17141"/>
    <cellStyle name="Header2 2 3 4 7" xfId="27207"/>
    <cellStyle name="Header2 2 3 4 8" xfId="27585"/>
    <cellStyle name="Header2 2 3 5" xfId="2982"/>
    <cellStyle name="Header2 2 3 5 2" xfId="5529"/>
    <cellStyle name="Header2 2 3 5 2 2" xfId="13172"/>
    <cellStyle name="Header2 2 3 5 2 3" xfId="17696"/>
    <cellStyle name="Header2 2 3 5 2 4" xfId="17138"/>
    <cellStyle name="Header2 2 3 5 2 5" xfId="27210"/>
    <cellStyle name="Header2 2 3 5 2 6" xfId="27588"/>
    <cellStyle name="Header2 2 3 5 3" xfId="13171"/>
    <cellStyle name="Header2 2 3 5 4" xfId="17695"/>
    <cellStyle name="Header2 2 3 5 5" xfId="17139"/>
    <cellStyle name="Header2 2 3 5 6" xfId="27209"/>
    <cellStyle name="Header2 2 3 5 7" xfId="27587"/>
    <cellStyle name="Header2 2 3 6" xfId="3382"/>
    <cellStyle name="Header2 2 3 6 2" xfId="8643"/>
    <cellStyle name="Header2 2 3 6 3" xfId="13173"/>
    <cellStyle name="Header2 2 3 6 4" xfId="17697"/>
    <cellStyle name="Header2 2 3 6 5" xfId="17137"/>
    <cellStyle name="Header2 2 3 6 6" xfId="27211"/>
    <cellStyle name="Header2 2 3 6 7" xfId="27589"/>
    <cellStyle name="Header2 2 3 7" xfId="3738"/>
    <cellStyle name="Header2 2 3 7 2" xfId="8644"/>
    <cellStyle name="Header2 2 3 7 3" xfId="13174"/>
    <cellStyle name="Header2 2 3 7 4" xfId="17698"/>
    <cellStyle name="Header2 2 3 7 5" xfId="17136"/>
    <cellStyle name="Header2 2 3 7 6" xfId="27212"/>
    <cellStyle name="Header2 2 3 7 7" xfId="27590"/>
    <cellStyle name="Header2 2 3 8" xfId="13164"/>
    <cellStyle name="Header2 2 3 9" xfId="17688"/>
    <cellStyle name="Header2 2 4" xfId="1286"/>
    <cellStyle name="Header2 2 4 10" xfId="17699"/>
    <cellStyle name="Header2 2 4 11" xfId="17135"/>
    <cellStyle name="Header2 2 4 12" xfId="27213"/>
    <cellStyle name="Header2 2 4 2" xfId="1837"/>
    <cellStyle name="Header2 2 4 2 2" xfId="4386"/>
    <cellStyle name="Header2 2 4 2 2 2" xfId="8647"/>
    <cellStyle name="Header2 2 4 2 2 3" xfId="13177"/>
    <cellStyle name="Header2 2 4 2 2 4" xfId="17701"/>
    <cellStyle name="Header2 2 4 2 2 5" xfId="17133"/>
    <cellStyle name="Header2 2 4 2 2 6" xfId="27215"/>
    <cellStyle name="Header2 2 4 2 2 7" xfId="27592"/>
    <cellStyle name="Header2 2 4 2 3" xfId="8646"/>
    <cellStyle name="Header2 2 4 2 4" xfId="13176"/>
    <cellStyle name="Header2 2 4 2 5" xfId="17700"/>
    <cellStyle name="Header2 2 4 2 6" xfId="17134"/>
    <cellStyle name="Header2 2 4 2 7" xfId="27214"/>
    <cellStyle name="Header2 2 4 2 8" xfId="27591"/>
    <cellStyle name="Header2 2 4 3" xfId="2256"/>
    <cellStyle name="Header2 2 4 3 2" xfId="4803"/>
    <cellStyle name="Header2 2 4 3 2 2" xfId="8649"/>
    <cellStyle name="Header2 2 4 3 2 3" xfId="13179"/>
    <cellStyle name="Header2 2 4 3 2 4" xfId="17703"/>
    <cellStyle name="Header2 2 4 3 2 5" xfId="17131"/>
    <cellStyle name="Header2 2 4 3 2 6" xfId="27217"/>
    <cellStyle name="Header2 2 4 3 2 7" xfId="27594"/>
    <cellStyle name="Header2 2 4 3 3" xfId="8648"/>
    <cellStyle name="Header2 2 4 3 4" xfId="13178"/>
    <cellStyle name="Header2 2 4 3 5" xfId="17702"/>
    <cellStyle name="Header2 2 4 3 6" xfId="17132"/>
    <cellStyle name="Header2 2 4 3 7" xfId="27216"/>
    <cellStyle name="Header2 2 4 3 8" xfId="27593"/>
    <cellStyle name="Header2 2 4 4" xfId="2668"/>
    <cellStyle name="Header2 2 4 4 2" xfId="5215"/>
    <cellStyle name="Header2 2 4 4 2 2" xfId="8651"/>
    <cellStyle name="Header2 2 4 4 2 3" xfId="13181"/>
    <cellStyle name="Header2 2 4 4 2 4" xfId="17705"/>
    <cellStyle name="Header2 2 4 4 2 5" xfId="17129"/>
    <cellStyle name="Header2 2 4 4 2 6" xfId="27219"/>
    <cellStyle name="Header2 2 4 4 2 7" xfId="27596"/>
    <cellStyle name="Header2 2 4 4 3" xfId="8650"/>
    <cellStyle name="Header2 2 4 4 4" xfId="13180"/>
    <cellStyle name="Header2 2 4 4 5" xfId="17704"/>
    <cellStyle name="Header2 2 4 4 6" xfId="17130"/>
    <cellStyle name="Header2 2 4 4 7" xfId="27218"/>
    <cellStyle name="Header2 2 4 4 8" xfId="27595"/>
    <cellStyle name="Header2 2 4 5" xfId="3083"/>
    <cellStyle name="Header2 2 4 5 2" xfId="5630"/>
    <cellStyle name="Header2 2 4 5 2 2" xfId="8653"/>
    <cellStyle name="Header2 2 4 5 2 3" xfId="13183"/>
    <cellStyle name="Header2 2 4 5 2 4" xfId="17707"/>
    <cellStyle name="Header2 2 4 5 2 5" xfId="17127"/>
    <cellStyle name="Header2 2 4 5 2 6" xfId="27221"/>
    <cellStyle name="Header2 2 4 5 3" xfId="8652"/>
    <cellStyle name="Header2 2 4 5 4" xfId="13182"/>
    <cellStyle name="Header2 2 4 5 5" xfId="17706"/>
    <cellStyle name="Header2 2 4 5 6" xfId="17128"/>
    <cellStyle name="Header2 2 4 5 7" xfId="27220"/>
    <cellStyle name="Header2 2 4 6" xfId="3383"/>
    <cellStyle name="Header2 2 4 6 2" xfId="8654"/>
    <cellStyle name="Header2 2 4 6 3" xfId="13184"/>
    <cellStyle name="Header2 2 4 6 4" xfId="17708"/>
    <cellStyle name="Header2 2 4 6 5" xfId="17126"/>
    <cellStyle name="Header2 2 4 6 6" xfId="27222"/>
    <cellStyle name="Header2 2 4 6 7" xfId="27597"/>
    <cellStyle name="Header2 2 4 7" xfId="3839"/>
    <cellStyle name="Header2 2 4 7 2" xfId="8655"/>
    <cellStyle name="Header2 2 4 7 3" xfId="13185"/>
    <cellStyle name="Header2 2 4 7 4" xfId="17709"/>
    <cellStyle name="Header2 2 4 7 5" xfId="17125"/>
    <cellStyle name="Header2 2 4 7 6" xfId="27223"/>
    <cellStyle name="Header2 2 4 7 7" xfId="27598"/>
    <cellStyle name="Header2 2 4 8" xfId="8645"/>
    <cellStyle name="Header2 2 4 9" xfId="13175"/>
    <cellStyle name="Header2 2 5" xfId="1634"/>
    <cellStyle name="Header2 2 5 2" xfId="4183"/>
    <cellStyle name="Header2 2 5 2 2" xfId="8657"/>
    <cellStyle name="Header2 2 5 2 3" xfId="13187"/>
    <cellStyle name="Header2 2 5 2 4" xfId="17711"/>
    <cellStyle name="Header2 2 5 2 5" xfId="17123"/>
    <cellStyle name="Header2 2 5 2 6" xfId="27225"/>
    <cellStyle name="Header2 2 5 2 7" xfId="27600"/>
    <cellStyle name="Header2 2 5 3" xfId="8656"/>
    <cellStyle name="Header2 2 5 4" xfId="13186"/>
    <cellStyle name="Header2 2 5 5" xfId="17710"/>
    <cellStyle name="Header2 2 5 6" xfId="17124"/>
    <cellStyle name="Header2 2 5 7" xfId="27224"/>
    <cellStyle name="Header2 2 5 8" xfId="27599"/>
    <cellStyle name="Header2 2 6" xfId="2053"/>
    <cellStyle name="Header2 2 6 2" xfId="4600"/>
    <cellStyle name="Header2 2 6 2 2" xfId="8659"/>
    <cellStyle name="Header2 2 6 2 3" xfId="17713"/>
    <cellStyle name="Header2 2 6 2 4" xfId="17121"/>
    <cellStyle name="Header2 2 6 2 5" xfId="27227"/>
    <cellStyle name="Header2 2 6 2 6" xfId="27602"/>
    <cellStyle name="Header2 2 6 3" xfId="8658"/>
    <cellStyle name="Header2 2 6 4" xfId="17712"/>
    <cellStyle name="Header2 2 6 5" xfId="17122"/>
    <cellStyle name="Header2 2 6 6" xfId="27226"/>
    <cellStyle name="Header2 2 6 7" xfId="27601"/>
    <cellStyle name="Header2 2 7" xfId="2465"/>
    <cellStyle name="Header2 2 7 2" xfId="5012"/>
    <cellStyle name="Header2 2 7 2 2" xfId="8661"/>
    <cellStyle name="Header2 2 7 2 3" xfId="13191"/>
    <cellStyle name="Header2 2 7 2 4" xfId="17715"/>
    <cellStyle name="Header2 2 7 2 5" xfId="17119"/>
    <cellStyle name="Header2 2 7 2 6" xfId="27229"/>
    <cellStyle name="Header2 2 7 2 7" xfId="27604"/>
    <cellStyle name="Header2 2 7 3" xfId="8660"/>
    <cellStyle name="Header2 2 7 4" xfId="13190"/>
    <cellStyle name="Header2 2 7 5" xfId="17714"/>
    <cellStyle name="Header2 2 7 6" xfId="17120"/>
    <cellStyle name="Header2 2 7 7" xfId="27228"/>
    <cellStyle name="Header2 2 7 8" xfId="27603"/>
    <cellStyle name="Header2 2 8" xfId="2880"/>
    <cellStyle name="Header2 2 8 2" xfId="5427"/>
    <cellStyle name="Header2 2 8 2 2" xfId="8663"/>
    <cellStyle name="Header2 2 8 2 3" xfId="13193"/>
    <cellStyle name="Header2 2 8 2 4" xfId="17717"/>
    <cellStyle name="Header2 2 8 2 5" xfId="17117"/>
    <cellStyle name="Header2 2 8 2 6" xfId="27231"/>
    <cellStyle name="Header2 2 8 2 7" xfId="27606"/>
    <cellStyle name="Header2 2 8 3" xfId="8662"/>
    <cellStyle name="Header2 2 8 4" xfId="13192"/>
    <cellStyle name="Header2 2 8 5" xfId="17716"/>
    <cellStyle name="Header2 2 8 6" xfId="17118"/>
    <cellStyle name="Header2 2 8 7" xfId="27230"/>
    <cellStyle name="Header2 2 8 8" xfId="27605"/>
    <cellStyle name="Header2 2 9" xfId="3636"/>
    <cellStyle name="Header2 2 9 2" xfId="8664"/>
    <cellStyle name="Header2 2 9 3" xfId="13194"/>
    <cellStyle name="Header2 2 9 4" xfId="17718"/>
    <cellStyle name="Header2 2 9 5" xfId="17116"/>
    <cellStyle name="Header2 2 9 6" xfId="27232"/>
    <cellStyle name="Header2 2 9 7" xfId="27607"/>
    <cellStyle name="Heading" xfId="475"/>
    <cellStyle name="Heading 1 2" xfId="476"/>
    <cellStyle name="Heading 2 2" xfId="477"/>
    <cellStyle name="Heading 3 2" xfId="478"/>
    <cellStyle name="Heading 4 2" xfId="479"/>
    <cellStyle name="HeadShade" xfId="480"/>
    <cellStyle name="Hidden" xfId="481"/>
    <cellStyle name="Highlight" xfId="482"/>
    <cellStyle name="Hyperlink" xfId="7" builtinId="8"/>
    <cellStyle name="Hyperlink 3" xfId="13"/>
    <cellStyle name="I" xfId="483"/>
    <cellStyle name="I_XV - Investor model draft (11 Oct 2010)_6023524_4 (CSF_Sydney) (2) (3)" xfId="484"/>
    <cellStyle name="iGeneral" xfId="485"/>
    <cellStyle name="iGeneral 10" xfId="29998"/>
    <cellStyle name="iGeneral 11" xfId="29764"/>
    <cellStyle name="iGeneral 12" xfId="29407"/>
    <cellStyle name="iGeneral 13" xfId="29410"/>
    <cellStyle name="iGeneral 2" xfId="17730"/>
    <cellStyle name="iGeneral 3" xfId="27233"/>
    <cellStyle name="iGeneral 4" xfId="26982"/>
    <cellStyle name="iGeneral 5" xfId="29400"/>
    <cellStyle name="iGeneral 6" xfId="29394"/>
    <cellStyle name="iGeneral 7" xfId="29399"/>
    <cellStyle name="iGeneral 8" xfId="27484"/>
    <cellStyle name="iGeneral 9" xfId="29331"/>
    <cellStyle name="Input [yellow]" xfId="486"/>
    <cellStyle name="Input [yellow] 2" xfId="1068"/>
    <cellStyle name="Input [yellow] 2 10" xfId="27234"/>
    <cellStyle name="Input [yellow] 2 2" xfId="1142"/>
    <cellStyle name="Input [yellow] 2 2 10" xfId="16983"/>
    <cellStyle name="Input [yellow] 2 2 11" xfId="27235"/>
    <cellStyle name="Input [yellow] 2 2 2" xfId="1244"/>
    <cellStyle name="Input [yellow] 2 2 2 10" xfId="16982"/>
    <cellStyle name="Input [yellow] 2 2 2 11" xfId="23846"/>
    <cellStyle name="Input [yellow] 2 2 2 12" xfId="27236"/>
    <cellStyle name="Input [yellow] 2 2 2 2" xfId="1795"/>
    <cellStyle name="Input [yellow] 2 2 2 2 2" xfId="4344"/>
    <cellStyle name="Input [yellow] 2 2 2 2 2 2" xfId="8682"/>
    <cellStyle name="Input [yellow] 2 2 2 2 2 3" xfId="13212"/>
    <cellStyle name="Input [yellow] 2 2 2 2 2 4" xfId="17736"/>
    <cellStyle name="Input [yellow] 2 2 2 2 2 5" xfId="16980"/>
    <cellStyle name="Input [yellow] 2 2 2 2 2 6" xfId="23848"/>
    <cellStyle name="Input [yellow] 2 2 2 2 2 7" xfId="27238"/>
    <cellStyle name="Input [yellow] 2 2 2 2 3" xfId="8681"/>
    <cellStyle name="Input [yellow] 2 2 2 2 4" xfId="13211"/>
    <cellStyle name="Input [yellow] 2 2 2 2 5" xfId="17735"/>
    <cellStyle name="Input [yellow] 2 2 2 2 6" xfId="16981"/>
    <cellStyle name="Input [yellow] 2 2 2 2 7" xfId="23847"/>
    <cellStyle name="Input [yellow] 2 2 2 2 8" xfId="27237"/>
    <cellStyle name="Input [yellow] 2 2 2 3" xfId="2214"/>
    <cellStyle name="Input [yellow] 2 2 2 3 2" xfId="4761"/>
    <cellStyle name="Input [yellow] 2 2 2 3 2 2" xfId="8684"/>
    <cellStyle name="Input [yellow] 2 2 2 3 2 3" xfId="13214"/>
    <cellStyle name="Input [yellow] 2 2 2 3 2 4" xfId="17738"/>
    <cellStyle name="Input [yellow] 2 2 2 3 2 5" xfId="16919"/>
    <cellStyle name="Input [yellow] 2 2 2 3 2 6" xfId="23850"/>
    <cellStyle name="Input [yellow] 2 2 2 3 2 7" xfId="27240"/>
    <cellStyle name="Input [yellow] 2 2 2 3 3" xfId="8683"/>
    <cellStyle name="Input [yellow] 2 2 2 3 4" xfId="13213"/>
    <cellStyle name="Input [yellow] 2 2 2 3 5" xfId="17737"/>
    <cellStyle name="Input [yellow] 2 2 2 3 6" xfId="16926"/>
    <cellStyle name="Input [yellow] 2 2 2 3 7" xfId="23849"/>
    <cellStyle name="Input [yellow] 2 2 2 3 8" xfId="27239"/>
    <cellStyle name="Input [yellow] 2 2 2 4" xfId="2626"/>
    <cellStyle name="Input [yellow] 2 2 2 4 2" xfId="5173"/>
    <cellStyle name="Input [yellow] 2 2 2 4 2 2" xfId="8686"/>
    <cellStyle name="Input [yellow] 2 2 2 4 2 3" xfId="13216"/>
    <cellStyle name="Input [yellow] 2 2 2 4 2 4" xfId="17740"/>
    <cellStyle name="Input [yellow] 2 2 2 4 2 5" xfId="16917"/>
    <cellStyle name="Input [yellow] 2 2 2 4 2 6" xfId="23852"/>
    <cellStyle name="Input [yellow] 2 2 2 4 2 7" xfId="27242"/>
    <cellStyle name="Input [yellow] 2 2 2 4 3" xfId="8685"/>
    <cellStyle name="Input [yellow] 2 2 2 4 4" xfId="13215"/>
    <cellStyle name="Input [yellow] 2 2 2 4 5" xfId="17739"/>
    <cellStyle name="Input [yellow] 2 2 2 4 6" xfId="16918"/>
    <cellStyle name="Input [yellow] 2 2 2 4 7" xfId="23851"/>
    <cellStyle name="Input [yellow] 2 2 2 4 8" xfId="27241"/>
    <cellStyle name="Input [yellow] 2 2 2 5" xfId="3041"/>
    <cellStyle name="Input [yellow] 2 2 2 5 2" xfId="5588"/>
    <cellStyle name="Input [yellow] 2 2 2 5 2 2" xfId="8688"/>
    <cellStyle name="Input [yellow] 2 2 2 5 2 3" xfId="13218"/>
    <cellStyle name="Input [yellow] 2 2 2 5 2 4" xfId="17742"/>
    <cellStyle name="Input [yellow] 2 2 2 5 2 5" xfId="16862"/>
    <cellStyle name="Input [yellow] 2 2 2 5 2 6" xfId="23854"/>
    <cellStyle name="Input [yellow] 2 2 2 5 2 7" xfId="27244"/>
    <cellStyle name="Input [yellow] 2 2 2 5 3" xfId="8687"/>
    <cellStyle name="Input [yellow] 2 2 2 5 4" xfId="13217"/>
    <cellStyle name="Input [yellow] 2 2 2 5 5" xfId="16916"/>
    <cellStyle name="Input [yellow] 2 2 2 5 6" xfId="23853"/>
    <cellStyle name="Input [yellow] 2 2 2 5 7" xfId="27243"/>
    <cellStyle name="Input [yellow] 2 2 2 6" xfId="3384"/>
    <cellStyle name="Input [yellow] 2 2 2 6 2" xfId="8689"/>
    <cellStyle name="Input [yellow] 2 2 2 6 3" xfId="13219"/>
    <cellStyle name="Input [yellow] 2 2 2 6 4" xfId="17743"/>
    <cellStyle name="Input [yellow] 2 2 2 6 5" xfId="16855"/>
    <cellStyle name="Input [yellow] 2 2 2 6 6" xfId="23855"/>
    <cellStyle name="Input [yellow] 2 2 2 6 7" xfId="27245"/>
    <cellStyle name="Input [yellow] 2 2 2 7" xfId="3797"/>
    <cellStyle name="Input [yellow] 2 2 2 7 2" xfId="8690"/>
    <cellStyle name="Input [yellow] 2 2 2 7 3" xfId="13220"/>
    <cellStyle name="Input [yellow] 2 2 2 7 4" xfId="17744"/>
    <cellStyle name="Input [yellow] 2 2 2 7 5" xfId="16854"/>
    <cellStyle name="Input [yellow] 2 2 2 7 6" xfId="23856"/>
    <cellStyle name="Input [yellow] 2 2 2 7 7" xfId="27246"/>
    <cellStyle name="Input [yellow] 2 2 2 8" xfId="8680"/>
    <cellStyle name="Input [yellow] 2 2 2 9" xfId="13210"/>
    <cellStyle name="Input [yellow] 2 2 3" xfId="1343"/>
    <cellStyle name="Input [yellow] 2 2 3 10" xfId="16853"/>
    <cellStyle name="Input [yellow] 2 2 3 11" xfId="23857"/>
    <cellStyle name="Input [yellow] 2 2 3 12" xfId="27247"/>
    <cellStyle name="Input [yellow] 2 2 3 2" xfId="1894"/>
    <cellStyle name="Input [yellow] 2 2 3 2 2" xfId="4443"/>
    <cellStyle name="Input [yellow] 2 2 3 2 2 2" xfId="8693"/>
    <cellStyle name="Input [yellow] 2 2 3 2 2 3" xfId="13223"/>
    <cellStyle name="Input [yellow] 2 2 3 2 2 4" xfId="17747"/>
    <cellStyle name="Input [yellow] 2 2 3 2 2 5" xfId="16798"/>
    <cellStyle name="Input [yellow] 2 2 3 2 2 6" xfId="23859"/>
    <cellStyle name="Input [yellow] 2 2 3 2 2 7" xfId="27249"/>
    <cellStyle name="Input [yellow] 2 2 3 2 3" xfId="8692"/>
    <cellStyle name="Input [yellow] 2 2 3 2 4" xfId="13222"/>
    <cellStyle name="Input [yellow] 2 2 3 2 5" xfId="17746"/>
    <cellStyle name="Input [yellow] 2 2 3 2 6" xfId="16852"/>
    <cellStyle name="Input [yellow] 2 2 3 2 7" xfId="23858"/>
    <cellStyle name="Input [yellow] 2 2 3 2 8" xfId="27248"/>
    <cellStyle name="Input [yellow] 2 2 3 3" xfId="2313"/>
    <cellStyle name="Input [yellow] 2 2 3 3 2" xfId="4860"/>
    <cellStyle name="Input [yellow] 2 2 3 3 2 2" xfId="8695"/>
    <cellStyle name="Input [yellow] 2 2 3 3 2 3" xfId="13225"/>
    <cellStyle name="Input [yellow] 2 2 3 3 2 4" xfId="17749"/>
    <cellStyle name="Input [yellow] 2 2 3 3 2 5" xfId="16790"/>
    <cellStyle name="Input [yellow] 2 2 3 3 2 6" xfId="23861"/>
    <cellStyle name="Input [yellow] 2 2 3 3 2 7" xfId="27251"/>
    <cellStyle name="Input [yellow] 2 2 3 3 3" xfId="8694"/>
    <cellStyle name="Input [yellow] 2 2 3 3 4" xfId="13224"/>
    <cellStyle name="Input [yellow] 2 2 3 3 5" xfId="17748"/>
    <cellStyle name="Input [yellow] 2 2 3 3 6" xfId="16791"/>
    <cellStyle name="Input [yellow] 2 2 3 3 7" xfId="23860"/>
    <cellStyle name="Input [yellow] 2 2 3 3 8" xfId="27250"/>
    <cellStyle name="Input [yellow] 2 2 3 4" xfId="2725"/>
    <cellStyle name="Input [yellow] 2 2 3 4 2" xfId="5272"/>
    <cellStyle name="Input [yellow] 2 2 3 4 2 2" xfId="8697"/>
    <cellStyle name="Input [yellow] 2 2 3 4 2 3" xfId="13227"/>
    <cellStyle name="Input [yellow] 2 2 3 4 2 4" xfId="17751"/>
    <cellStyle name="Input [yellow] 2 2 3 4 2 5" xfId="16788"/>
    <cellStyle name="Input [yellow] 2 2 3 4 2 6" xfId="23863"/>
    <cellStyle name="Input [yellow] 2 2 3 4 2 7" xfId="27253"/>
    <cellStyle name="Input [yellow] 2 2 3 4 3" xfId="8696"/>
    <cellStyle name="Input [yellow] 2 2 3 4 4" xfId="13226"/>
    <cellStyle name="Input [yellow] 2 2 3 4 5" xfId="17750"/>
    <cellStyle name="Input [yellow] 2 2 3 4 6" xfId="16789"/>
    <cellStyle name="Input [yellow] 2 2 3 4 7" xfId="23862"/>
    <cellStyle name="Input [yellow] 2 2 3 4 8" xfId="27252"/>
    <cellStyle name="Input [yellow] 2 2 3 5" xfId="3140"/>
    <cellStyle name="Input [yellow] 2 2 3 5 2" xfId="5687"/>
    <cellStyle name="Input [yellow] 2 2 3 5 2 2" xfId="8699"/>
    <cellStyle name="Input [yellow] 2 2 3 5 2 3" xfId="13229"/>
    <cellStyle name="Input [yellow] 2 2 3 5 2 4" xfId="17753"/>
    <cellStyle name="Input [yellow] 2 2 3 5 2 5" xfId="16727"/>
    <cellStyle name="Input [yellow] 2 2 3 5 2 6" xfId="23865"/>
    <cellStyle name="Input [yellow] 2 2 3 5 2 7" xfId="27255"/>
    <cellStyle name="Input [yellow] 2 2 3 5 3" xfId="8698"/>
    <cellStyle name="Input [yellow] 2 2 3 5 4" xfId="13228"/>
    <cellStyle name="Input [yellow] 2 2 3 5 5" xfId="17752"/>
    <cellStyle name="Input [yellow] 2 2 3 5 6" xfId="16734"/>
    <cellStyle name="Input [yellow] 2 2 3 5 7" xfId="23864"/>
    <cellStyle name="Input [yellow] 2 2 3 5 8" xfId="27254"/>
    <cellStyle name="Input [yellow] 2 2 3 6" xfId="3896"/>
    <cellStyle name="Input [yellow] 2 2 3 6 2" xfId="8700"/>
    <cellStyle name="Input [yellow] 2 2 3 6 3" xfId="13230"/>
    <cellStyle name="Input [yellow] 2 2 3 6 4" xfId="17754"/>
    <cellStyle name="Input [yellow] 2 2 3 6 5" xfId="16726"/>
    <cellStyle name="Input [yellow] 2 2 3 6 6" xfId="23866"/>
    <cellStyle name="Input [yellow] 2 2 3 6 7" xfId="27256"/>
    <cellStyle name="Input [yellow] 2 2 3 7" xfId="8691"/>
    <cellStyle name="Input [yellow] 2 2 3 8" xfId="13221"/>
    <cellStyle name="Input [yellow] 2 2 3 9" xfId="17745"/>
    <cellStyle name="Input [yellow] 2 2 4" xfId="1693"/>
    <cellStyle name="Input [yellow] 2 2 4 2" xfId="4242"/>
    <cellStyle name="Input [yellow] 2 2 4 2 2" xfId="8702"/>
    <cellStyle name="Input [yellow] 2 2 4 2 3" xfId="13232"/>
    <cellStyle name="Input [yellow] 2 2 4 2 4" xfId="17756"/>
    <cellStyle name="Input [yellow] 2 2 4 2 5" xfId="16724"/>
    <cellStyle name="Input [yellow] 2 2 4 2 6" xfId="23867"/>
    <cellStyle name="Input [yellow] 2 2 4 2 7" xfId="27258"/>
    <cellStyle name="Input [yellow] 2 2 4 3" xfId="8701"/>
    <cellStyle name="Input [yellow] 2 2 4 4" xfId="13231"/>
    <cellStyle name="Input [yellow] 2 2 4 5" xfId="17755"/>
    <cellStyle name="Input [yellow] 2 2 4 6" xfId="16725"/>
    <cellStyle name="Input [yellow] 2 2 4 7" xfId="27257"/>
    <cellStyle name="Input [yellow] 2 2 5" xfId="2112"/>
    <cellStyle name="Input [yellow] 2 2 5 2" xfId="4659"/>
    <cellStyle name="Input [yellow] 2 2 5 2 2" xfId="8704"/>
    <cellStyle name="Input [yellow] 2 2 5 2 3" xfId="13234"/>
    <cellStyle name="Input [yellow] 2 2 5 2 4" xfId="17758"/>
    <cellStyle name="Input [yellow] 2 2 5 2 5" xfId="16663"/>
    <cellStyle name="Input [yellow] 2 2 5 2 6" xfId="23869"/>
    <cellStyle name="Input [yellow] 2 2 5 2 7" xfId="27260"/>
    <cellStyle name="Input [yellow] 2 2 5 3" xfId="8703"/>
    <cellStyle name="Input [yellow] 2 2 5 4" xfId="13233"/>
    <cellStyle name="Input [yellow] 2 2 5 5" xfId="17757"/>
    <cellStyle name="Input [yellow] 2 2 5 6" xfId="16670"/>
    <cellStyle name="Input [yellow] 2 2 5 7" xfId="23868"/>
    <cellStyle name="Input [yellow] 2 2 5 8" xfId="27259"/>
    <cellStyle name="Input [yellow] 2 2 6" xfId="2524"/>
    <cellStyle name="Input [yellow] 2 2 6 2" xfId="5071"/>
    <cellStyle name="Input [yellow] 2 2 6 2 2" xfId="8706"/>
    <cellStyle name="Input [yellow] 2 2 6 2 3" xfId="17760"/>
    <cellStyle name="Input [yellow] 2 2 6 2 4" xfId="16661"/>
    <cellStyle name="Input [yellow] 2 2 6 2 5" xfId="23871"/>
    <cellStyle name="Input [yellow] 2 2 6 2 6" xfId="27262"/>
    <cellStyle name="Input [yellow] 2 2 6 3" xfId="8705"/>
    <cellStyle name="Input [yellow] 2 2 6 4" xfId="17759"/>
    <cellStyle name="Input [yellow] 2 2 6 5" xfId="16662"/>
    <cellStyle name="Input [yellow] 2 2 6 6" xfId="23870"/>
    <cellStyle name="Input [yellow] 2 2 6 7" xfId="27261"/>
    <cellStyle name="Input [yellow] 2 2 7" xfId="2939"/>
    <cellStyle name="Input [yellow] 2 2 7 2" xfId="5486"/>
    <cellStyle name="Input [yellow] 2 2 7 2 2" xfId="8708"/>
    <cellStyle name="Input [yellow] 2 2 7 2 3" xfId="13238"/>
    <cellStyle name="Input [yellow] 2 2 7 2 4" xfId="17762"/>
    <cellStyle name="Input [yellow] 2 2 7 2 5" xfId="16606"/>
    <cellStyle name="Input [yellow] 2 2 7 2 6" xfId="23873"/>
    <cellStyle name="Input [yellow] 2 2 7 2 7" xfId="27264"/>
    <cellStyle name="Input [yellow] 2 2 7 3" xfId="8707"/>
    <cellStyle name="Input [yellow] 2 2 7 4" xfId="13237"/>
    <cellStyle name="Input [yellow] 2 2 7 5" xfId="17761"/>
    <cellStyle name="Input [yellow] 2 2 7 6" xfId="16660"/>
    <cellStyle name="Input [yellow] 2 2 7 7" xfId="23872"/>
    <cellStyle name="Input [yellow] 2 2 7 8" xfId="27263"/>
    <cellStyle name="Input [yellow] 2 2 8" xfId="3695"/>
    <cellStyle name="Input [yellow] 2 2 8 2" xfId="8709"/>
    <cellStyle name="Input [yellow] 2 2 8 3" xfId="13239"/>
    <cellStyle name="Input [yellow] 2 2 8 4" xfId="17763"/>
    <cellStyle name="Input [yellow] 2 2 8 5" xfId="16599"/>
    <cellStyle name="Input [yellow] 2 2 8 6" xfId="23874"/>
    <cellStyle name="Input [yellow] 2 2 8 7" xfId="27265"/>
    <cellStyle name="Input [yellow] 2 2 9" xfId="8679"/>
    <cellStyle name="Input [yellow] 2 3" xfId="1186"/>
    <cellStyle name="Input [yellow] 2 3 10" xfId="17764"/>
    <cellStyle name="Input [yellow] 2 3 11" xfId="23875"/>
    <cellStyle name="Input [yellow] 2 3 12" xfId="27266"/>
    <cellStyle name="Input [yellow] 2 3 2" xfId="1737"/>
    <cellStyle name="Input [yellow] 2 3 2 2" xfId="4286"/>
    <cellStyle name="Input [yellow] 2 3 2 2 2" xfId="8712"/>
    <cellStyle name="Input [yellow] 2 3 2 2 3" xfId="13242"/>
    <cellStyle name="Input [yellow] 2 3 2 2 4" xfId="17766"/>
    <cellStyle name="Input [yellow] 2 3 2 2 5" xfId="16596"/>
    <cellStyle name="Input [yellow] 2 3 2 2 6" xfId="23877"/>
    <cellStyle name="Input [yellow] 2 3 2 2 7" xfId="27268"/>
    <cellStyle name="Input [yellow] 2 3 2 3" xfId="8711"/>
    <cellStyle name="Input [yellow] 2 3 2 4" xfId="13241"/>
    <cellStyle name="Input [yellow] 2 3 2 5" xfId="17765"/>
    <cellStyle name="Input [yellow] 2 3 2 6" xfId="16597"/>
    <cellStyle name="Input [yellow] 2 3 2 7" xfId="23876"/>
    <cellStyle name="Input [yellow] 2 3 2 8" xfId="27267"/>
    <cellStyle name="Input [yellow] 2 3 3" xfId="2156"/>
    <cellStyle name="Input [yellow] 2 3 3 2" xfId="4703"/>
    <cellStyle name="Input [yellow] 2 3 3 2 2" xfId="8714"/>
    <cellStyle name="Input [yellow] 2 3 3 2 3" xfId="13244"/>
    <cellStyle name="Input [yellow] 2 3 3 2 4" xfId="17768"/>
    <cellStyle name="Input [yellow] 2 3 3 2 5" xfId="16535"/>
    <cellStyle name="Input [yellow] 2 3 3 2 6" xfId="23879"/>
    <cellStyle name="Input [yellow] 2 3 3 2 7" xfId="27270"/>
    <cellStyle name="Input [yellow] 2 3 3 3" xfId="8713"/>
    <cellStyle name="Input [yellow] 2 3 3 4" xfId="13243"/>
    <cellStyle name="Input [yellow] 2 3 3 5" xfId="17767"/>
    <cellStyle name="Input [yellow] 2 3 3 6" xfId="16542"/>
    <cellStyle name="Input [yellow] 2 3 3 7" xfId="23878"/>
    <cellStyle name="Input [yellow] 2 3 3 8" xfId="27269"/>
    <cellStyle name="Input [yellow] 2 3 4" xfId="2568"/>
    <cellStyle name="Input [yellow] 2 3 4 2" xfId="5115"/>
    <cellStyle name="Input [yellow] 2 3 4 2 2" xfId="8716"/>
    <cellStyle name="Input [yellow] 2 3 4 2 3" xfId="13246"/>
    <cellStyle name="Input [yellow] 2 3 4 2 4" xfId="17770"/>
    <cellStyle name="Input [yellow] 2 3 4 2 5" xfId="16533"/>
    <cellStyle name="Input [yellow] 2 3 4 2 6" xfId="23881"/>
    <cellStyle name="Input [yellow] 2 3 4 2 7" xfId="27272"/>
    <cellStyle name="Input [yellow] 2 3 4 3" xfId="8715"/>
    <cellStyle name="Input [yellow] 2 3 4 4" xfId="13245"/>
    <cellStyle name="Input [yellow] 2 3 4 5" xfId="17769"/>
    <cellStyle name="Input [yellow] 2 3 4 6" xfId="23880"/>
    <cellStyle name="Input [yellow] 2 3 4 7" xfId="27271"/>
    <cellStyle name="Input [yellow] 2 3 5" xfId="2983"/>
    <cellStyle name="Input [yellow] 2 3 5 2" xfId="5530"/>
    <cellStyle name="Input [yellow] 2 3 5 2 2" xfId="8718"/>
    <cellStyle name="Input [yellow] 2 3 5 2 3" xfId="13248"/>
    <cellStyle name="Input [yellow] 2 3 5 2 4" xfId="17772"/>
    <cellStyle name="Input [yellow] 2 3 5 2 5" xfId="16478"/>
    <cellStyle name="Input [yellow] 2 3 5 2 6" xfId="23883"/>
    <cellStyle name="Input [yellow] 2 3 5 2 7" xfId="27274"/>
    <cellStyle name="Input [yellow] 2 3 5 3" xfId="8717"/>
    <cellStyle name="Input [yellow] 2 3 5 4" xfId="13247"/>
    <cellStyle name="Input [yellow] 2 3 5 5" xfId="17771"/>
    <cellStyle name="Input [yellow] 2 3 5 6" xfId="16532"/>
    <cellStyle name="Input [yellow] 2 3 5 7" xfId="23882"/>
    <cellStyle name="Input [yellow] 2 3 5 8" xfId="27273"/>
    <cellStyle name="Input [yellow] 2 3 6" xfId="3385"/>
    <cellStyle name="Input [yellow] 2 3 6 2" xfId="8719"/>
    <cellStyle name="Input [yellow] 2 3 6 3" xfId="13249"/>
    <cellStyle name="Input [yellow] 2 3 6 4" xfId="17773"/>
    <cellStyle name="Input [yellow] 2 3 6 5" xfId="16471"/>
    <cellStyle name="Input [yellow] 2 3 6 6" xfId="23884"/>
    <cellStyle name="Input [yellow] 2 3 6 7" xfId="27275"/>
    <cellStyle name="Input [yellow] 2 3 7" xfId="3739"/>
    <cellStyle name="Input [yellow] 2 3 7 2" xfId="8720"/>
    <cellStyle name="Input [yellow] 2 3 7 3" xfId="13250"/>
    <cellStyle name="Input [yellow] 2 3 7 4" xfId="17774"/>
    <cellStyle name="Input [yellow] 2 3 7 5" xfId="16470"/>
    <cellStyle name="Input [yellow] 2 3 7 6" xfId="23885"/>
    <cellStyle name="Input [yellow] 2 3 7 7" xfId="27276"/>
    <cellStyle name="Input [yellow] 2 3 8" xfId="8710"/>
    <cellStyle name="Input [yellow] 2 3 9" xfId="13240"/>
    <cellStyle name="Input [yellow] 2 4" xfId="1287"/>
    <cellStyle name="Input [yellow] 2 4 10" xfId="16469"/>
    <cellStyle name="Input [yellow] 2 4 11" xfId="23886"/>
    <cellStyle name="Input [yellow] 2 4 12" xfId="27277"/>
    <cellStyle name="Input [yellow] 2 4 2" xfId="1838"/>
    <cellStyle name="Input [yellow] 2 4 2 2" xfId="4387"/>
    <cellStyle name="Input [yellow] 2 4 2 2 2" xfId="8723"/>
    <cellStyle name="Input [yellow] 2 4 2 2 3" xfId="13253"/>
    <cellStyle name="Input [yellow] 2 4 2 2 4" xfId="17777"/>
    <cellStyle name="Input [yellow] 2 4 2 2 5" xfId="16414"/>
    <cellStyle name="Input [yellow] 2 4 2 2 6" xfId="23888"/>
    <cellStyle name="Input [yellow] 2 4 2 2 7" xfId="27279"/>
    <cellStyle name="Input [yellow] 2 4 2 3" xfId="8722"/>
    <cellStyle name="Input [yellow] 2 4 2 4" xfId="13252"/>
    <cellStyle name="Input [yellow] 2 4 2 5" xfId="17776"/>
    <cellStyle name="Input [yellow] 2 4 2 6" xfId="16468"/>
    <cellStyle name="Input [yellow] 2 4 2 7" xfId="23887"/>
    <cellStyle name="Input [yellow] 2 4 2 8" xfId="27278"/>
    <cellStyle name="Input [yellow] 2 4 3" xfId="2257"/>
    <cellStyle name="Input [yellow] 2 4 3 2" xfId="4804"/>
    <cellStyle name="Input [yellow] 2 4 3 2 2" xfId="8725"/>
    <cellStyle name="Input [yellow] 2 4 3 2 3" xfId="13255"/>
    <cellStyle name="Input [yellow] 2 4 3 2 4" xfId="17779"/>
    <cellStyle name="Input [yellow] 2 4 3 2 5" xfId="16406"/>
    <cellStyle name="Input [yellow] 2 4 3 2 6" xfId="23890"/>
    <cellStyle name="Input [yellow] 2 4 3 2 7" xfId="27281"/>
    <cellStyle name="Input [yellow] 2 4 3 3" xfId="8724"/>
    <cellStyle name="Input [yellow] 2 4 3 4" xfId="13254"/>
    <cellStyle name="Input [yellow] 2 4 3 5" xfId="17778"/>
    <cellStyle name="Input [yellow] 2 4 3 6" xfId="16407"/>
    <cellStyle name="Input [yellow] 2 4 3 7" xfId="23889"/>
    <cellStyle name="Input [yellow] 2 4 3 8" xfId="27280"/>
    <cellStyle name="Input [yellow] 2 4 4" xfId="2669"/>
    <cellStyle name="Input [yellow] 2 4 4 2" xfId="5216"/>
    <cellStyle name="Input [yellow] 2 4 4 2 2" xfId="8727"/>
    <cellStyle name="Input [yellow] 2 4 4 2 3" xfId="13257"/>
    <cellStyle name="Input [yellow] 2 4 4 2 4" xfId="17781"/>
    <cellStyle name="Input [yellow] 2 4 4 2 5" xfId="16404"/>
    <cellStyle name="Input [yellow] 2 4 4 2 6" xfId="23892"/>
    <cellStyle name="Input [yellow] 2 4 4 2 7" xfId="27283"/>
    <cellStyle name="Input [yellow] 2 4 4 3" xfId="8726"/>
    <cellStyle name="Input [yellow] 2 4 4 4" xfId="13256"/>
    <cellStyle name="Input [yellow] 2 4 4 5" xfId="17780"/>
    <cellStyle name="Input [yellow] 2 4 4 6" xfId="16405"/>
    <cellStyle name="Input [yellow] 2 4 4 7" xfId="23891"/>
    <cellStyle name="Input [yellow] 2 4 4 8" xfId="27282"/>
    <cellStyle name="Input [yellow] 2 4 5" xfId="3084"/>
    <cellStyle name="Input [yellow] 2 4 5 2" xfId="5631"/>
    <cellStyle name="Input [yellow] 2 4 5 2 2" xfId="13259"/>
    <cellStyle name="Input [yellow] 2 4 5 2 3" xfId="17783"/>
    <cellStyle name="Input [yellow] 2 4 5 2 4" xfId="16343"/>
    <cellStyle name="Input [yellow] 2 4 5 2 5" xfId="23894"/>
    <cellStyle name="Input [yellow] 2 4 5 2 6" xfId="27285"/>
    <cellStyle name="Input [yellow] 2 4 5 3" xfId="13258"/>
    <cellStyle name="Input [yellow] 2 4 5 4" xfId="17782"/>
    <cellStyle name="Input [yellow] 2 4 5 5" xfId="16350"/>
    <cellStyle name="Input [yellow] 2 4 5 6" xfId="23893"/>
    <cellStyle name="Input [yellow] 2 4 5 7" xfId="27284"/>
    <cellStyle name="Input [yellow] 2 4 6" xfId="3386"/>
    <cellStyle name="Input [yellow] 2 4 6 2" xfId="8730"/>
    <cellStyle name="Input [yellow] 2 4 6 3" xfId="13260"/>
    <cellStyle name="Input [yellow] 2 4 6 4" xfId="17784"/>
    <cellStyle name="Input [yellow] 2 4 6 5" xfId="16342"/>
    <cellStyle name="Input [yellow] 2 4 6 6" xfId="23895"/>
    <cellStyle name="Input [yellow] 2 4 6 7" xfId="27286"/>
    <cellStyle name="Input [yellow] 2 4 7" xfId="3840"/>
    <cellStyle name="Input [yellow] 2 4 7 2" xfId="8731"/>
    <cellStyle name="Input [yellow] 2 4 7 3" xfId="13261"/>
    <cellStyle name="Input [yellow] 2 4 7 4" xfId="17785"/>
    <cellStyle name="Input [yellow] 2 4 7 5" xfId="16341"/>
    <cellStyle name="Input [yellow] 2 4 7 6" xfId="23896"/>
    <cellStyle name="Input [yellow] 2 4 7 7" xfId="27287"/>
    <cellStyle name="Input [yellow] 2 4 8" xfId="13251"/>
    <cellStyle name="Input [yellow] 2 4 9" xfId="17775"/>
    <cellStyle name="Input [yellow] 2 5" xfId="1635"/>
    <cellStyle name="Input [yellow] 2 5 2" xfId="4184"/>
    <cellStyle name="Input [yellow] 2 5 2 2" xfId="8733"/>
    <cellStyle name="Input [yellow] 2 5 2 3" xfId="13263"/>
    <cellStyle name="Input [yellow] 2 5 2 4" xfId="17787"/>
    <cellStyle name="Input [yellow] 2 5 2 5" xfId="16286"/>
    <cellStyle name="Input [yellow] 2 5 2 6" xfId="23898"/>
    <cellStyle name="Input [yellow] 2 5 2 7" xfId="27289"/>
    <cellStyle name="Input [yellow] 2 5 3" xfId="8732"/>
    <cellStyle name="Input [yellow] 2 5 4" xfId="13262"/>
    <cellStyle name="Input [yellow] 2 5 5" xfId="17786"/>
    <cellStyle name="Input [yellow] 2 5 6" xfId="16340"/>
    <cellStyle name="Input [yellow] 2 5 7" xfId="23897"/>
    <cellStyle name="Input [yellow] 2 5 8" xfId="27288"/>
    <cellStyle name="Input [yellow] 2 6" xfId="2054"/>
    <cellStyle name="Input [yellow] 2 6 2" xfId="4601"/>
    <cellStyle name="Input [yellow] 2 6 2 2" xfId="8735"/>
    <cellStyle name="Input [yellow] 2 6 2 3" xfId="13265"/>
    <cellStyle name="Input [yellow] 2 6 2 4" xfId="17789"/>
    <cellStyle name="Input [yellow] 2 6 2 5" xfId="16278"/>
    <cellStyle name="Input [yellow] 2 6 2 6" xfId="23900"/>
    <cellStyle name="Input [yellow] 2 6 2 7" xfId="27291"/>
    <cellStyle name="Input [yellow] 2 6 3" xfId="8734"/>
    <cellStyle name="Input [yellow] 2 6 4" xfId="13264"/>
    <cellStyle name="Input [yellow] 2 6 5" xfId="17788"/>
    <cellStyle name="Input [yellow] 2 6 6" xfId="16279"/>
    <cellStyle name="Input [yellow] 2 6 7" xfId="23899"/>
    <cellStyle name="Input [yellow] 2 6 8" xfId="27290"/>
    <cellStyle name="Input [yellow] 2 7" xfId="2466"/>
    <cellStyle name="Input [yellow] 2 7 2" xfId="5013"/>
    <cellStyle name="Input [yellow] 2 7 2 2" xfId="8737"/>
    <cellStyle name="Input [yellow] 2 7 2 3" xfId="13267"/>
    <cellStyle name="Input [yellow] 2 7 2 4" xfId="17791"/>
    <cellStyle name="Input [yellow] 2 7 2 5" xfId="16276"/>
    <cellStyle name="Input [yellow] 2 7 2 6" xfId="23902"/>
    <cellStyle name="Input [yellow] 2 7 2 7" xfId="27293"/>
    <cellStyle name="Input [yellow] 2 7 3" xfId="8736"/>
    <cellStyle name="Input [yellow] 2 7 4" xfId="13266"/>
    <cellStyle name="Input [yellow] 2 7 5" xfId="17790"/>
    <cellStyle name="Input [yellow] 2 7 6" xfId="16277"/>
    <cellStyle name="Input [yellow] 2 7 7" xfId="23901"/>
    <cellStyle name="Input [yellow] 2 7 8" xfId="27292"/>
    <cellStyle name="Input [yellow] 2 8" xfId="2881"/>
    <cellStyle name="Input [yellow] 2 8 2" xfId="5428"/>
    <cellStyle name="Input [yellow] 2 8 2 2" xfId="8739"/>
    <cellStyle name="Input [yellow] 2 8 2 3" xfId="13269"/>
    <cellStyle name="Input [yellow] 2 8 2 4" xfId="17793"/>
    <cellStyle name="Input [yellow] 2 8 2 5" xfId="16215"/>
    <cellStyle name="Input [yellow] 2 8 2 6" xfId="23904"/>
    <cellStyle name="Input [yellow] 2 8 2 7" xfId="27295"/>
    <cellStyle name="Input [yellow] 2 8 3" xfId="8738"/>
    <cellStyle name="Input [yellow] 2 8 4" xfId="13268"/>
    <cellStyle name="Input [yellow] 2 8 5" xfId="17792"/>
    <cellStyle name="Input [yellow] 2 8 6" xfId="16222"/>
    <cellStyle name="Input [yellow] 2 8 7" xfId="23903"/>
    <cellStyle name="Input [yellow] 2 8 8" xfId="27294"/>
    <cellStyle name="Input [yellow] 2 9" xfId="3637"/>
    <cellStyle name="Input [yellow] 2 9 2" xfId="8740"/>
    <cellStyle name="Input [yellow] 2 9 3" xfId="13270"/>
    <cellStyle name="Input [yellow] 2 9 4" xfId="17794"/>
    <cellStyle name="Input [yellow] 2 9 5" xfId="16214"/>
    <cellStyle name="Input [yellow] 2 9 6" xfId="23905"/>
    <cellStyle name="Input [yellow] 2 9 7" xfId="27296"/>
    <cellStyle name="Input 2" xfId="487"/>
    <cellStyle name="Input 2 2" xfId="1069"/>
    <cellStyle name="Input 2 2 10" xfId="8742"/>
    <cellStyle name="Input 2 2 11" xfId="16212"/>
    <cellStyle name="Input 2 2 12" xfId="29999"/>
    <cellStyle name="Input 2 2 2" xfId="1187"/>
    <cellStyle name="Input 2 2 2 10" xfId="16211"/>
    <cellStyle name="Input 2 2 2 11" xfId="23906"/>
    <cellStyle name="Input 2 2 2 12" xfId="30000"/>
    <cellStyle name="Input 2 2 2 2" xfId="1738"/>
    <cellStyle name="Input 2 2 2 2 2" xfId="4287"/>
    <cellStyle name="Input 2 2 2 2 2 2" xfId="8745"/>
    <cellStyle name="Input 2 2 2 2 2 3" xfId="13275"/>
    <cellStyle name="Input 2 2 2 2 2 4" xfId="16209"/>
    <cellStyle name="Input 2 2 2 2 2 5" xfId="23908"/>
    <cellStyle name="Input 2 2 2 2 2 6" xfId="30002"/>
    <cellStyle name="Input 2 2 2 2 2 7" xfId="29402"/>
    <cellStyle name="Input 2 2 2 2 3" xfId="8744"/>
    <cellStyle name="Input 2 2 2 2 4" xfId="13274"/>
    <cellStyle name="Input 2 2 2 2 5" xfId="16210"/>
    <cellStyle name="Input 2 2 2 2 6" xfId="23907"/>
    <cellStyle name="Input 2 2 2 2 7" xfId="30001"/>
    <cellStyle name="Input 2 2 2 2 8" xfId="29765"/>
    <cellStyle name="Input 2 2 2 3" xfId="2157"/>
    <cellStyle name="Input 2 2 2 3 2" xfId="4704"/>
    <cellStyle name="Input 2 2 2 3 2 2" xfId="8747"/>
    <cellStyle name="Input 2 2 2 3 2 3" xfId="13277"/>
    <cellStyle name="Input 2 2 2 3 2 4" xfId="16207"/>
    <cellStyle name="Input 2 2 2 3 2 5" xfId="23910"/>
    <cellStyle name="Input 2 2 2 3 2 6" xfId="30004"/>
    <cellStyle name="Input 2 2 2 3 2 7" xfId="29767"/>
    <cellStyle name="Input 2 2 2 3 3" xfId="8746"/>
    <cellStyle name="Input 2 2 2 3 4" xfId="13276"/>
    <cellStyle name="Input 2 2 2 3 5" xfId="16208"/>
    <cellStyle name="Input 2 2 2 3 6" xfId="23909"/>
    <cellStyle name="Input 2 2 2 3 7" xfId="30003"/>
    <cellStyle name="Input 2 2 2 3 8" xfId="29766"/>
    <cellStyle name="Input 2 2 2 4" xfId="2569"/>
    <cellStyle name="Input 2 2 2 4 2" xfId="5116"/>
    <cellStyle name="Input 2 2 2 4 2 2" xfId="8749"/>
    <cellStyle name="Input 2 2 2 4 2 3" xfId="13279"/>
    <cellStyle name="Input 2 2 2 4 2 4" xfId="16205"/>
    <cellStyle name="Input 2 2 2 4 2 5" xfId="23912"/>
    <cellStyle name="Input 2 2 2 4 2 6" xfId="30006"/>
    <cellStyle name="Input 2 2 2 4 2 7" xfId="29769"/>
    <cellStyle name="Input 2 2 2 4 3" xfId="8748"/>
    <cellStyle name="Input 2 2 2 4 4" xfId="13278"/>
    <cellStyle name="Input 2 2 2 4 5" xfId="16206"/>
    <cellStyle name="Input 2 2 2 4 6" xfId="23911"/>
    <cellStyle name="Input 2 2 2 4 7" xfId="30005"/>
    <cellStyle name="Input 2 2 2 4 8" xfId="29768"/>
    <cellStyle name="Input 2 2 2 5" xfId="2984"/>
    <cellStyle name="Input 2 2 2 5 2" xfId="5531"/>
    <cellStyle name="Input 2 2 2 5 2 2" xfId="8751"/>
    <cellStyle name="Input 2 2 2 5 2 3" xfId="13281"/>
    <cellStyle name="Input 2 2 2 5 2 4" xfId="16203"/>
    <cellStyle name="Input 2 2 2 5 2 5" xfId="23914"/>
    <cellStyle name="Input 2 2 2 5 2 6" xfId="30008"/>
    <cellStyle name="Input 2 2 2 5 2 7" xfId="29770"/>
    <cellStyle name="Input 2 2 2 5 3" xfId="8750"/>
    <cellStyle name="Input 2 2 2 5 4" xfId="13280"/>
    <cellStyle name="Input 2 2 2 5 5" xfId="16204"/>
    <cellStyle name="Input 2 2 2 5 6" xfId="23913"/>
    <cellStyle name="Input 2 2 2 5 7" xfId="30007"/>
    <cellStyle name="Input 2 2 2 6" xfId="3388"/>
    <cellStyle name="Input 2 2 2 6 2" xfId="8752"/>
    <cellStyle name="Input 2 2 2 6 3" xfId="13282"/>
    <cellStyle name="Input 2 2 2 6 4" xfId="16202"/>
    <cellStyle name="Input 2 2 2 6 5" xfId="23915"/>
    <cellStyle name="Input 2 2 2 6 6" xfId="30009"/>
    <cellStyle name="Input 2 2 2 6 7" xfId="29771"/>
    <cellStyle name="Input 2 2 2 7" xfId="3740"/>
    <cellStyle name="Input 2 2 2 7 2" xfId="8753"/>
    <cellStyle name="Input 2 2 2 7 3" xfId="13283"/>
    <cellStyle name="Input 2 2 2 7 4" xfId="16201"/>
    <cellStyle name="Input 2 2 2 7 5" xfId="23916"/>
    <cellStyle name="Input 2 2 2 7 6" xfId="30010"/>
    <cellStyle name="Input 2 2 2 7 7" xfId="29772"/>
    <cellStyle name="Input 2 2 2 8" xfId="8743"/>
    <cellStyle name="Input 2 2 2 9" xfId="13273"/>
    <cellStyle name="Input 2 2 3" xfId="1288"/>
    <cellStyle name="Input 2 2 3 10" xfId="30011"/>
    <cellStyle name="Input 2 2 3 11" xfId="29773"/>
    <cellStyle name="Input 2 2 3 2" xfId="1839"/>
    <cellStyle name="Input 2 2 3 2 2" xfId="4388"/>
    <cellStyle name="Input 2 2 3 2 2 2" xfId="8756"/>
    <cellStyle name="Input 2 2 3 2 2 3" xfId="13286"/>
    <cellStyle name="Input 2 2 3 2 2 4" xfId="16198"/>
    <cellStyle name="Input 2 2 3 2 2 5" xfId="23918"/>
    <cellStyle name="Input 2 2 3 2 2 6" xfId="30013"/>
    <cellStyle name="Input 2 2 3 2 2 7" xfId="29775"/>
    <cellStyle name="Input 2 2 3 2 3" xfId="8755"/>
    <cellStyle name="Input 2 2 3 2 4" xfId="13285"/>
    <cellStyle name="Input 2 2 3 2 5" xfId="16199"/>
    <cellStyle name="Input 2 2 3 2 6" xfId="23917"/>
    <cellStyle name="Input 2 2 3 2 7" xfId="30012"/>
    <cellStyle name="Input 2 2 3 2 8" xfId="29774"/>
    <cellStyle name="Input 2 2 3 3" xfId="2258"/>
    <cellStyle name="Input 2 2 3 3 2" xfId="4805"/>
    <cellStyle name="Input 2 2 3 3 2 2" xfId="8758"/>
    <cellStyle name="Input 2 2 3 3 2 3" xfId="16196"/>
    <cellStyle name="Input 2 2 3 3 2 4" xfId="23920"/>
    <cellStyle name="Input 2 2 3 3 2 5" xfId="30015"/>
    <cellStyle name="Input 2 2 3 3 2 6" xfId="29777"/>
    <cellStyle name="Input 2 2 3 3 3" xfId="8757"/>
    <cellStyle name="Input 2 2 3 3 4" xfId="16197"/>
    <cellStyle name="Input 2 2 3 3 5" xfId="23919"/>
    <cellStyle name="Input 2 2 3 3 6" xfId="30014"/>
    <cellStyle name="Input 2 2 3 3 7" xfId="29776"/>
    <cellStyle name="Input 2 2 3 4" xfId="2670"/>
    <cellStyle name="Input 2 2 3 4 2" xfId="5217"/>
    <cellStyle name="Input 2 2 3 4 2 2" xfId="8760"/>
    <cellStyle name="Input 2 2 3 4 2 3" xfId="13290"/>
    <cellStyle name="Input 2 2 3 4 2 4" xfId="16194"/>
    <cellStyle name="Input 2 2 3 4 2 5" xfId="23922"/>
    <cellStyle name="Input 2 2 3 4 2 6" xfId="30017"/>
    <cellStyle name="Input 2 2 3 4 2 7" xfId="29779"/>
    <cellStyle name="Input 2 2 3 4 3" xfId="8759"/>
    <cellStyle name="Input 2 2 3 4 4" xfId="13289"/>
    <cellStyle name="Input 2 2 3 4 5" xfId="16195"/>
    <cellStyle name="Input 2 2 3 4 6" xfId="23921"/>
    <cellStyle name="Input 2 2 3 4 7" xfId="30016"/>
    <cellStyle name="Input 2 2 3 4 8" xfId="29778"/>
    <cellStyle name="Input 2 2 3 5" xfId="3085"/>
    <cellStyle name="Input 2 2 3 5 2" xfId="5632"/>
    <cellStyle name="Input 2 2 3 5 2 2" xfId="8762"/>
    <cellStyle name="Input 2 2 3 5 2 3" xfId="13292"/>
    <cellStyle name="Input 2 2 3 5 2 4" xfId="16192"/>
    <cellStyle name="Input 2 2 3 5 2 5" xfId="23924"/>
    <cellStyle name="Input 2 2 3 5 2 6" xfId="30019"/>
    <cellStyle name="Input 2 2 3 5 2 7" xfId="29781"/>
    <cellStyle name="Input 2 2 3 5 3" xfId="8761"/>
    <cellStyle name="Input 2 2 3 5 4" xfId="13291"/>
    <cellStyle name="Input 2 2 3 5 5" xfId="16193"/>
    <cellStyle name="Input 2 2 3 5 6" xfId="23923"/>
    <cellStyle name="Input 2 2 3 5 7" xfId="30018"/>
    <cellStyle name="Input 2 2 3 5 8" xfId="29780"/>
    <cellStyle name="Input 2 2 3 6" xfId="3389"/>
    <cellStyle name="Input 2 2 3 6 2" xfId="8763"/>
    <cellStyle name="Input 2 2 3 6 3" xfId="13293"/>
    <cellStyle name="Input 2 2 3 6 4" xfId="16191"/>
    <cellStyle name="Input 2 2 3 6 5" xfId="23925"/>
    <cellStyle name="Input 2 2 3 6 6" xfId="30020"/>
    <cellStyle name="Input 2 2 3 6 7" xfId="29782"/>
    <cellStyle name="Input 2 2 3 7" xfId="3841"/>
    <cellStyle name="Input 2 2 3 7 2" xfId="8764"/>
    <cellStyle name="Input 2 2 3 7 3" xfId="13294"/>
    <cellStyle name="Input 2 2 3 7 4" xfId="16190"/>
    <cellStyle name="Input 2 2 3 7 5" xfId="23926"/>
    <cellStyle name="Input 2 2 3 7 6" xfId="30021"/>
    <cellStyle name="Input 2 2 3 7 7" xfId="29783"/>
    <cellStyle name="Input 2 2 3 8" xfId="8754"/>
    <cellStyle name="Input 2 2 3 9" xfId="16200"/>
    <cellStyle name="Input 2 2 4" xfId="1636"/>
    <cellStyle name="Input 2 2 4 2" xfId="4185"/>
    <cellStyle name="Input 2 2 4 2 2" xfId="8766"/>
    <cellStyle name="Input 2 2 4 2 3" xfId="13296"/>
    <cellStyle name="Input 2 2 4 2 4" xfId="16188"/>
    <cellStyle name="Input 2 2 4 2 5" xfId="23928"/>
    <cellStyle name="Input 2 2 4 2 6" xfId="30023"/>
    <cellStyle name="Input 2 2 4 2 7" xfId="29784"/>
    <cellStyle name="Input 2 2 4 3" xfId="8765"/>
    <cellStyle name="Input 2 2 4 4" xfId="13295"/>
    <cellStyle name="Input 2 2 4 5" xfId="16189"/>
    <cellStyle name="Input 2 2 4 6" xfId="23927"/>
    <cellStyle name="Input 2 2 4 7" xfId="30022"/>
    <cellStyle name="Input 2 2 4 8" xfId="29405"/>
    <cellStyle name="Input 2 2 5" xfId="2055"/>
    <cellStyle name="Input 2 2 5 2" xfId="4602"/>
    <cellStyle name="Input 2 2 5 2 2" xfId="8768"/>
    <cellStyle name="Input 2 2 5 2 3" xfId="13298"/>
    <cellStyle name="Input 2 2 5 2 4" xfId="16186"/>
    <cellStyle name="Input 2 2 5 2 5" xfId="23930"/>
    <cellStyle name="Input 2 2 5 2 6" xfId="30025"/>
    <cellStyle name="Input 2 2 5 2 7" xfId="29786"/>
    <cellStyle name="Input 2 2 5 3" xfId="8767"/>
    <cellStyle name="Input 2 2 5 4" xfId="13297"/>
    <cellStyle name="Input 2 2 5 5" xfId="16187"/>
    <cellStyle name="Input 2 2 5 6" xfId="23929"/>
    <cellStyle name="Input 2 2 5 7" xfId="30024"/>
    <cellStyle name="Input 2 2 5 8" xfId="29785"/>
    <cellStyle name="Input 2 2 6" xfId="2467"/>
    <cellStyle name="Input 2 2 6 2" xfId="5014"/>
    <cellStyle name="Input 2 2 6 2 2" xfId="8770"/>
    <cellStyle name="Input 2 2 6 2 3" xfId="13300"/>
    <cellStyle name="Input 2 2 6 2 4" xfId="16184"/>
    <cellStyle name="Input 2 2 6 2 5" xfId="23932"/>
    <cellStyle name="Input 2 2 6 2 6" xfId="30027"/>
    <cellStyle name="Input 2 2 6 2 7" xfId="29788"/>
    <cellStyle name="Input 2 2 6 3" xfId="8769"/>
    <cellStyle name="Input 2 2 6 4" xfId="13299"/>
    <cellStyle name="Input 2 2 6 5" xfId="16185"/>
    <cellStyle name="Input 2 2 6 6" xfId="23931"/>
    <cellStyle name="Input 2 2 6 7" xfId="30026"/>
    <cellStyle name="Input 2 2 6 8" xfId="29787"/>
    <cellStyle name="Input 2 2 7" xfId="2882"/>
    <cellStyle name="Input 2 2 7 2" xfId="5429"/>
    <cellStyle name="Input 2 2 7 2 2" xfId="8772"/>
    <cellStyle name="Input 2 2 7 2 3" xfId="13302"/>
    <cellStyle name="Input 2 2 7 2 4" xfId="16182"/>
    <cellStyle name="Input 2 2 7 2 5" xfId="23934"/>
    <cellStyle name="Input 2 2 7 2 6" xfId="30029"/>
    <cellStyle name="Input 2 2 7 2 7" xfId="29790"/>
    <cellStyle name="Input 2 2 7 3" xfId="8771"/>
    <cellStyle name="Input 2 2 7 4" xfId="13301"/>
    <cellStyle name="Input 2 2 7 5" xfId="16183"/>
    <cellStyle name="Input 2 2 7 6" xfId="23933"/>
    <cellStyle name="Input 2 2 7 7" xfId="30028"/>
    <cellStyle name="Input 2 2 7 8" xfId="29789"/>
    <cellStyle name="Input 2 2 8" xfId="3387"/>
    <cellStyle name="Input 2 2 8 2" xfId="8773"/>
    <cellStyle name="Input 2 2 8 3" xfId="13303"/>
    <cellStyle name="Input 2 2 8 4" xfId="16181"/>
    <cellStyle name="Input 2 2 8 5" xfId="23935"/>
    <cellStyle name="Input 2 2 8 6" xfId="30030"/>
    <cellStyle name="Input 2 2 8 7" xfId="29791"/>
    <cellStyle name="Input 2 2 9" xfId="3638"/>
    <cellStyle name="Input 2 2 9 2" xfId="8774"/>
    <cellStyle name="Input 2 2 9 3" xfId="13304"/>
    <cellStyle name="Input 2 2 9 4" xfId="16180"/>
    <cellStyle name="Input 2 2 9 5" xfId="23936"/>
    <cellStyle name="Input 2 2 9 6" xfId="30031"/>
    <cellStyle name="Input 2 2 9 7" xfId="29792"/>
    <cellStyle name="Input 2 3" xfId="1008"/>
    <cellStyle name="Input 2 3 10" xfId="23937"/>
    <cellStyle name="Input 2 3 11" xfId="30032"/>
    <cellStyle name="Input 2 3 12" xfId="29793"/>
    <cellStyle name="Input 2 3 2" xfId="1592"/>
    <cellStyle name="Input 2 3 2 2" xfId="4141"/>
    <cellStyle name="Input 2 3 2 2 2" xfId="8777"/>
    <cellStyle name="Input 2 3 2 2 3" xfId="13307"/>
    <cellStyle name="Input 2 3 2 2 4" xfId="16177"/>
    <cellStyle name="Input 2 3 2 2 5" xfId="23939"/>
    <cellStyle name="Input 2 3 2 2 6" xfId="30034"/>
    <cellStyle name="Input 2 3 2 2 7" xfId="29795"/>
    <cellStyle name="Input 2 3 2 3" xfId="8776"/>
    <cellStyle name="Input 2 3 2 4" xfId="13306"/>
    <cellStyle name="Input 2 3 2 5" xfId="16178"/>
    <cellStyle name="Input 2 3 2 6" xfId="23938"/>
    <cellStyle name="Input 2 3 2 7" xfId="30033"/>
    <cellStyle name="Input 2 3 2 8" xfId="29794"/>
    <cellStyle name="Input 2 3 3" xfId="2011"/>
    <cellStyle name="Input 2 3 3 2" xfId="4558"/>
    <cellStyle name="Input 2 3 3 2 2" xfId="8779"/>
    <cellStyle name="Input 2 3 3 2 3" xfId="13309"/>
    <cellStyle name="Input 2 3 3 2 4" xfId="16175"/>
    <cellStyle name="Input 2 3 3 2 5" xfId="23941"/>
    <cellStyle name="Input 2 3 3 2 6" xfId="30036"/>
    <cellStyle name="Input 2 3 3 2 7" xfId="29797"/>
    <cellStyle name="Input 2 3 3 3" xfId="8778"/>
    <cellStyle name="Input 2 3 3 4" xfId="13308"/>
    <cellStyle name="Input 2 3 3 5" xfId="16176"/>
    <cellStyle name="Input 2 3 3 6" xfId="23940"/>
    <cellStyle name="Input 2 3 3 7" xfId="30035"/>
    <cellStyle name="Input 2 3 3 8" xfId="29796"/>
    <cellStyle name="Input 2 3 4" xfId="2423"/>
    <cellStyle name="Input 2 3 4 2" xfId="4970"/>
    <cellStyle name="Input 2 3 4 2 2" xfId="8781"/>
    <cellStyle name="Input 2 3 4 2 3" xfId="13311"/>
    <cellStyle name="Input 2 3 4 2 4" xfId="16173"/>
    <cellStyle name="Input 2 3 4 2 5" xfId="23943"/>
    <cellStyle name="Input 2 3 4 2 6" xfId="30038"/>
    <cellStyle name="Input 2 3 4 2 7" xfId="29799"/>
    <cellStyle name="Input 2 3 4 3" xfId="8780"/>
    <cellStyle name="Input 2 3 4 4" xfId="13310"/>
    <cellStyle name="Input 2 3 4 5" xfId="23942"/>
    <cellStyle name="Input 2 3 4 6" xfId="30037"/>
    <cellStyle name="Input 2 3 4 7" xfId="29798"/>
    <cellStyle name="Input 2 3 5" xfId="2838"/>
    <cellStyle name="Input 2 3 5 2" xfId="5385"/>
    <cellStyle name="Input 2 3 5 2 2" xfId="8783"/>
    <cellStyle name="Input 2 3 5 2 3" xfId="13313"/>
    <cellStyle name="Input 2 3 5 2 4" xfId="16171"/>
    <cellStyle name="Input 2 3 5 2 5" xfId="23945"/>
    <cellStyle name="Input 2 3 5 2 6" xfId="30040"/>
    <cellStyle name="Input 2 3 5 2 7" xfId="29801"/>
    <cellStyle name="Input 2 3 5 3" xfId="8782"/>
    <cellStyle name="Input 2 3 5 4" xfId="13312"/>
    <cellStyle name="Input 2 3 5 5" xfId="16172"/>
    <cellStyle name="Input 2 3 5 6" xfId="23944"/>
    <cellStyle name="Input 2 3 5 7" xfId="30039"/>
    <cellStyle name="Input 2 3 5 8" xfId="29800"/>
    <cellStyle name="Input 2 3 6" xfId="3390"/>
    <cellStyle name="Input 2 3 6 2" xfId="8784"/>
    <cellStyle name="Input 2 3 6 3" xfId="13314"/>
    <cellStyle name="Input 2 3 6 4" xfId="16170"/>
    <cellStyle name="Input 2 3 6 5" xfId="23946"/>
    <cellStyle name="Input 2 3 6 6" xfId="30041"/>
    <cellStyle name="Input 2 3 6 7" xfId="29802"/>
    <cellStyle name="Input 2 3 7" xfId="3594"/>
    <cellStyle name="Input 2 3 7 2" xfId="8785"/>
    <cellStyle name="Input 2 3 7 3" xfId="13315"/>
    <cellStyle name="Input 2 3 7 4" xfId="16169"/>
    <cellStyle name="Input 2 3 7 5" xfId="23947"/>
    <cellStyle name="Input 2 3 7 6" xfId="30042"/>
    <cellStyle name="Input 2 3 7 7" xfId="29803"/>
    <cellStyle name="Input 2 3 8" xfId="8775"/>
    <cellStyle name="Input 2 3 9" xfId="13305"/>
    <cellStyle name="Input 2 4" xfId="967"/>
    <cellStyle name="Input 2 4 10" xfId="23948"/>
    <cellStyle name="Input 2 4 11" xfId="30043"/>
    <cellStyle name="Input 2 4 12" xfId="29804"/>
    <cellStyle name="Input 2 4 2" xfId="1551"/>
    <cellStyle name="Input 2 4 2 2" xfId="4100"/>
    <cellStyle name="Input 2 4 2 2 2" xfId="8788"/>
    <cellStyle name="Input 2 4 2 2 3" xfId="13318"/>
    <cellStyle name="Input 2 4 2 2 4" xfId="16166"/>
    <cellStyle name="Input 2 4 2 2 5" xfId="23950"/>
    <cellStyle name="Input 2 4 2 2 6" xfId="30045"/>
    <cellStyle name="Input 2 4 2 2 7" xfId="29806"/>
    <cellStyle name="Input 2 4 2 3" xfId="8787"/>
    <cellStyle name="Input 2 4 2 4" xfId="13317"/>
    <cellStyle name="Input 2 4 2 5" xfId="16167"/>
    <cellStyle name="Input 2 4 2 6" xfId="23949"/>
    <cellStyle name="Input 2 4 2 7" xfId="30044"/>
    <cellStyle name="Input 2 4 2 8" xfId="29805"/>
    <cellStyle name="Input 2 4 3" xfId="1970"/>
    <cellStyle name="Input 2 4 3 2" xfId="4517"/>
    <cellStyle name="Input 2 4 3 2 2" xfId="8790"/>
    <cellStyle name="Input 2 4 3 2 3" xfId="13320"/>
    <cellStyle name="Input 2 4 3 2 4" xfId="16164"/>
    <cellStyle name="Input 2 4 3 2 5" xfId="23952"/>
    <cellStyle name="Input 2 4 3 2 6" xfId="30047"/>
    <cellStyle name="Input 2 4 3 2 7" xfId="29808"/>
    <cellStyle name="Input 2 4 3 3" xfId="8789"/>
    <cellStyle name="Input 2 4 3 4" xfId="13319"/>
    <cellStyle name="Input 2 4 3 5" xfId="16165"/>
    <cellStyle name="Input 2 4 3 6" xfId="23951"/>
    <cellStyle name="Input 2 4 3 7" xfId="30046"/>
    <cellStyle name="Input 2 4 3 8" xfId="29807"/>
    <cellStyle name="Input 2 4 4" xfId="2382"/>
    <cellStyle name="Input 2 4 4 2" xfId="4929"/>
    <cellStyle name="Input 2 4 4 2 2" xfId="8792"/>
    <cellStyle name="Input 2 4 4 2 3" xfId="13322"/>
    <cellStyle name="Input 2 4 4 2 4" xfId="16162"/>
    <cellStyle name="Input 2 4 4 2 5" xfId="23954"/>
    <cellStyle name="Input 2 4 4 2 6" xfId="30049"/>
    <cellStyle name="Input 2 4 4 2 7" xfId="29810"/>
    <cellStyle name="Input 2 4 4 3" xfId="8791"/>
    <cellStyle name="Input 2 4 4 4" xfId="13321"/>
    <cellStyle name="Input 2 4 4 5" xfId="16163"/>
    <cellStyle name="Input 2 4 4 6" xfId="23953"/>
    <cellStyle name="Input 2 4 4 7" xfId="30048"/>
    <cellStyle name="Input 2 4 4 8" xfId="29809"/>
    <cellStyle name="Input 2 4 5" xfId="2797"/>
    <cellStyle name="Input 2 4 5 2" xfId="5344"/>
    <cellStyle name="Input 2 4 5 2 2" xfId="13324"/>
    <cellStyle name="Input 2 4 5 2 3" xfId="16160"/>
    <cellStyle name="Input 2 4 5 2 4" xfId="23956"/>
    <cellStyle name="Input 2 4 5 2 5" xfId="30051"/>
    <cellStyle name="Input 2 4 5 2 6" xfId="29812"/>
    <cellStyle name="Input 2 4 5 3" xfId="13323"/>
    <cellStyle name="Input 2 4 5 4" xfId="16161"/>
    <cellStyle name="Input 2 4 5 5" xfId="23955"/>
    <cellStyle name="Input 2 4 5 6" xfId="30050"/>
    <cellStyle name="Input 2 4 5 7" xfId="29811"/>
    <cellStyle name="Input 2 4 6" xfId="3391"/>
    <cellStyle name="Input 2 4 6 2" xfId="8795"/>
    <cellStyle name="Input 2 4 6 3" xfId="13325"/>
    <cellStyle name="Input 2 4 6 4" xfId="16159"/>
    <cellStyle name="Input 2 4 6 5" xfId="23957"/>
    <cellStyle name="Input 2 4 6 6" xfId="30052"/>
    <cellStyle name="Input 2 4 6 7" xfId="29813"/>
    <cellStyle name="Input 2 4 7" xfId="3204"/>
    <cellStyle name="Input 2 4 7 2" xfId="8796"/>
    <cellStyle name="Input 2 4 7 3" xfId="13326"/>
    <cellStyle name="Input 2 4 7 4" xfId="16158"/>
    <cellStyle name="Input 2 4 7 5" xfId="23958"/>
    <cellStyle name="Input 2 4 7 6" xfId="30053"/>
    <cellStyle name="Input 2 4 7 7" xfId="29814"/>
    <cellStyle name="Input 2 4 8" xfId="13316"/>
    <cellStyle name="Input 2 4 9" xfId="16168"/>
    <cellStyle name="Input 2 5" xfId="1371"/>
    <cellStyle name="Input 2 5 10" xfId="23959"/>
    <cellStyle name="Input 2 5 11" xfId="29815"/>
    <cellStyle name="Input 2 5 2" xfId="1921"/>
    <cellStyle name="Input 2 5 2 2" xfId="4468"/>
    <cellStyle name="Input 2 5 2 2 2" xfId="8799"/>
    <cellStyle name="Input 2 5 2 2 3" xfId="13329"/>
    <cellStyle name="Input 2 5 2 2 4" xfId="16155"/>
    <cellStyle name="Input 2 5 2 2 5" xfId="23961"/>
    <cellStyle name="Input 2 5 2 2 6" xfId="30055"/>
    <cellStyle name="Input 2 5 2 2 7" xfId="29817"/>
    <cellStyle name="Input 2 5 2 3" xfId="8798"/>
    <cellStyle name="Input 2 5 2 4" xfId="13328"/>
    <cellStyle name="Input 2 5 2 5" xfId="16156"/>
    <cellStyle name="Input 2 5 2 6" xfId="23960"/>
    <cellStyle name="Input 2 5 2 7" xfId="30054"/>
    <cellStyle name="Input 2 5 2 8" xfId="29816"/>
    <cellStyle name="Input 2 5 3" xfId="2338"/>
    <cellStyle name="Input 2 5 3 2" xfId="4885"/>
    <cellStyle name="Input 2 5 3 2 2" xfId="8801"/>
    <cellStyle name="Input 2 5 3 2 3" xfId="13331"/>
    <cellStyle name="Input 2 5 3 2 4" xfId="16153"/>
    <cellStyle name="Input 2 5 3 2 5" xfId="23963"/>
    <cellStyle name="Input 2 5 3 2 6" xfId="30057"/>
    <cellStyle name="Input 2 5 3 2 7" xfId="29819"/>
    <cellStyle name="Input 2 5 3 3" xfId="8800"/>
    <cellStyle name="Input 2 5 3 4" xfId="13330"/>
    <cellStyle name="Input 2 5 3 5" xfId="16154"/>
    <cellStyle name="Input 2 5 3 6" xfId="23962"/>
    <cellStyle name="Input 2 5 3 7" xfId="30056"/>
    <cellStyle name="Input 2 5 3 8" xfId="29818"/>
    <cellStyle name="Input 2 5 4" xfId="2750"/>
    <cellStyle name="Input 2 5 4 2" xfId="5297"/>
    <cellStyle name="Input 2 5 4 2 2" xfId="8803"/>
    <cellStyle name="Input 2 5 4 2 3" xfId="13333"/>
    <cellStyle name="Input 2 5 4 2 4" xfId="16151"/>
    <cellStyle name="Input 2 5 4 2 5" xfId="23965"/>
    <cellStyle name="Input 2 5 4 2 6" xfId="30059"/>
    <cellStyle name="Input 2 5 4 2 7" xfId="29821"/>
    <cellStyle name="Input 2 5 4 3" xfId="8802"/>
    <cellStyle name="Input 2 5 4 4" xfId="13332"/>
    <cellStyle name="Input 2 5 4 5" xfId="16152"/>
    <cellStyle name="Input 2 5 4 6" xfId="23964"/>
    <cellStyle name="Input 2 5 4 7" xfId="30058"/>
    <cellStyle name="Input 2 5 4 8" xfId="29820"/>
    <cellStyle name="Input 2 5 5" xfId="3165"/>
    <cellStyle name="Input 2 5 5 2" xfId="5712"/>
    <cellStyle name="Input 2 5 5 2 2" xfId="8805"/>
    <cellStyle name="Input 2 5 5 2 3" xfId="13335"/>
    <cellStyle name="Input 2 5 5 2 4" xfId="16149"/>
    <cellStyle name="Input 2 5 5 2 5" xfId="23967"/>
    <cellStyle name="Input 2 5 5 2 6" xfId="29823"/>
    <cellStyle name="Input 2 5 5 3" xfId="8804"/>
    <cellStyle name="Input 2 5 5 4" xfId="13334"/>
    <cellStyle name="Input 2 5 5 5" xfId="16150"/>
    <cellStyle name="Input 2 5 5 6" xfId="23966"/>
    <cellStyle name="Input 2 5 5 7" xfId="29822"/>
    <cellStyle name="Input 2 5 6" xfId="3921"/>
    <cellStyle name="Input 2 5 6 2" xfId="8806"/>
    <cellStyle name="Input 2 5 6 3" xfId="13336"/>
    <cellStyle name="Input 2 5 6 4" xfId="16148"/>
    <cellStyle name="Input 2 5 6 5" xfId="23968"/>
    <cellStyle name="Input 2 5 6 6" xfId="30062"/>
    <cellStyle name="Input 2 5 6 7" xfId="29824"/>
    <cellStyle name="Input 2 5 7" xfId="8797"/>
    <cellStyle name="Input 2 5 8" xfId="13327"/>
    <cellStyle name="Input 2 5 9" xfId="16157"/>
    <cellStyle name="Input 3" xfId="488"/>
    <cellStyle name="Input 3 2" xfId="1070"/>
    <cellStyle name="Input 3 2 10" xfId="8808"/>
    <cellStyle name="Input 3 2 11" xfId="16146"/>
    <cellStyle name="Input 3 2 12" xfId="30064"/>
    <cellStyle name="Input 3 2 2" xfId="1188"/>
    <cellStyle name="Input 3 2 2 10" xfId="16145"/>
    <cellStyle name="Input 3 2 2 11" xfId="23969"/>
    <cellStyle name="Input 3 2 2 12" xfId="30065"/>
    <cellStyle name="Input 3 2 2 2" xfId="1739"/>
    <cellStyle name="Input 3 2 2 2 2" xfId="4288"/>
    <cellStyle name="Input 3 2 2 2 2 2" xfId="8811"/>
    <cellStyle name="Input 3 2 2 2 2 3" xfId="13341"/>
    <cellStyle name="Input 3 2 2 2 2 4" xfId="16143"/>
    <cellStyle name="Input 3 2 2 2 2 5" xfId="23971"/>
    <cellStyle name="Input 3 2 2 2 2 6" xfId="30067"/>
    <cellStyle name="Input 3 2 2 2 2 7" xfId="29826"/>
    <cellStyle name="Input 3 2 2 2 3" xfId="8810"/>
    <cellStyle name="Input 3 2 2 2 4" xfId="13340"/>
    <cellStyle name="Input 3 2 2 2 5" xfId="16144"/>
    <cellStyle name="Input 3 2 2 2 6" xfId="23970"/>
    <cellStyle name="Input 3 2 2 2 7" xfId="30066"/>
    <cellStyle name="Input 3 2 2 2 8" xfId="29825"/>
    <cellStyle name="Input 3 2 2 3" xfId="2158"/>
    <cellStyle name="Input 3 2 2 3 2" xfId="4705"/>
    <cellStyle name="Input 3 2 2 3 2 2" xfId="8813"/>
    <cellStyle name="Input 3 2 2 3 2 3" xfId="13343"/>
    <cellStyle name="Input 3 2 2 3 2 4" xfId="16141"/>
    <cellStyle name="Input 3 2 2 3 2 5" xfId="23973"/>
    <cellStyle name="Input 3 2 2 3 2 6" xfId="30069"/>
    <cellStyle name="Input 3 2 2 3 2 7" xfId="29828"/>
    <cellStyle name="Input 3 2 2 3 3" xfId="8812"/>
    <cellStyle name="Input 3 2 2 3 4" xfId="13342"/>
    <cellStyle name="Input 3 2 2 3 5" xfId="16142"/>
    <cellStyle name="Input 3 2 2 3 6" xfId="23972"/>
    <cellStyle name="Input 3 2 2 3 7" xfId="30068"/>
    <cellStyle name="Input 3 2 2 3 8" xfId="29827"/>
    <cellStyle name="Input 3 2 2 4" xfId="2570"/>
    <cellStyle name="Input 3 2 2 4 2" xfId="5117"/>
    <cellStyle name="Input 3 2 2 4 2 2" xfId="8815"/>
    <cellStyle name="Input 3 2 2 4 2 3" xfId="13345"/>
    <cellStyle name="Input 3 2 2 4 2 4" xfId="16139"/>
    <cellStyle name="Input 3 2 2 4 2 5" xfId="23975"/>
    <cellStyle name="Input 3 2 2 4 2 6" xfId="30071"/>
    <cellStyle name="Input 3 2 2 4 2 7" xfId="29830"/>
    <cellStyle name="Input 3 2 2 4 3" xfId="8814"/>
    <cellStyle name="Input 3 2 2 4 4" xfId="13344"/>
    <cellStyle name="Input 3 2 2 4 5" xfId="16140"/>
    <cellStyle name="Input 3 2 2 4 6" xfId="23974"/>
    <cellStyle name="Input 3 2 2 4 7" xfId="30070"/>
    <cellStyle name="Input 3 2 2 4 8" xfId="29829"/>
    <cellStyle name="Input 3 2 2 5" xfId="2985"/>
    <cellStyle name="Input 3 2 2 5 2" xfId="5532"/>
    <cellStyle name="Input 3 2 2 5 2 2" xfId="8817"/>
    <cellStyle name="Input 3 2 2 5 2 3" xfId="13347"/>
    <cellStyle name="Input 3 2 2 5 2 4" xfId="16137"/>
    <cellStyle name="Input 3 2 2 5 2 5" xfId="23977"/>
    <cellStyle name="Input 3 2 2 5 2 6" xfId="30073"/>
    <cellStyle name="Input 3 2 2 5 2 7" xfId="29831"/>
    <cellStyle name="Input 3 2 2 5 3" xfId="8816"/>
    <cellStyle name="Input 3 2 2 5 4" xfId="13346"/>
    <cellStyle name="Input 3 2 2 5 5" xfId="16138"/>
    <cellStyle name="Input 3 2 2 5 6" xfId="23976"/>
    <cellStyle name="Input 3 2 2 5 7" xfId="30072"/>
    <cellStyle name="Input 3 2 2 6" xfId="3393"/>
    <cellStyle name="Input 3 2 2 6 2" xfId="8818"/>
    <cellStyle name="Input 3 2 2 6 3" xfId="13348"/>
    <cellStyle name="Input 3 2 2 6 4" xfId="16136"/>
    <cellStyle name="Input 3 2 2 6 5" xfId="23978"/>
    <cellStyle name="Input 3 2 2 6 6" xfId="30074"/>
    <cellStyle name="Input 3 2 2 6 7" xfId="29832"/>
    <cellStyle name="Input 3 2 2 7" xfId="3741"/>
    <cellStyle name="Input 3 2 2 7 2" xfId="8819"/>
    <cellStyle name="Input 3 2 2 7 3" xfId="13349"/>
    <cellStyle name="Input 3 2 2 7 4" xfId="16135"/>
    <cellStyle name="Input 3 2 2 7 5" xfId="23979"/>
    <cellStyle name="Input 3 2 2 7 6" xfId="30075"/>
    <cellStyle name="Input 3 2 2 7 7" xfId="29877"/>
    <cellStyle name="Input 3 2 2 8" xfId="8809"/>
    <cellStyle name="Input 3 2 2 9" xfId="13339"/>
    <cellStyle name="Input 3 2 3" xfId="1289"/>
    <cellStyle name="Input 3 2 3 10" xfId="30076"/>
    <cellStyle name="Input 3 2 3 11" xfId="29884"/>
    <cellStyle name="Input 3 2 3 2" xfId="1840"/>
    <cellStyle name="Input 3 2 3 2 2" xfId="4389"/>
    <cellStyle name="Input 3 2 3 2 2 2" xfId="8822"/>
    <cellStyle name="Input 3 2 3 2 2 3" xfId="13352"/>
    <cellStyle name="Input 3 2 3 2 2 4" xfId="16132"/>
    <cellStyle name="Input 3 2 3 2 2 5" xfId="23981"/>
    <cellStyle name="Input 3 2 3 2 2 6" xfId="30078"/>
    <cellStyle name="Input 3 2 3 2 2 7" xfId="29889"/>
    <cellStyle name="Input 3 2 3 2 3" xfId="8821"/>
    <cellStyle name="Input 3 2 3 2 4" xfId="13351"/>
    <cellStyle name="Input 3 2 3 2 5" xfId="16133"/>
    <cellStyle name="Input 3 2 3 2 6" xfId="23980"/>
    <cellStyle name="Input 3 2 3 2 7" xfId="30077"/>
    <cellStyle name="Input 3 2 3 2 8" xfId="29885"/>
    <cellStyle name="Input 3 2 3 3" xfId="2259"/>
    <cellStyle name="Input 3 2 3 3 2" xfId="4806"/>
    <cellStyle name="Input 3 2 3 3 2 2" xfId="8824"/>
    <cellStyle name="Input 3 2 3 3 2 3" xfId="16130"/>
    <cellStyle name="Input 3 2 3 3 2 4" xfId="23983"/>
    <cellStyle name="Input 3 2 3 3 2 5" xfId="30080"/>
    <cellStyle name="Input 3 2 3 3 2 6" xfId="29891"/>
    <cellStyle name="Input 3 2 3 3 3" xfId="8823"/>
    <cellStyle name="Input 3 2 3 3 4" xfId="16131"/>
    <cellStyle name="Input 3 2 3 3 5" xfId="23982"/>
    <cellStyle name="Input 3 2 3 3 6" xfId="30079"/>
    <cellStyle name="Input 3 2 3 3 7" xfId="29890"/>
    <cellStyle name="Input 3 2 3 4" xfId="2671"/>
    <cellStyle name="Input 3 2 3 4 2" xfId="5218"/>
    <cellStyle name="Input 3 2 3 4 2 2" xfId="8826"/>
    <cellStyle name="Input 3 2 3 4 2 3" xfId="13356"/>
    <cellStyle name="Input 3 2 3 4 2 4" xfId="16128"/>
    <cellStyle name="Input 3 2 3 4 2 5" xfId="23985"/>
    <cellStyle name="Input 3 2 3 4 2 6" xfId="30082"/>
    <cellStyle name="Input 3 2 3 4 2 7" xfId="29893"/>
    <cellStyle name="Input 3 2 3 4 3" xfId="8825"/>
    <cellStyle name="Input 3 2 3 4 4" xfId="13355"/>
    <cellStyle name="Input 3 2 3 4 5" xfId="16129"/>
    <cellStyle name="Input 3 2 3 4 6" xfId="23984"/>
    <cellStyle name="Input 3 2 3 4 7" xfId="30081"/>
    <cellStyle name="Input 3 2 3 4 8" xfId="29892"/>
    <cellStyle name="Input 3 2 3 5" xfId="3086"/>
    <cellStyle name="Input 3 2 3 5 2" xfId="5633"/>
    <cellStyle name="Input 3 2 3 5 2 2" xfId="8828"/>
    <cellStyle name="Input 3 2 3 5 2 3" xfId="13358"/>
    <cellStyle name="Input 3 2 3 5 2 4" xfId="16126"/>
    <cellStyle name="Input 3 2 3 5 2 5" xfId="23987"/>
    <cellStyle name="Input 3 2 3 5 2 6" xfId="30084"/>
    <cellStyle name="Input 3 2 3 5 2 7" xfId="29895"/>
    <cellStyle name="Input 3 2 3 5 3" xfId="8827"/>
    <cellStyle name="Input 3 2 3 5 4" xfId="13357"/>
    <cellStyle name="Input 3 2 3 5 5" xfId="16127"/>
    <cellStyle name="Input 3 2 3 5 6" xfId="23986"/>
    <cellStyle name="Input 3 2 3 5 7" xfId="30083"/>
    <cellStyle name="Input 3 2 3 5 8" xfId="29894"/>
    <cellStyle name="Input 3 2 3 6" xfId="3394"/>
    <cellStyle name="Input 3 2 3 6 2" xfId="8829"/>
    <cellStyle name="Input 3 2 3 6 3" xfId="13359"/>
    <cellStyle name="Input 3 2 3 6 4" xfId="16125"/>
    <cellStyle name="Input 3 2 3 6 5" xfId="23988"/>
    <cellStyle name="Input 3 2 3 6 6" xfId="30085"/>
    <cellStyle name="Input 3 2 3 6 7" xfId="29896"/>
    <cellStyle name="Input 3 2 3 7" xfId="3842"/>
    <cellStyle name="Input 3 2 3 7 2" xfId="8830"/>
    <cellStyle name="Input 3 2 3 7 3" xfId="13360"/>
    <cellStyle name="Input 3 2 3 7 4" xfId="16124"/>
    <cellStyle name="Input 3 2 3 7 5" xfId="23989"/>
    <cellStyle name="Input 3 2 3 7 6" xfId="30086"/>
    <cellStyle name="Input 3 2 3 7 7" xfId="29897"/>
    <cellStyle name="Input 3 2 3 8" xfId="8820"/>
    <cellStyle name="Input 3 2 3 9" xfId="16134"/>
    <cellStyle name="Input 3 2 4" xfId="1637"/>
    <cellStyle name="Input 3 2 4 2" xfId="4186"/>
    <cellStyle name="Input 3 2 4 2 2" xfId="8832"/>
    <cellStyle name="Input 3 2 4 2 3" xfId="13362"/>
    <cellStyle name="Input 3 2 4 2 4" xfId="16122"/>
    <cellStyle name="Input 3 2 4 2 5" xfId="23991"/>
    <cellStyle name="Input 3 2 4 2 6" xfId="30088"/>
    <cellStyle name="Input 3 2 4 2 7" xfId="29899"/>
    <cellStyle name="Input 3 2 4 3" xfId="8831"/>
    <cellStyle name="Input 3 2 4 4" xfId="13361"/>
    <cellStyle name="Input 3 2 4 5" xfId="16123"/>
    <cellStyle name="Input 3 2 4 6" xfId="23990"/>
    <cellStyle name="Input 3 2 4 7" xfId="30087"/>
    <cellStyle name="Input 3 2 4 8" xfId="29898"/>
    <cellStyle name="Input 3 2 5" xfId="2056"/>
    <cellStyle name="Input 3 2 5 2" xfId="4603"/>
    <cellStyle name="Input 3 2 5 2 2" xfId="8834"/>
    <cellStyle name="Input 3 2 5 2 3" xfId="13364"/>
    <cellStyle name="Input 3 2 5 2 4" xfId="16120"/>
    <cellStyle name="Input 3 2 5 2 5" xfId="23993"/>
    <cellStyle name="Input 3 2 5 2 6" xfId="30090"/>
    <cellStyle name="Input 3 2 5 2 7" xfId="29901"/>
    <cellStyle name="Input 3 2 5 3" xfId="8833"/>
    <cellStyle name="Input 3 2 5 4" xfId="13363"/>
    <cellStyle name="Input 3 2 5 5" xfId="16121"/>
    <cellStyle name="Input 3 2 5 6" xfId="23992"/>
    <cellStyle name="Input 3 2 5 7" xfId="30089"/>
    <cellStyle name="Input 3 2 5 8" xfId="29900"/>
    <cellStyle name="Input 3 2 6" xfId="2468"/>
    <cellStyle name="Input 3 2 6 2" xfId="5015"/>
    <cellStyle name="Input 3 2 6 2 2" xfId="8836"/>
    <cellStyle name="Input 3 2 6 2 3" xfId="13366"/>
    <cellStyle name="Input 3 2 6 2 4" xfId="16118"/>
    <cellStyle name="Input 3 2 6 2 5" xfId="23995"/>
    <cellStyle name="Input 3 2 6 2 6" xfId="30092"/>
    <cellStyle name="Input 3 2 6 2 7" xfId="29903"/>
    <cellStyle name="Input 3 2 6 3" xfId="8835"/>
    <cellStyle name="Input 3 2 6 4" xfId="13365"/>
    <cellStyle name="Input 3 2 6 5" xfId="16119"/>
    <cellStyle name="Input 3 2 6 6" xfId="23994"/>
    <cellStyle name="Input 3 2 6 7" xfId="30091"/>
    <cellStyle name="Input 3 2 6 8" xfId="29902"/>
    <cellStyle name="Input 3 2 7" xfId="2883"/>
    <cellStyle name="Input 3 2 7 2" xfId="5430"/>
    <cellStyle name="Input 3 2 7 2 2" xfId="8838"/>
    <cellStyle name="Input 3 2 7 2 3" xfId="13368"/>
    <cellStyle name="Input 3 2 7 2 4" xfId="16116"/>
    <cellStyle name="Input 3 2 7 2 5" xfId="23997"/>
    <cellStyle name="Input 3 2 7 2 6" xfId="30094"/>
    <cellStyle name="Input 3 2 7 2 7" xfId="29905"/>
    <cellStyle name="Input 3 2 7 3" xfId="8837"/>
    <cellStyle name="Input 3 2 7 4" xfId="13367"/>
    <cellStyle name="Input 3 2 7 5" xfId="16117"/>
    <cellStyle name="Input 3 2 7 6" xfId="23996"/>
    <cellStyle name="Input 3 2 7 7" xfId="30093"/>
    <cellStyle name="Input 3 2 7 8" xfId="29904"/>
    <cellStyle name="Input 3 2 8" xfId="3392"/>
    <cellStyle name="Input 3 2 8 2" xfId="8839"/>
    <cellStyle name="Input 3 2 8 3" xfId="13369"/>
    <cellStyle name="Input 3 2 8 4" xfId="16115"/>
    <cellStyle name="Input 3 2 8 5" xfId="23998"/>
    <cellStyle name="Input 3 2 8 6" xfId="30095"/>
    <cellStyle name="Input 3 2 8 7" xfId="29906"/>
    <cellStyle name="Input 3 2 9" xfId="3639"/>
    <cellStyle name="Input 3 2 9 2" xfId="8840"/>
    <cellStyle name="Input 3 2 9 3" xfId="13370"/>
    <cellStyle name="Input 3 2 9 4" xfId="16114"/>
    <cellStyle name="Input 3 2 9 5" xfId="23999"/>
    <cellStyle name="Input 3 2 9 6" xfId="30096"/>
    <cellStyle name="Input 3 2 9 7" xfId="29907"/>
    <cellStyle name="Input 3 3" xfId="1010"/>
    <cellStyle name="Input 3 3 10" xfId="24000"/>
    <cellStyle name="Input 3 3 11" xfId="30097"/>
    <cellStyle name="Input 3 3 12" xfId="29908"/>
    <cellStyle name="Input 3 3 2" xfId="1594"/>
    <cellStyle name="Input 3 3 2 2" xfId="4143"/>
    <cellStyle name="Input 3 3 2 2 2" xfId="8843"/>
    <cellStyle name="Input 3 3 2 2 3" xfId="13373"/>
    <cellStyle name="Input 3 3 2 2 4" xfId="16112"/>
    <cellStyle name="Input 3 3 2 2 5" xfId="24002"/>
    <cellStyle name="Input 3 3 2 2 6" xfId="30099"/>
    <cellStyle name="Input 3 3 2 2 7" xfId="29910"/>
    <cellStyle name="Input 3 3 2 3" xfId="8842"/>
    <cellStyle name="Input 3 3 2 4" xfId="13372"/>
    <cellStyle name="Input 3 3 2 5" xfId="16113"/>
    <cellStyle name="Input 3 3 2 6" xfId="24001"/>
    <cellStyle name="Input 3 3 2 7" xfId="30098"/>
    <cellStyle name="Input 3 3 2 8" xfId="29909"/>
    <cellStyle name="Input 3 3 3" xfId="2013"/>
    <cellStyle name="Input 3 3 3 2" xfId="4560"/>
    <cellStyle name="Input 3 3 3 2 2" xfId="8845"/>
    <cellStyle name="Input 3 3 3 2 3" xfId="13375"/>
    <cellStyle name="Input 3 3 3 2 4" xfId="16110"/>
    <cellStyle name="Input 3 3 3 2 5" xfId="24004"/>
    <cellStyle name="Input 3 3 3 2 6" xfId="30101"/>
    <cellStyle name="Input 3 3 3 2 7" xfId="29912"/>
    <cellStyle name="Input 3 3 3 3" xfId="8844"/>
    <cellStyle name="Input 3 3 3 4" xfId="13374"/>
    <cellStyle name="Input 3 3 3 5" xfId="16111"/>
    <cellStyle name="Input 3 3 3 6" xfId="24003"/>
    <cellStyle name="Input 3 3 3 7" xfId="30100"/>
    <cellStyle name="Input 3 3 3 8" xfId="29911"/>
    <cellStyle name="Input 3 3 4" xfId="2425"/>
    <cellStyle name="Input 3 3 4 2" xfId="4972"/>
    <cellStyle name="Input 3 3 4 2 2" xfId="8847"/>
    <cellStyle name="Input 3 3 4 2 3" xfId="13377"/>
    <cellStyle name="Input 3 3 4 2 4" xfId="16108"/>
    <cellStyle name="Input 3 3 4 2 5" xfId="24006"/>
    <cellStyle name="Input 3 3 4 2 6" xfId="30103"/>
    <cellStyle name="Input 3 3 4 2 7" xfId="29914"/>
    <cellStyle name="Input 3 3 4 3" xfId="8846"/>
    <cellStyle name="Input 3 3 4 4" xfId="13376"/>
    <cellStyle name="Input 3 3 4 5" xfId="24005"/>
    <cellStyle name="Input 3 3 4 6" xfId="30102"/>
    <cellStyle name="Input 3 3 4 7" xfId="29913"/>
    <cellStyle name="Input 3 3 5" xfId="2840"/>
    <cellStyle name="Input 3 3 5 2" xfId="5387"/>
    <cellStyle name="Input 3 3 5 2 2" xfId="8849"/>
    <cellStyle name="Input 3 3 5 2 3" xfId="13379"/>
    <cellStyle name="Input 3 3 5 2 4" xfId="16106"/>
    <cellStyle name="Input 3 3 5 2 5" xfId="24008"/>
    <cellStyle name="Input 3 3 5 2 6" xfId="30105"/>
    <cellStyle name="Input 3 3 5 2 7" xfId="29916"/>
    <cellStyle name="Input 3 3 5 3" xfId="8848"/>
    <cellStyle name="Input 3 3 5 4" xfId="13378"/>
    <cellStyle name="Input 3 3 5 5" xfId="16107"/>
    <cellStyle name="Input 3 3 5 6" xfId="24007"/>
    <cellStyle name="Input 3 3 5 7" xfId="30104"/>
    <cellStyle name="Input 3 3 5 8" xfId="29915"/>
    <cellStyle name="Input 3 3 6" xfId="3395"/>
    <cellStyle name="Input 3 3 6 2" xfId="8850"/>
    <cellStyle name="Input 3 3 6 3" xfId="13380"/>
    <cellStyle name="Input 3 3 6 4" xfId="16105"/>
    <cellStyle name="Input 3 3 6 5" xfId="24009"/>
    <cellStyle name="Input 3 3 6 6" xfId="30106"/>
    <cellStyle name="Input 3 3 6 7" xfId="29917"/>
    <cellStyle name="Input 3 3 7" xfId="3596"/>
    <cellStyle name="Input 3 3 7 2" xfId="8851"/>
    <cellStyle name="Input 3 3 7 3" xfId="13381"/>
    <cellStyle name="Input 3 3 7 4" xfId="16104"/>
    <cellStyle name="Input 3 3 7 5" xfId="24010"/>
    <cellStyle name="Input 3 3 7 6" xfId="30107"/>
    <cellStyle name="Input 3 3 7 7" xfId="29918"/>
    <cellStyle name="Input 3 3 8" xfId="8841"/>
    <cellStyle name="Input 3 3 9" xfId="13371"/>
    <cellStyle name="Input 3 4" xfId="968"/>
    <cellStyle name="Input 3 4 10" xfId="24011"/>
    <cellStyle name="Input 3 4 11" xfId="30108"/>
    <cellStyle name="Input 3 4 12" xfId="29919"/>
    <cellStyle name="Input 3 4 2" xfId="1552"/>
    <cellStyle name="Input 3 4 2 2" xfId="4101"/>
    <cellStyle name="Input 3 4 2 2 2" xfId="8854"/>
    <cellStyle name="Input 3 4 2 2 3" xfId="13384"/>
    <cellStyle name="Input 3 4 2 2 4" xfId="16101"/>
    <cellStyle name="Input 3 4 2 2 5" xfId="24013"/>
    <cellStyle name="Input 3 4 2 2 6" xfId="30110"/>
    <cellStyle name="Input 3 4 2 2 7" xfId="29921"/>
    <cellStyle name="Input 3 4 2 3" xfId="8853"/>
    <cellStyle name="Input 3 4 2 4" xfId="13383"/>
    <cellStyle name="Input 3 4 2 5" xfId="16102"/>
    <cellStyle name="Input 3 4 2 6" xfId="24012"/>
    <cellStyle name="Input 3 4 2 7" xfId="30109"/>
    <cellStyle name="Input 3 4 2 8" xfId="29920"/>
    <cellStyle name="Input 3 4 3" xfId="1971"/>
    <cellStyle name="Input 3 4 3 2" xfId="4518"/>
    <cellStyle name="Input 3 4 3 2 2" xfId="8856"/>
    <cellStyle name="Input 3 4 3 2 3" xfId="13386"/>
    <cellStyle name="Input 3 4 3 2 4" xfId="16099"/>
    <cellStyle name="Input 3 4 3 2 5" xfId="24015"/>
    <cellStyle name="Input 3 4 3 2 6" xfId="30112"/>
    <cellStyle name="Input 3 4 3 2 7" xfId="29923"/>
    <cellStyle name="Input 3 4 3 3" xfId="8855"/>
    <cellStyle name="Input 3 4 3 4" xfId="13385"/>
    <cellStyle name="Input 3 4 3 5" xfId="16100"/>
    <cellStyle name="Input 3 4 3 6" xfId="24014"/>
    <cellStyle name="Input 3 4 3 7" xfId="30111"/>
    <cellStyle name="Input 3 4 3 8" xfId="29922"/>
    <cellStyle name="Input 3 4 4" xfId="2383"/>
    <cellStyle name="Input 3 4 4 2" xfId="4930"/>
    <cellStyle name="Input 3 4 4 2 2" xfId="8858"/>
    <cellStyle name="Input 3 4 4 2 3" xfId="13388"/>
    <cellStyle name="Input 3 4 4 2 4" xfId="16097"/>
    <cellStyle name="Input 3 4 4 2 5" xfId="24017"/>
    <cellStyle name="Input 3 4 4 2 6" xfId="30114"/>
    <cellStyle name="Input 3 4 4 2 7" xfId="29925"/>
    <cellStyle name="Input 3 4 4 3" xfId="8857"/>
    <cellStyle name="Input 3 4 4 4" xfId="13387"/>
    <cellStyle name="Input 3 4 4 5" xfId="16098"/>
    <cellStyle name="Input 3 4 4 6" xfId="24016"/>
    <cellStyle name="Input 3 4 4 7" xfId="30113"/>
    <cellStyle name="Input 3 4 4 8" xfId="29924"/>
    <cellStyle name="Input 3 4 5" xfId="2798"/>
    <cellStyle name="Input 3 4 5 2" xfId="5345"/>
    <cellStyle name="Input 3 4 5 2 2" xfId="13390"/>
    <cellStyle name="Input 3 4 5 2 3" xfId="16095"/>
    <cellStyle name="Input 3 4 5 2 4" xfId="24019"/>
    <cellStyle name="Input 3 4 5 2 5" xfId="30116"/>
    <cellStyle name="Input 3 4 5 2 6" xfId="29927"/>
    <cellStyle name="Input 3 4 5 3" xfId="13389"/>
    <cellStyle name="Input 3 4 5 4" xfId="16096"/>
    <cellStyle name="Input 3 4 5 5" xfId="24018"/>
    <cellStyle name="Input 3 4 5 6" xfId="30115"/>
    <cellStyle name="Input 3 4 5 7" xfId="29926"/>
    <cellStyle name="Input 3 4 6" xfId="3396"/>
    <cellStyle name="Input 3 4 6 2" xfId="8861"/>
    <cellStyle name="Input 3 4 6 3" xfId="13391"/>
    <cellStyle name="Input 3 4 6 4" xfId="16094"/>
    <cellStyle name="Input 3 4 6 5" xfId="24020"/>
    <cellStyle name="Input 3 4 6 6" xfId="30117"/>
    <cellStyle name="Input 3 4 6 7" xfId="29928"/>
    <cellStyle name="Input 3 4 7" xfId="3203"/>
    <cellStyle name="Input 3 4 7 2" xfId="8862"/>
    <cellStyle name="Input 3 4 7 3" xfId="13392"/>
    <cellStyle name="Input 3 4 7 4" xfId="16093"/>
    <cellStyle name="Input 3 4 7 5" xfId="24021"/>
    <cellStyle name="Input 3 4 7 6" xfId="30118"/>
    <cellStyle name="Input 3 4 7 7" xfId="29929"/>
    <cellStyle name="Input 3 4 8" xfId="13382"/>
    <cellStyle name="Input 3 4 9" xfId="16103"/>
    <cellStyle name="Input 3 5" xfId="1372"/>
    <cellStyle name="Input 3 5 10" xfId="24022"/>
    <cellStyle name="Input 3 5 11" xfId="29930"/>
    <cellStyle name="Input 3 5 2" xfId="1922"/>
    <cellStyle name="Input 3 5 2 2" xfId="4469"/>
    <cellStyle name="Input 3 5 2 2 2" xfId="8865"/>
    <cellStyle name="Input 3 5 2 2 3" xfId="13395"/>
    <cellStyle name="Input 3 5 2 2 4" xfId="16090"/>
    <cellStyle name="Input 3 5 2 2 5" xfId="24024"/>
    <cellStyle name="Input 3 5 2 2 6" xfId="30121"/>
    <cellStyle name="Input 3 5 2 2 7" xfId="29932"/>
    <cellStyle name="Input 3 5 2 3" xfId="8864"/>
    <cellStyle name="Input 3 5 2 4" xfId="13394"/>
    <cellStyle name="Input 3 5 2 5" xfId="16091"/>
    <cellStyle name="Input 3 5 2 6" xfId="24023"/>
    <cellStyle name="Input 3 5 2 7" xfId="30120"/>
    <cellStyle name="Input 3 5 2 8" xfId="29931"/>
    <cellStyle name="Input 3 5 3" xfId="2339"/>
    <cellStyle name="Input 3 5 3 2" xfId="4886"/>
    <cellStyle name="Input 3 5 3 2 2" xfId="8867"/>
    <cellStyle name="Input 3 5 3 2 3" xfId="13397"/>
    <cellStyle name="Input 3 5 3 2 4" xfId="16088"/>
    <cellStyle name="Input 3 5 3 2 5" xfId="24026"/>
    <cellStyle name="Input 3 5 3 2 6" xfId="30123"/>
    <cellStyle name="Input 3 5 3 2 7" xfId="29934"/>
    <cellStyle name="Input 3 5 3 3" xfId="8866"/>
    <cellStyle name="Input 3 5 3 4" xfId="13396"/>
    <cellStyle name="Input 3 5 3 5" xfId="16089"/>
    <cellStyle name="Input 3 5 3 6" xfId="24025"/>
    <cellStyle name="Input 3 5 3 7" xfId="30122"/>
    <cellStyle name="Input 3 5 3 8" xfId="29933"/>
    <cellStyle name="Input 3 5 4" xfId="2751"/>
    <cellStyle name="Input 3 5 4 2" xfId="5298"/>
    <cellStyle name="Input 3 5 4 2 2" xfId="8869"/>
    <cellStyle name="Input 3 5 4 2 3" xfId="13399"/>
    <cellStyle name="Input 3 5 4 2 4" xfId="16086"/>
    <cellStyle name="Input 3 5 4 2 5" xfId="24028"/>
    <cellStyle name="Input 3 5 4 2 6" xfId="30125"/>
    <cellStyle name="Input 3 5 4 2 7" xfId="29936"/>
    <cellStyle name="Input 3 5 4 3" xfId="8868"/>
    <cellStyle name="Input 3 5 4 4" xfId="13398"/>
    <cellStyle name="Input 3 5 4 5" xfId="16087"/>
    <cellStyle name="Input 3 5 4 6" xfId="24027"/>
    <cellStyle name="Input 3 5 4 7" xfId="30124"/>
    <cellStyle name="Input 3 5 4 8" xfId="29935"/>
    <cellStyle name="Input 3 5 5" xfId="3166"/>
    <cellStyle name="Input 3 5 5 2" xfId="5713"/>
    <cellStyle name="Input 3 5 5 2 2" xfId="8871"/>
    <cellStyle name="Input 3 5 5 2 3" xfId="13401"/>
    <cellStyle name="Input 3 5 5 2 4" xfId="16084"/>
    <cellStyle name="Input 3 5 5 2 5" xfId="24030"/>
    <cellStyle name="Input 3 5 5 2 6" xfId="29938"/>
    <cellStyle name="Input 3 5 5 3" xfId="8870"/>
    <cellStyle name="Input 3 5 5 4" xfId="13400"/>
    <cellStyle name="Input 3 5 5 5" xfId="16085"/>
    <cellStyle name="Input 3 5 5 6" xfId="24029"/>
    <cellStyle name="Input 3 5 5 7" xfId="29937"/>
    <cellStyle name="Input 3 5 6" xfId="3922"/>
    <cellStyle name="Input 3 5 6 2" xfId="8872"/>
    <cellStyle name="Input 3 5 6 3" xfId="13402"/>
    <cellStyle name="Input 3 5 6 4" xfId="16083"/>
    <cellStyle name="Input 3 5 6 5" xfId="24031"/>
    <cellStyle name="Input 3 5 6 6" xfId="30128"/>
    <cellStyle name="Input 3 5 6 7" xfId="29939"/>
    <cellStyle name="Input 3 5 7" xfId="8863"/>
    <cellStyle name="Input 3 5 8" xfId="13393"/>
    <cellStyle name="Input 3 5 9" xfId="16092"/>
    <cellStyle name="Input Overflow" xfId="489"/>
    <cellStyle name="Inputs" xfId="490"/>
    <cellStyle name="Inputs2" xfId="491"/>
    <cellStyle name="Label" xfId="492"/>
    <cellStyle name="Lines" xfId="493"/>
    <cellStyle name="Link Currency (0)" xfId="494"/>
    <cellStyle name="Link Currency (2)" xfId="495"/>
    <cellStyle name="Link Units (0)" xfId="496"/>
    <cellStyle name="Link Units (1)" xfId="497"/>
    <cellStyle name="Link Units (2)" xfId="498"/>
    <cellStyle name="Linked Cell 2" xfId="499"/>
    <cellStyle name="Loan Amount" xfId="500"/>
    <cellStyle name="m" xfId="501"/>
    <cellStyle name="M_Data" xfId="502"/>
    <cellStyle name="M_XV - Investor model draft (11 Oct 2010)_6023524_4 (CSF_Sydney) (2) (3)" xfId="503"/>
    <cellStyle name="main_input" xfId="504"/>
    <cellStyle name="Mapping" xfId="505"/>
    <cellStyle name="mil" xfId="506"/>
    <cellStyle name="Milliers_Template Argus CFs" xfId="507"/>
    <cellStyle name="MINOR ROW HEADING" xfId="508"/>
    <cellStyle name="Modifiable" xfId="509"/>
    <cellStyle name="Modifiable 2" xfId="1071"/>
    <cellStyle name="Modifiable 2 10" xfId="3640"/>
    <cellStyle name="Modifiable 2 10 2" xfId="8894"/>
    <cellStyle name="Modifiable 2 10 3" xfId="13424"/>
    <cellStyle name="Modifiable 2 10 4" xfId="16060"/>
    <cellStyle name="Modifiable 2 10 5" xfId="24032"/>
    <cellStyle name="Modifiable 2 10 6" xfId="30149"/>
    <cellStyle name="Modifiable 2 10 7" xfId="29942"/>
    <cellStyle name="Modifiable 2 11" xfId="30148"/>
    <cellStyle name="Modifiable 2 12" xfId="29941"/>
    <cellStyle name="Modifiable 2 2" xfId="1143"/>
    <cellStyle name="Modifiable 2 2 10" xfId="16059"/>
    <cellStyle name="Modifiable 2 2 11" xfId="24033"/>
    <cellStyle name="Modifiable 2 2 12" xfId="30150"/>
    <cellStyle name="Modifiable 2 2 13" xfId="29943"/>
    <cellStyle name="Modifiable 2 2 2" xfId="1694"/>
    <cellStyle name="Modifiable 2 2 2 2" xfId="4243"/>
    <cellStyle name="Modifiable 2 2 2 2 2" xfId="8897"/>
    <cellStyle name="Modifiable 2 2 2 2 3" xfId="13427"/>
    <cellStyle name="Modifiable 2 2 2 2 4" xfId="16057"/>
    <cellStyle name="Modifiable 2 2 2 2 5" xfId="24035"/>
    <cellStyle name="Modifiable 2 2 2 2 6" xfId="30152"/>
    <cellStyle name="Modifiable 2 2 2 2 7" xfId="29945"/>
    <cellStyle name="Modifiable 2 2 2 3" xfId="8896"/>
    <cellStyle name="Modifiable 2 2 2 4" xfId="13426"/>
    <cellStyle name="Modifiable 2 2 2 5" xfId="16058"/>
    <cellStyle name="Modifiable 2 2 2 6" xfId="24034"/>
    <cellStyle name="Modifiable 2 2 2 7" xfId="30151"/>
    <cellStyle name="Modifiable 2 2 2 8" xfId="29944"/>
    <cellStyle name="Modifiable 2 2 3" xfId="2113"/>
    <cellStyle name="Modifiable 2 2 3 2" xfId="4660"/>
    <cellStyle name="Modifiable 2 2 3 2 2" xfId="8899"/>
    <cellStyle name="Modifiable 2 2 3 2 3" xfId="13429"/>
    <cellStyle name="Modifiable 2 2 3 2 4" xfId="16055"/>
    <cellStyle name="Modifiable 2 2 3 2 5" xfId="24037"/>
    <cellStyle name="Modifiable 2 2 3 2 6" xfId="30154"/>
    <cellStyle name="Modifiable 2 2 3 2 7" xfId="29947"/>
    <cellStyle name="Modifiable 2 2 3 3" xfId="8898"/>
    <cellStyle name="Modifiable 2 2 3 4" xfId="13428"/>
    <cellStyle name="Modifiable 2 2 3 5" xfId="16056"/>
    <cellStyle name="Modifiable 2 2 3 6" xfId="24036"/>
    <cellStyle name="Modifiable 2 2 3 7" xfId="30153"/>
    <cellStyle name="Modifiable 2 2 3 8" xfId="29946"/>
    <cellStyle name="Modifiable 2 2 4" xfId="2525"/>
    <cellStyle name="Modifiable 2 2 4 2" xfId="5072"/>
    <cellStyle name="Modifiable 2 2 4 2 2" xfId="8901"/>
    <cellStyle name="Modifiable 2 2 4 2 3" xfId="13431"/>
    <cellStyle name="Modifiable 2 2 4 2 4" xfId="16053"/>
    <cellStyle name="Modifiable 2 2 4 2 5" xfId="24039"/>
    <cellStyle name="Modifiable 2 2 4 2 6" xfId="30156"/>
    <cellStyle name="Modifiable 2 2 4 2 7" xfId="29949"/>
    <cellStyle name="Modifiable 2 2 4 3" xfId="8900"/>
    <cellStyle name="Modifiable 2 2 4 4" xfId="13430"/>
    <cellStyle name="Modifiable 2 2 4 5" xfId="16054"/>
    <cellStyle name="Modifiable 2 2 4 6" xfId="24038"/>
    <cellStyle name="Modifiable 2 2 4 7" xfId="30155"/>
    <cellStyle name="Modifiable 2 2 4 8" xfId="29948"/>
    <cellStyle name="Modifiable 2 2 5" xfId="2940"/>
    <cellStyle name="Modifiable 2 2 5 2" xfId="5487"/>
    <cellStyle name="Modifiable 2 2 5 2 2" xfId="8903"/>
    <cellStyle name="Modifiable 2 2 5 2 3" xfId="13433"/>
    <cellStyle name="Modifiable 2 2 5 2 4" xfId="16026"/>
    <cellStyle name="Modifiable 2 2 5 2 5" xfId="24041"/>
    <cellStyle name="Modifiable 2 2 5 2 6" xfId="30158"/>
    <cellStyle name="Modifiable 2 2 5 2 7" xfId="29951"/>
    <cellStyle name="Modifiable 2 2 5 3" xfId="8902"/>
    <cellStyle name="Modifiable 2 2 5 4" xfId="13432"/>
    <cellStyle name="Modifiable 2 2 5 5" xfId="16052"/>
    <cellStyle name="Modifiable 2 2 5 6" xfId="24040"/>
    <cellStyle name="Modifiable 2 2 5 7" xfId="30157"/>
    <cellStyle name="Modifiable 2 2 5 8" xfId="29950"/>
    <cellStyle name="Modifiable 2 2 6" xfId="3398"/>
    <cellStyle name="Modifiable 2 2 6 2" xfId="8904"/>
    <cellStyle name="Modifiable 2 2 6 3" xfId="13434"/>
    <cellStyle name="Modifiable 2 2 6 4" xfId="16019"/>
    <cellStyle name="Modifiable 2 2 6 5" xfId="24042"/>
    <cellStyle name="Modifiable 2 2 6 6" xfId="30159"/>
    <cellStyle name="Modifiable 2 2 6 7" xfId="29952"/>
    <cellStyle name="Modifiable 2 2 7" xfId="3696"/>
    <cellStyle name="Modifiable 2 2 7 2" xfId="8905"/>
    <cellStyle name="Modifiable 2 2 7 3" xfId="13435"/>
    <cellStyle name="Modifiable 2 2 7 4" xfId="11133"/>
    <cellStyle name="Modifiable 2 2 7 5" xfId="24043"/>
    <cellStyle name="Modifiable 2 2 7 6" xfId="30160"/>
    <cellStyle name="Modifiable 2 2 7 7" xfId="29953"/>
    <cellStyle name="Modifiable 2 2 8" xfId="8895"/>
    <cellStyle name="Modifiable 2 2 9" xfId="13425"/>
    <cellStyle name="Modifiable 2 3" xfId="1189"/>
    <cellStyle name="Modifiable 2 3 10" xfId="30161"/>
    <cellStyle name="Modifiable 2 3 11" xfId="29954"/>
    <cellStyle name="Modifiable 2 3 2" xfId="1740"/>
    <cellStyle name="Modifiable 2 3 2 2" xfId="4289"/>
    <cellStyle name="Modifiable 2 3 2 2 2" xfId="8908"/>
    <cellStyle name="Modifiable 2 3 2 2 3" xfId="13438"/>
    <cellStyle name="Modifiable 2 3 2 2 4" xfId="10946"/>
    <cellStyle name="Modifiable 2 3 2 2 5" xfId="24046"/>
    <cellStyle name="Modifiable 2 3 2 2 6" xfId="30163"/>
    <cellStyle name="Modifiable 2 3 2 2 7" xfId="29956"/>
    <cellStyle name="Modifiable 2 3 2 3" xfId="8907"/>
    <cellStyle name="Modifiable 2 3 2 4" xfId="13437"/>
    <cellStyle name="Modifiable 2 3 2 5" xfId="11100"/>
    <cellStyle name="Modifiable 2 3 2 6" xfId="24045"/>
    <cellStyle name="Modifiable 2 3 2 7" xfId="30162"/>
    <cellStyle name="Modifiable 2 3 2 8" xfId="29955"/>
    <cellStyle name="Modifiable 2 3 3" xfId="2159"/>
    <cellStyle name="Modifiable 2 3 3 2" xfId="4706"/>
    <cellStyle name="Modifiable 2 3 3 2 2" xfId="8910"/>
    <cellStyle name="Modifiable 2 3 3 2 3" xfId="13440"/>
    <cellStyle name="Modifiable 2 3 3 2 4" xfId="10675"/>
    <cellStyle name="Modifiable 2 3 3 2 5" xfId="24048"/>
    <cellStyle name="Modifiable 2 3 3 2 6" xfId="30165"/>
    <cellStyle name="Modifiable 2 3 3 2 7" xfId="29958"/>
    <cellStyle name="Modifiable 2 3 3 3" xfId="8909"/>
    <cellStyle name="Modifiable 2 3 3 4" xfId="13439"/>
    <cellStyle name="Modifiable 2 3 3 5" xfId="24047"/>
    <cellStyle name="Modifiable 2 3 3 6" xfId="30164"/>
    <cellStyle name="Modifiable 2 3 3 7" xfId="29957"/>
    <cellStyle name="Modifiable 2 3 4" xfId="2571"/>
    <cellStyle name="Modifiable 2 3 4 2" xfId="5118"/>
    <cellStyle name="Modifiable 2 3 4 2 2" xfId="8912"/>
    <cellStyle name="Modifiable 2 3 4 2 3" xfId="13442"/>
    <cellStyle name="Modifiable 2 3 4 2 4" xfId="9619"/>
    <cellStyle name="Modifiable 2 3 4 2 5" xfId="24050"/>
    <cellStyle name="Modifiable 2 3 4 2 6" xfId="30167"/>
    <cellStyle name="Modifiable 2 3 4 2 7" xfId="29960"/>
    <cellStyle name="Modifiable 2 3 4 3" xfId="8911"/>
    <cellStyle name="Modifiable 2 3 4 4" xfId="13441"/>
    <cellStyle name="Modifiable 2 3 4 5" xfId="10029"/>
    <cellStyle name="Modifiable 2 3 4 6" xfId="24049"/>
    <cellStyle name="Modifiable 2 3 4 7" xfId="30166"/>
    <cellStyle name="Modifiable 2 3 4 8" xfId="29959"/>
    <cellStyle name="Modifiable 2 3 5" xfId="2986"/>
    <cellStyle name="Modifiable 2 3 5 2" xfId="5533"/>
    <cellStyle name="Modifiable 2 3 5 2 2" xfId="13444"/>
    <cellStyle name="Modifiable 2 3 5 2 3" xfId="7410"/>
    <cellStyle name="Modifiable 2 3 5 2 4" xfId="24052"/>
    <cellStyle name="Modifiable 2 3 5 2 5" xfId="30169"/>
    <cellStyle name="Modifiable 2 3 5 2 6" xfId="29962"/>
    <cellStyle name="Modifiable 2 3 5 3" xfId="13443"/>
    <cellStyle name="Modifiable 2 3 5 4" xfId="9208"/>
    <cellStyle name="Modifiable 2 3 5 5" xfId="24051"/>
    <cellStyle name="Modifiable 2 3 5 6" xfId="30168"/>
    <cellStyle name="Modifiable 2 3 5 7" xfId="29961"/>
    <cellStyle name="Modifiable 2 3 6" xfId="3399"/>
    <cellStyle name="Modifiable 2 3 6 2" xfId="8915"/>
    <cellStyle name="Modifiable 2 3 6 3" xfId="13445"/>
    <cellStyle name="Modifiable 2 3 6 4" xfId="11505"/>
    <cellStyle name="Modifiable 2 3 6 5" xfId="24053"/>
    <cellStyle name="Modifiable 2 3 6 6" xfId="30170"/>
    <cellStyle name="Modifiable 2 3 6 7" xfId="29963"/>
    <cellStyle name="Modifiable 2 3 7" xfId="3742"/>
    <cellStyle name="Modifiable 2 3 7 2" xfId="8916"/>
    <cellStyle name="Modifiable 2 3 7 3" xfId="13446"/>
    <cellStyle name="Modifiable 2 3 7 4" xfId="11529"/>
    <cellStyle name="Modifiable 2 3 7 5" xfId="24054"/>
    <cellStyle name="Modifiable 2 3 7 6" xfId="30171"/>
    <cellStyle name="Modifiable 2 3 7 7" xfId="29964"/>
    <cellStyle name="Modifiable 2 3 8" xfId="13436"/>
    <cellStyle name="Modifiable 2 3 9" xfId="24044"/>
    <cellStyle name="Modifiable 2 4" xfId="1290"/>
    <cellStyle name="Modifiable 2 4 10" xfId="11561"/>
    <cellStyle name="Modifiable 2 4 11" xfId="24055"/>
    <cellStyle name="Modifiable 2 4 12" xfId="30172"/>
    <cellStyle name="Modifiable 2 4 13" xfId="29965"/>
    <cellStyle name="Modifiable 2 4 2" xfId="1841"/>
    <cellStyle name="Modifiable 2 4 2 2" xfId="4390"/>
    <cellStyle name="Modifiable 2 4 2 2 2" xfId="8919"/>
    <cellStyle name="Modifiable 2 4 2 2 3" xfId="13449"/>
    <cellStyle name="Modifiable 2 4 2 2 4" xfId="11594"/>
    <cellStyle name="Modifiable 2 4 2 2 5" xfId="24057"/>
    <cellStyle name="Modifiable 2 4 2 2 6" xfId="30174"/>
    <cellStyle name="Modifiable 2 4 2 2 7" xfId="29967"/>
    <cellStyle name="Modifiable 2 4 2 3" xfId="8918"/>
    <cellStyle name="Modifiable 2 4 2 4" xfId="13448"/>
    <cellStyle name="Modifiable 2 4 2 5" xfId="11587"/>
    <cellStyle name="Modifiable 2 4 2 6" xfId="24056"/>
    <cellStyle name="Modifiable 2 4 2 7" xfId="30173"/>
    <cellStyle name="Modifiable 2 4 2 8" xfId="29966"/>
    <cellStyle name="Modifiable 2 4 3" xfId="2260"/>
    <cellStyle name="Modifiable 2 4 3 2" xfId="4807"/>
    <cellStyle name="Modifiable 2 4 3 2 2" xfId="8921"/>
    <cellStyle name="Modifiable 2 4 3 2 3" xfId="13451"/>
    <cellStyle name="Modifiable 2 4 3 2 4" xfId="11941"/>
    <cellStyle name="Modifiable 2 4 3 2 5" xfId="24059"/>
    <cellStyle name="Modifiable 2 4 3 2 6" xfId="30176"/>
    <cellStyle name="Modifiable 2 4 3 2 7" xfId="29969"/>
    <cellStyle name="Modifiable 2 4 3 3" xfId="8920"/>
    <cellStyle name="Modifiable 2 4 3 4" xfId="13450"/>
    <cellStyle name="Modifiable 2 4 3 5" xfId="11626"/>
    <cellStyle name="Modifiable 2 4 3 6" xfId="24058"/>
    <cellStyle name="Modifiable 2 4 3 7" xfId="30175"/>
    <cellStyle name="Modifiable 2 4 3 8" xfId="29968"/>
    <cellStyle name="Modifiable 2 4 4" xfId="2672"/>
    <cellStyle name="Modifiable 2 4 4 2" xfId="5219"/>
    <cellStyle name="Modifiable 2 4 4 2 2" xfId="8923"/>
    <cellStyle name="Modifiable 2 4 4 2 3" xfId="13453"/>
    <cellStyle name="Modifiable 2 4 4 2 4" xfId="12452"/>
    <cellStyle name="Modifiable 2 4 4 2 5" xfId="24061"/>
    <cellStyle name="Modifiable 2 4 4 2 6" xfId="30178"/>
    <cellStyle name="Modifiable 2 4 4 2 7" xfId="29971"/>
    <cellStyle name="Modifiable 2 4 4 3" xfId="8922"/>
    <cellStyle name="Modifiable 2 4 4 4" xfId="13452"/>
    <cellStyle name="Modifiable 2 4 4 5" xfId="12032"/>
    <cellStyle name="Modifiable 2 4 4 6" xfId="24060"/>
    <cellStyle name="Modifiable 2 4 4 7" xfId="30177"/>
    <cellStyle name="Modifiable 2 4 4 8" xfId="29970"/>
    <cellStyle name="Modifiable 2 4 5" xfId="3087"/>
    <cellStyle name="Modifiable 2 4 5 2" xfId="5634"/>
    <cellStyle name="Modifiable 2 4 5 2 2" xfId="8925"/>
    <cellStyle name="Modifiable 2 4 5 2 3" xfId="13455"/>
    <cellStyle name="Modifiable 2 4 5 2 4" xfId="12663"/>
    <cellStyle name="Modifiable 2 4 5 2 5" xfId="24063"/>
    <cellStyle name="Modifiable 2 4 5 2 6" xfId="30180"/>
    <cellStyle name="Modifiable 2 4 5 2 7" xfId="29973"/>
    <cellStyle name="Modifiable 2 4 5 3" xfId="8924"/>
    <cellStyle name="Modifiable 2 4 5 4" xfId="13454"/>
    <cellStyle name="Modifiable 2 4 5 5" xfId="12657"/>
    <cellStyle name="Modifiable 2 4 5 6" xfId="24062"/>
    <cellStyle name="Modifiable 2 4 5 7" xfId="30179"/>
    <cellStyle name="Modifiable 2 4 5 8" xfId="29972"/>
    <cellStyle name="Modifiable 2 4 6" xfId="3400"/>
    <cellStyle name="Modifiable 2 4 6 2" xfId="8926"/>
    <cellStyle name="Modifiable 2 4 6 3" xfId="13456"/>
    <cellStyle name="Modifiable 2 4 6 4" xfId="12694"/>
    <cellStyle name="Modifiable 2 4 6 5" xfId="24064"/>
    <cellStyle name="Modifiable 2 4 6 6" xfId="30181"/>
    <cellStyle name="Modifiable 2 4 6 7" xfId="29974"/>
    <cellStyle name="Modifiable 2 4 7" xfId="3843"/>
    <cellStyle name="Modifiable 2 4 7 2" xfId="8927"/>
    <cellStyle name="Modifiable 2 4 7 3" xfId="13457"/>
    <cellStyle name="Modifiable 2 4 7 4" xfId="12715"/>
    <cellStyle name="Modifiable 2 4 7 5" xfId="24065"/>
    <cellStyle name="Modifiable 2 4 7 6" xfId="30182"/>
    <cellStyle name="Modifiable 2 4 7 7" xfId="29975"/>
    <cellStyle name="Modifiable 2 4 8" xfId="8917"/>
    <cellStyle name="Modifiable 2 4 9" xfId="13447"/>
    <cellStyle name="Modifiable 2 5" xfId="1638"/>
    <cellStyle name="Modifiable 2 5 2" xfId="4187"/>
    <cellStyle name="Modifiable 2 5 2 2" xfId="8929"/>
    <cellStyle name="Modifiable 2 5 2 3" xfId="13459"/>
    <cellStyle name="Modifiable 2 5 2 4" xfId="12750"/>
    <cellStyle name="Modifiable 2 5 2 5" xfId="24067"/>
    <cellStyle name="Modifiable 2 5 2 6" xfId="30184"/>
    <cellStyle name="Modifiable 2 5 2 7" xfId="29977"/>
    <cellStyle name="Modifiable 2 5 3" xfId="8928"/>
    <cellStyle name="Modifiable 2 5 4" xfId="13458"/>
    <cellStyle name="Modifiable 2 5 5" xfId="12722"/>
    <cellStyle name="Modifiable 2 5 6" xfId="24066"/>
    <cellStyle name="Modifiable 2 5 7" xfId="30183"/>
    <cellStyle name="Modifiable 2 5 8" xfId="29976"/>
    <cellStyle name="Modifiable 2 6" xfId="2057"/>
    <cellStyle name="Modifiable 2 6 2" xfId="4604"/>
    <cellStyle name="Modifiable 2 6 2 2" xfId="8931"/>
    <cellStyle name="Modifiable 2 6 2 3" xfId="12782"/>
    <cellStyle name="Modifiable 2 6 2 4" xfId="24069"/>
    <cellStyle name="Modifiable 2 6 2 5" xfId="30186"/>
    <cellStyle name="Modifiable 2 6 2 6" xfId="29979"/>
    <cellStyle name="Modifiable 2 6 3" xfId="8930"/>
    <cellStyle name="Modifiable 2 6 4" xfId="12775"/>
    <cellStyle name="Modifiable 2 6 5" xfId="24068"/>
    <cellStyle name="Modifiable 2 6 6" xfId="30185"/>
    <cellStyle name="Modifiable 2 6 7" xfId="29978"/>
    <cellStyle name="Modifiable 2 7" xfId="2469"/>
    <cellStyle name="Modifiable 2 7 2" xfId="5016"/>
    <cellStyle name="Modifiable 2 7 2 2" xfId="8933"/>
    <cellStyle name="Modifiable 2 7 2 3" xfId="13463"/>
    <cellStyle name="Modifiable 2 7 2 4" xfId="13042"/>
    <cellStyle name="Modifiable 2 7 2 5" xfId="24071"/>
    <cellStyle name="Modifiable 2 7 2 6" xfId="30188"/>
    <cellStyle name="Modifiable 2 7 2 7" xfId="29981"/>
    <cellStyle name="Modifiable 2 7 3" xfId="8932"/>
    <cellStyle name="Modifiable 2 7 4" xfId="13462"/>
    <cellStyle name="Modifiable 2 7 5" xfId="12812"/>
    <cellStyle name="Modifiable 2 7 6" xfId="24070"/>
    <cellStyle name="Modifiable 2 7 7" xfId="30187"/>
    <cellStyle name="Modifiable 2 7 8" xfId="29980"/>
    <cellStyle name="Modifiable 2 8" xfId="2884"/>
    <cellStyle name="Modifiable 2 8 2" xfId="5431"/>
    <cellStyle name="Modifiable 2 8 2 2" xfId="8935"/>
    <cellStyle name="Modifiable 2 8 2 3" xfId="13465"/>
    <cellStyle name="Modifiable 2 8 2 4" xfId="13110"/>
    <cellStyle name="Modifiable 2 8 2 5" xfId="24073"/>
    <cellStyle name="Modifiable 2 8 2 6" xfId="30190"/>
    <cellStyle name="Modifiable 2 8 2 7" xfId="29983"/>
    <cellStyle name="Modifiable 2 8 3" xfId="8934"/>
    <cellStyle name="Modifiable 2 8 4" xfId="13464"/>
    <cellStyle name="Modifiable 2 8 5" xfId="13109"/>
    <cellStyle name="Modifiable 2 8 6" xfId="24072"/>
    <cellStyle name="Modifiable 2 8 7" xfId="30189"/>
    <cellStyle name="Modifiable 2 8 8" xfId="29982"/>
    <cellStyle name="Modifiable 2 9" xfId="3397"/>
    <cellStyle name="Modifiable 2 9 2" xfId="8936"/>
    <cellStyle name="Modifiable 2 9 3" xfId="13466"/>
    <cellStyle name="Modifiable 2 9 4" xfId="13111"/>
    <cellStyle name="Modifiable 2 9 5" xfId="24074"/>
    <cellStyle name="Modifiable 2 9 6" xfId="30191"/>
    <cellStyle name="Modifiable 2 9 7" xfId="29984"/>
    <cellStyle name="Modifiable 3" xfId="1373"/>
    <cellStyle name="Modifiable 3 10" xfId="24075"/>
    <cellStyle name="Modifiable 3 11" xfId="29985"/>
    <cellStyle name="Modifiable 3 2" xfId="1923"/>
    <cellStyle name="Modifiable 3 2 2" xfId="4470"/>
    <cellStyle name="Modifiable 3 2 2 2" xfId="8939"/>
    <cellStyle name="Modifiable 3 2 2 3" xfId="13469"/>
    <cellStyle name="Modifiable 3 2 2 4" xfId="13416"/>
    <cellStyle name="Modifiable 3 2 2 5" xfId="24077"/>
    <cellStyle name="Modifiable 3 2 2 6" xfId="30194"/>
    <cellStyle name="Modifiable 3 2 2 7" xfId="29987"/>
    <cellStyle name="Modifiable 3 2 3" xfId="8938"/>
    <cellStyle name="Modifiable 3 2 4" xfId="13468"/>
    <cellStyle name="Modifiable 3 2 5" xfId="13203"/>
    <cellStyle name="Modifiable 3 2 6" xfId="24076"/>
    <cellStyle name="Modifiable 3 2 7" xfId="30193"/>
    <cellStyle name="Modifiable 3 2 8" xfId="29986"/>
    <cellStyle name="Modifiable 3 3" xfId="2340"/>
    <cellStyle name="Modifiable 3 3 2" xfId="4887"/>
    <cellStyle name="Modifiable 3 3 2 2" xfId="8941"/>
    <cellStyle name="Modifiable 3 3 2 3" xfId="13471"/>
    <cellStyle name="Modifiable 3 3 2 4" xfId="13499"/>
    <cellStyle name="Modifiable 3 3 2 5" xfId="24079"/>
    <cellStyle name="Modifiable 3 3 2 6" xfId="30196"/>
    <cellStyle name="Modifiable 3 3 2 7" xfId="29989"/>
    <cellStyle name="Modifiable 3 3 3" xfId="8940"/>
    <cellStyle name="Modifiable 3 3 4" xfId="13470"/>
    <cellStyle name="Modifiable 3 3 5" xfId="13492"/>
    <cellStyle name="Modifiable 3 3 6" xfId="24078"/>
    <cellStyle name="Modifiable 3 3 7" xfId="30195"/>
    <cellStyle name="Modifiable 3 3 8" xfId="29988"/>
    <cellStyle name="Modifiable 3 4" xfId="2752"/>
    <cellStyle name="Modifiable 3 4 2" xfId="5299"/>
    <cellStyle name="Modifiable 3 4 2 2" xfId="8943"/>
    <cellStyle name="Modifiable 3 4 2 3" xfId="13473"/>
    <cellStyle name="Modifiable 3 4 2 4" xfId="13679"/>
    <cellStyle name="Modifiable 3 4 2 5" xfId="24081"/>
    <cellStyle name="Modifiable 3 4 2 6" xfId="30198"/>
    <cellStyle name="Modifiable 3 4 2 7" xfId="29991"/>
    <cellStyle name="Modifiable 3 4 3" xfId="8942"/>
    <cellStyle name="Modifiable 3 4 4" xfId="13472"/>
    <cellStyle name="Modifiable 3 4 5" xfId="13654"/>
    <cellStyle name="Modifiable 3 4 6" xfId="24080"/>
    <cellStyle name="Modifiable 3 4 7" xfId="30197"/>
    <cellStyle name="Modifiable 3 4 8" xfId="29990"/>
    <cellStyle name="Modifiable 3 5" xfId="3167"/>
    <cellStyle name="Modifiable 3 5 2" xfId="5714"/>
    <cellStyle name="Modifiable 3 5 2 2" xfId="8945"/>
    <cellStyle name="Modifiable 3 5 2 3" xfId="13475"/>
    <cellStyle name="Modifiable 3 5 2 4" xfId="13718"/>
    <cellStyle name="Modifiable 3 5 2 5" xfId="24083"/>
    <cellStyle name="Modifiable 3 5 2 6" xfId="29993"/>
    <cellStyle name="Modifiable 3 5 3" xfId="8944"/>
    <cellStyle name="Modifiable 3 5 4" xfId="13474"/>
    <cellStyle name="Modifiable 3 5 5" xfId="13686"/>
    <cellStyle name="Modifiable 3 5 6" xfId="24082"/>
    <cellStyle name="Modifiable 3 5 7" xfId="29992"/>
    <cellStyle name="Modifiable 3 6" xfId="3923"/>
    <cellStyle name="Modifiable 3 6 2" xfId="8946"/>
    <cellStyle name="Modifiable 3 6 3" xfId="13476"/>
    <cellStyle name="Modifiable 3 6 4" xfId="13744"/>
    <cellStyle name="Modifiable 3 6 5" xfId="24084"/>
    <cellStyle name="Modifiable 3 6 6" xfId="30201"/>
    <cellStyle name="Modifiable 3 6 7" xfId="29994"/>
    <cellStyle name="Modifiable 3 7" xfId="8937"/>
    <cellStyle name="Modifiable 3 8" xfId="13467"/>
    <cellStyle name="Modifiable 3 9" xfId="13197"/>
    <cellStyle name="Modifiable 4" xfId="1435"/>
    <cellStyle name="Modifiable 4 2" xfId="3984"/>
    <cellStyle name="Modifiable 4 2 2" xfId="8948"/>
    <cellStyle name="Modifiable 4 2 3" xfId="13478"/>
    <cellStyle name="Modifiable 4 2 4" xfId="14075"/>
    <cellStyle name="Modifiable 4 2 5" xfId="24086"/>
    <cellStyle name="Modifiable 4 2 6" xfId="30203"/>
    <cellStyle name="Modifiable 4 2 7" xfId="29996"/>
    <cellStyle name="Modifiable 4 3" xfId="8947"/>
    <cellStyle name="Modifiable 4 4" xfId="13477"/>
    <cellStyle name="Modifiable 4 5" xfId="13751"/>
    <cellStyle name="Modifiable 4 6" xfId="24085"/>
    <cellStyle name="Modifiable 4 7" xfId="30202"/>
    <cellStyle name="Modifiable 4 8" xfId="29995"/>
    <cellStyle name="Modifiable 5" xfId="29940"/>
    <cellStyle name="Multiple" xfId="510"/>
    <cellStyle name="NACC" xfId="511"/>
    <cellStyle name="Neutral 2" xfId="512"/>
    <cellStyle name="NewPeso" xfId="513"/>
    <cellStyle name="Next holiday" xfId="514"/>
    <cellStyle name="no dec" xfId="515"/>
    <cellStyle name="Normal" xfId="0" builtinId="0"/>
    <cellStyle name="Normal - Graph Data" xfId="516"/>
    <cellStyle name="Normal - Style1" xfId="517"/>
    <cellStyle name="Normal 10" xfId="1349"/>
    <cellStyle name="Normal 10 2" xfId="1900"/>
    <cellStyle name="Normal 11" xfId="32223"/>
    <cellStyle name="Normal 15" xfId="11"/>
    <cellStyle name="Normal 2" xfId="8"/>
    <cellStyle name="Normal 2 19" xfId="823"/>
    <cellStyle name="Normal 2 2" xfId="16"/>
    <cellStyle name="Normal 2 2 2" xfId="32222"/>
    <cellStyle name="Normal 2_FFO - listed" xfId="518"/>
    <cellStyle name="Normal 3" xfId="14"/>
    <cellStyle name="Normal 3 2" xfId="824"/>
    <cellStyle name="Normal 4" xfId="519"/>
    <cellStyle name="Normal 5" xfId="520"/>
    <cellStyle name="Normal 6" xfId="521"/>
    <cellStyle name="Normal 7" xfId="819"/>
    <cellStyle name="Normal 8" xfId="826"/>
    <cellStyle name="Normal 9" xfId="897"/>
    <cellStyle name="Normal 9 2" xfId="918"/>
    <cellStyle name="Normal U" xfId="522"/>
    <cellStyle name="Normal_2008 05 12 DRO DRH Model v1.5" xfId="17"/>
    <cellStyle name="Normal_2008 05 12 DRO DRH Model v1.5 2" xfId="898"/>
    <cellStyle name="Normal_2008 05 12 DRO DRH Model v1.5 3" xfId="1350"/>
    <cellStyle name="Normal_Book2" xfId="1403"/>
    <cellStyle name="Normal_Sheet1" xfId="10"/>
    <cellStyle name="Normal2" xfId="523"/>
    <cellStyle name="Normal3" xfId="524"/>
    <cellStyle name="Normal4" xfId="525"/>
    <cellStyle name="Normal-Data" xfId="526"/>
    <cellStyle name="Note 2" xfId="527"/>
    <cellStyle name="Note 2 2" xfId="1072"/>
    <cellStyle name="Note 2 2 10" xfId="14539"/>
    <cellStyle name="Note 2 2 2" xfId="1190"/>
    <cellStyle name="Note 2 2 2 10" xfId="14540"/>
    <cellStyle name="Note 2 2 2 11" xfId="24087"/>
    <cellStyle name="Note 2 2 2 2" xfId="1741"/>
    <cellStyle name="Note 2 2 2 2 2" xfId="4290"/>
    <cellStyle name="Note 2 2 2 2 2 2" xfId="8980"/>
    <cellStyle name="Note 2 2 2 2 2 3" xfId="13510"/>
    <cellStyle name="Note 2 2 2 2 2 4" xfId="18030"/>
    <cellStyle name="Note 2 2 2 2 2 5" xfId="14558"/>
    <cellStyle name="Note 2 2 2 2 2 6" xfId="24089"/>
    <cellStyle name="Note 2 2 2 2 3" xfId="8979"/>
    <cellStyle name="Note 2 2 2 2 4" xfId="13509"/>
    <cellStyle name="Note 2 2 2 2 5" xfId="18029"/>
    <cellStyle name="Note 2 2 2 2 6" xfId="14557"/>
    <cellStyle name="Note 2 2 2 2 7" xfId="24088"/>
    <cellStyle name="Note 2 2 2 3" xfId="2160"/>
    <cellStyle name="Note 2 2 2 3 2" xfId="4707"/>
    <cellStyle name="Note 2 2 2 3 2 2" xfId="8982"/>
    <cellStyle name="Note 2 2 2 3 2 3" xfId="13512"/>
    <cellStyle name="Note 2 2 2 3 2 4" xfId="18032"/>
    <cellStyle name="Note 2 2 2 3 2 5" xfId="14615"/>
    <cellStyle name="Note 2 2 2 3 2 6" xfId="24091"/>
    <cellStyle name="Note 2 2 2 3 3" xfId="8981"/>
    <cellStyle name="Note 2 2 2 3 4" xfId="13511"/>
    <cellStyle name="Note 2 2 2 3 5" xfId="18031"/>
    <cellStyle name="Note 2 2 2 3 6" xfId="14559"/>
    <cellStyle name="Note 2 2 2 3 7" xfId="24090"/>
    <cellStyle name="Note 2 2 2 4" xfId="2572"/>
    <cellStyle name="Note 2 2 2 4 2" xfId="5119"/>
    <cellStyle name="Note 2 2 2 4 2 2" xfId="8984"/>
    <cellStyle name="Note 2 2 2 4 2 3" xfId="13514"/>
    <cellStyle name="Note 2 2 2 4 2 4" xfId="18034"/>
    <cellStyle name="Note 2 2 2 4 2 5" xfId="14622"/>
    <cellStyle name="Note 2 2 2 4 2 6" xfId="24093"/>
    <cellStyle name="Note 2 2 2 4 3" xfId="8983"/>
    <cellStyle name="Note 2 2 2 4 4" xfId="13513"/>
    <cellStyle name="Note 2 2 2 4 5" xfId="18033"/>
    <cellStyle name="Note 2 2 2 4 6" xfId="14616"/>
    <cellStyle name="Note 2 2 2 4 7" xfId="24092"/>
    <cellStyle name="Note 2 2 2 5" xfId="2987"/>
    <cellStyle name="Note 2 2 2 5 2" xfId="5534"/>
    <cellStyle name="Note 2 2 2 5 2 2" xfId="8986"/>
    <cellStyle name="Note 2 2 2 5 2 3" xfId="13516"/>
    <cellStyle name="Note 2 2 2 5 2 4" xfId="18036"/>
    <cellStyle name="Note 2 2 2 5 2 5" xfId="14668"/>
    <cellStyle name="Note 2 2 2 5 2 6" xfId="24095"/>
    <cellStyle name="Note 2 2 2 5 3" xfId="8985"/>
    <cellStyle name="Note 2 2 2 5 4" xfId="13515"/>
    <cellStyle name="Note 2 2 2 5 5" xfId="14623"/>
    <cellStyle name="Note 2 2 2 5 6" xfId="24094"/>
    <cellStyle name="Note 2 2 2 6" xfId="3401"/>
    <cellStyle name="Note 2 2 2 6 2" xfId="8987"/>
    <cellStyle name="Note 2 2 2 6 3" xfId="13517"/>
    <cellStyle name="Note 2 2 2 6 4" xfId="18037"/>
    <cellStyle name="Note 2 2 2 6 5" xfId="14671"/>
    <cellStyle name="Note 2 2 2 6 6" xfId="24096"/>
    <cellStyle name="Note 2 2 2 7" xfId="3743"/>
    <cellStyle name="Note 2 2 2 7 2" xfId="8988"/>
    <cellStyle name="Note 2 2 2 7 3" xfId="13518"/>
    <cellStyle name="Note 2 2 2 7 4" xfId="18038"/>
    <cellStyle name="Note 2 2 2 7 5" xfId="14672"/>
    <cellStyle name="Note 2 2 2 7 6" xfId="24097"/>
    <cellStyle name="Note 2 2 2 8" xfId="8978"/>
    <cellStyle name="Note 2 2 2 9" xfId="13508"/>
    <cellStyle name="Note 2 2 3" xfId="1291"/>
    <cellStyle name="Note 2 2 3 2" xfId="1842"/>
    <cellStyle name="Note 2 2 3 2 2" xfId="4391"/>
    <cellStyle name="Note 2 2 3 2 2 2" xfId="8991"/>
    <cellStyle name="Note 2 2 3 2 2 3" xfId="13521"/>
    <cellStyle name="Note 2 2 3 2 2 4" xfId="18041"/>
    <cellStyle name="Note 2 2 3 2 2 5" xfId="14691"/>
    <cellStyle name="Note 2 2 3 2 2 6" xfId="24099"/>
    <cellStyle name="Note 2 2 3 2 3" xfId="8990"/>
    <cellStyle name="Note 2 2 3 2 4" xfId="13520"/>
    <cellStyle name="Note 2 2 3 2 5" xfId="18040"/>
    <cellStyle name="Note 2 2 3 2 6" xfId="14690"/>
    <cellStyle name="Note 2 2 3 2 7" xfId="24098"/>
    <cellStyle name="Note 2 2 3 3" xfId="2261"/>
    <cellStyle name="Note 2 2 3 3 2" xfId="4808"/>
    <cellStyle name="Note 2 2 3 3 2 2" xfId="8993"/>
    <cellStyle name="Note 2 2 3 3 2 3" xfId="18043"/>
    <cellStyle name="Note 2 2 3 3 2 4" xfId="14739"/>
    <cellStyle name="Note 2 2 3 3 2 5" xfId="24101"/>
    <cellStyle name="Note 2 2 3 3 3" xfId="8992"/>
    <cellStyle name="Note 2 2 3 3 4" xfId="18042"/>
    <cellStyle name="Note 2 2 3 3 5" xfId="14736"/>
    <cellStyle name="Note 2 2 3 3 6" xfId="24100"/>
    <cellStyle name="Note 2 2 3 4" xfId="2673"/>
    <cellStyle name="Note 2 2 3 4 2" xfId="5220"/>
    <cellStyle name="Note 2 2 3 4 2 2" xfId="8995"/>
    <cellStyle name="Note 2 2 3 4 2 3" xfId="13525"/>
    <cellStyle name="Note 2 2 3 4 2 4" xfId="18045"/>
    <cellStyle name="Note 2 2 3 4 2 5" xfId="14757"/>
    <cellStyle name="Note 2 2 3 4 2 6" xfId="24103"/>
    <cellStyle name="Note 2 2 3 4 3" xfId="8994"/>
    <cellStyle name="Note 2 2 3 4 4" xfId="13524"/>
    <cellStyle name="Note 2 2 3 4 5" xfId="18044"/>
    <cellStyle name="Note 2 2 3 4 6" xfId="14740"/>
    <cellStyle name="Note 2 2 3 4 7" xfId="24102"/>
    <cellStyle name="Note 2 2 3 5" xfId="3088"/>
    <cellStyle name="Note 2 2 3 5 2" xfId="5635"/>
    <cellStyle name="Note 2 2 3 5 2 2" xfId="8997"/>
    <cellStyle name="Note 2 2 3 5 2 3" xfId="13527"/>
    <cellStyle name="Note 2 2 3 5 2 4" xfId="18047"/>
    <cellStyle name="Note 2 2 3 5 2 5" xfId="14805"/>
    <cellStyle name="Note 2 2 3 5 2 6" xfId="24105"/>
    <cellStyle name="Note 2 2 3 5 3" xfId="8996"/>
    <cellStyle name="Note 2 2 3 5 4" xfId="13526"/>
    <cellStyle name="Note 2 2 3 5 5" xfId="18046"/>
    <cellStyle name="Note 2 2 3 5 6" xfId="14802"/>
    <cellStyle name="Note 2 2 3 5 7" xfId="24104"/>
    <cellStyle name="Note 2 2 3 6" xfId="3844"/>
    <cellStyle name="Note 2 2 3 6 2" xfId="8998"/>
    <cellStyle name="Note 2 2 3 6 3" xfId="13528"/>
    <cellStyle name="Note 2 2 3 6 4" xfId="18048"/>
    <cellStyle name="Note 2 2 3 6 5" xfId="14806"/>
    <cellStyle name="Note 2 2 3 6 6" xfId="24106"/>
    <cellStyle name="Note 2 2 3 7" xfId="8989"/>
    <cellStyle name="Note 2 2 3 8" xfId="18039"/>
    <cellStyle name="Note 2 2 3 9" xfId="14689"/>
    <cellStyle name="Note 2 2 4" xfId="1639"/>
    <cellStyle name="Note 2 2 4 2" xfId="4188"/>
    <cellStyle name="Note 2 2 4 2 2" xfId="9000"/>
    <cellStyle name="Note 2 2 4 2 3" xfId="13530"/>
    <cellStyle name="Note 2 2 4 2 4" xfId="18050"/>
    <cellStyle name="Note 2 2 4 2 5" xfId="14824"/>
    <cellStyle name="Note 2 2 4 2 6" xfId="24108"/>
    <cellStyle name="Note 2 2 4 3" xfId="8999"/>
    <cellStyle name="Note 2 2 4 4" xfId="13529"/>
    <cellStyle name="Note 2 2 4 5" xfId="18049"/>
    <cellStyle name="Note 2 2 4 6" xfId="14823"/>
    <cellStyle name="Note 2 2 4 7" xfId="24107"/>
    <cellStyle name="Note 2 2 5" xfId="2058"/>
    <cellStyle name="Note 2 2 5 2" xfId="4605"/>
    <cellStyle name="Note 2 2 5 2 2" xfId="9002"/>
    <cellStyle name="Note 2 2 5 2 3" xfId="13532"/>
    <cellStyle name="Note 2 2 5 2 4" xfId="18052"/>
    <cellStyle name="Note 2 2 5 2 5" xfId="15194"/>
    <cellStyle name="Note 2 2 5 2 6" xfId="24110"/>
    <cellStyle name="Note 2 2 5 3" xfId="9001"/>
    <cellStyle name="Note 2 2 5 4" xfId="13531"/>
    <cellStyle name="Note 2 2 5 5" xfId="18051"/>
    <cellStyle name="Note 2 2 5 6" xfId="15187"/>
    <cellStyle name="Note 2 2 5 7" xfId="24109"/>
    <cellStyle name="Note 2 2 6" xfId="2470"/>
    <cellStyle name="Note 2 2 6 2" xfId="5017"/>
    <cellStyle name="Note 2 2 6 2 2" xfId="9004"/>
    <cellStyle name="Note 2 2 6 2 3" xfId="13534"/>
    <cellStyle name="Note 2 2 6 2 4" xfId="18054"/>
    <cellStyle name="Note 2 2 6 2 5" xfId="15196"/>
    <cellStyle name="Note 2 2 6 2 6" xfId="24112"/>
    <cellStyle name="Note 2 2 6 3" xfId="9003"/>
    <cellStyle name="Note 2 2 6 4" xfId="13533"/>
    <cellStyle name="Note 2 2 6 5" xfId="18053"/>
    <cellStyle name="Note 2 2 6 6" xfId="15195"/>
    <cellStyle name="Note 2 2 6 7" xfId="24111"/>
    <cellStyle name="Note 2 2 7" xfId="2885"/>
    <cellStyle name="Note 2 2 7 2" xfId="5432"/>
    <cellStyle name="Note 2 2 7 2 2" xfId="9006"/>
    <cellStyle name="Note 2 2 7 2 3" xfId="13536"/>
    <cellStyle name="Note 2 2 7 2 4" xfId="18056"/>
    <cellStyle name="Note 2 2 7 2 5" xfId="15198"/>
    <cellStyle name="Note 2 2 7 2 6" xfId="24114"/>
    <cellStyle name="Note 2 2 7 3" xfId="9005"/>
    <cellStyle name="Note 2 2 7 4" xfId="13535"/>
    <cellStyle name="Note 2 2 7 5" xfId="18055"/>
    <cellStyle name="Note 2 2 7 6" xfId="15197"/>
    <cellStyle name="Note 2 2 7 7" xfId="24113"/>
    <cellStyle name="Note 2 2 8" xfId="3641"/>
    <cellStyle name="Note 2 2 8 2" xfId="9007"/>
    <cellStyle name="Note 2 2 8 3" xfId="13537"/>
    <cellStyle name="Note 2 2 8 4" xfId="18057"/>
    <cellStyle name="Note 2 2 8 5" xfId="15199"/>
    <cellStyle name="Note 2 2 8 6" xfId="24115"/>
    <cellStyle name="Note 2 2 9" xfId="8977"/>
    <cellStyle name="Note 2 3" xfId="964"/>
    <cellStyle name="Note 2 3 10" xfId="18058"/>
    <cellStyle name="Note 2 3 11" xfId="24116"/>
    <cellStyle name="Note 2 3 2" xfId="1548"/>
    <cellStyle name="Note 2 3 2 2" xfId="4097"/>
    <cellStyle name="Note 2 3 2 2 2" xfId="9010"/>
    <cellStyle name="Note 2 3 2 2 3" xfId="13540"/>
    <cellStyle name="Note 2 3 2 2 4" xfId="18060"/>
    <cellStyle name="Note 2 3 2 2 5" xfId="15202"/>
    <cellStyle name="Note 2 3 2 2 6" xfId="24118"/>
    <cellStyle name="Note 2 3 2 3" xfId="9009"/>
    <cellStyle name="Note 2 3 2 4" xfId="13539"/>
    <cellStyle name="Note 2 3 2 5" xfId="18059"/>
    <cellStyle name="Note 2 3 2 6" xfId="15201"/>
    <cellStyle name="Note 2 3 2 7" xfId="24117"/>
    <cellStyle name="Note 2 3 3" xfId="1967"/>
    <cellStyle name="Note 2 3 3 2" xfId="4514"/>
    <cellStyle name="Note 2 3 3 2 2" xfId="9012"/>
    <cellStyle name="Note 2 3 3 2 3" xfId="13542"/>
    <cellStyle name="Note 2 3 3 2 4" xfId="18062"/>
    <cellStyle name="Note 2 3 3 2 5" xfId="15204"/>
    <cellStyle name="Note 2 3 3 2 6" xfId="24120"/>
    <cellStyle name="Note 2 3 3 3" xfId="9011"/>
    <cellStyle name="Note 2 3 3 4" xfId="13541"/>
    <cellStyle name="Note 2 3 3 5" xfId="18061"/>
    <cellStyle name="Note 2 3 3 6" xfId="15203"/>
    <cellStyle name="Note 2 3 3 7" xfId="24119"/>
    <cellStyle name="Note 2 3 4" xfId="2379"/>
    <cellStyle name="Note 2 3 4 2" xfId="4926"/>
    <cellStyle name="Note 2 3 4 2 2" xfId="9014"/>
    <cellStyle name="Note 2 3 4 2 3" xfId="13544"/>
    <cellStyle name="Note 2 3 4 2 4" xfId="18064"/>
    <cellStyle name="Note 2 3 4 2 5" xfId="15206"/>
    <cellStyle name="Note 2 3 4 2 6" xfId="24122"/>
    <cellStyle name="Note 2 3 4 3" xfId="9013"/>
    <cellStyle name="Note 2 3 4 4" xfId="13543"/>
    <cellStyle name="Note 2 3 4 5" xfId="18063"/>
    <cellStyle name="Note 2 3 4 6" xfId="24121"/>
    <cellStyle name="Note 2 3 5" xfId="2794"/>
    <cellStyle name="Note 2 3 5 2" xfId="5341"/>
    <cellStyle name="Note 2 3 5 2 2" xfId="9016"/>
    <cellStyle name="Note 2 3 5 2 3" xfId="13546"/>
    <cellStyle name="Note 2 3 5 2 4" xfId="18066"/>
    <cellStyle name="Note 2 3 5 2 5" xfId="15208"/>
    <cellStyle name="Note 2 3 5 2 6" xfId="24124"/>
    <cellStyle name="Note 2 3 5 3" xfId="9015"/>
    <cellStyle name="Note 2 3 5 4" xfId="13545"/>
    <cellStyle name="Note 2 3 5 5" xfId="18065"/>
    <cellStyle name="Note 2 3 5 6" xfId="15207"/>
    <cellStyle name="Note 2 3 5 7" xfId="24123"/>
    <cellStyle name="Note 2 3 6" xfId="3402"/>
    <cellStyle name="Note 2 3 6 2" xfId="9017"/>
    <cellStyle name="Note 2 3 6 3" xfId="13547"/>
    <cellStyle name="Note 2 3 6 4" xfId="18067"/>
    <cellStyle name="Note 2 3 6 5" xfId="15209"/>
    <cellStyle name="Note 2 3 6 6" xfId="24125"/>
    <cellStyle name="Note 2 3 7" xfId="3207"/>
    <cellStyle name="Note 2 3 7 2" xfId="9018"/>
    <cellStyle name="Note 2 3 7 3" xfId="13548"/>
    <cellStyle name="Note 2 3 7 4" xfId="18068"/>
    <cellStyle name="Note 2 3 7 5" xfId="15210"/>
    <cellStyle name="Note 2 3 7 6" xfId="24126"/>
    <cellStyle name="Note 2 3 8" xfId="9008"/>
    <cellStyle name="Note 2 3 9" xfId="13538"/>
    <cellStyle name="Note 2 4" xfId="922"/>
    <cellStyle name="Note 2 4 10" xfId="15211"/>
    <cellStyle name="Note 2 4 11" xfId="24127"/>
    <cellStyle name="Note 2 4 2" xfId="1506"/>
    <cellStyle name="Note 2 4 2 2" xfId="4055"/>
    <cellStyle name="Note 2 4 2 2 2" xfId="9021"/>
    <cellStyle name="Note 2 4 2 2 3" xfId="13551"/>
    <cellStyle name="Note 2 4 2 2 4" xfId="18071"/>
    <cellStyle name="Note 2 4 2 2 5" xfId="15213"/>
    <cellStyle name="Note 2 4 2 2 6" xfId="24129"/>
    <cellStyle name="Note 2 4 2 3" xfId="9020"/>
    <cellStyle name="Note 2 4 2 4" xfId="13550"/>
    <cellStyle name="Note 2 4 2 5" xfId="18070"/>
    <cellStyle name="Note 2 4 2 6" xfId="15212"/>
    <cellStyle name="Note 2 4 2 7" xfId="24128"/>
    <cellStyle name="Note 2 4 3" xfId="1431"/>
    <cellStyle name="Note 2 4 3 2" xfId="3980"/>
    <cellStyle name="Note 2 4 3 2 2" xfId="9023"/>
    <cellStyle name="Note 2 4 3 2 3" xfId="13553"/>
    <cellStyle name="Note 2 4 3 2 4" xfId="18073"/>
    <cellStyle name="Note 2 4 3 2 5" xfId="15215"/>
    <cellStyle name="Note 2 4 3 2 6" xfId="24131"/>
    <cellStyle name="Note 2 4 3 3" xfId="9022"/>
    <cellStyle name="Note 2 4 3 4" xfId="13552"/>
    <cellStyle name="Note 2 4 3 5" xfId="18072"/>
    <cellStyle name="Note 2 4 3 6" xfId="15214"/>
    <cellStyle name="Note 2 4 3 7" xfId="24130"/>
    <cellStyle name="Note 2 4 4" xfId="1471"/>
    <cellStyle name="Note 2 4 4 2" xfId="4020"/>
    <cellStyle name="Note 2 4 4 2 2" xfId="9025"/>
    <cellStyle name="Note 2 4 4 2 3" xfId="13555"/>
    <cellStyle name="Note 2 4 4 2 4" xfId="18075"/>
    <cellStyle name="Note 2 4 4 2 5" xfId="15217"/>
    <cellStyle name="Note 2 4 4 2 6" xfId="24133"/>
    <cellStyle name="Note 2 4 4 3" xfId="9024"/>
    <cellStyle name="Note 2 4 4 4" xfId="13554"/>
    <cellStyle name="Note 2 4 4 5" xfId="18074"/>
    <cellStyle name="Note 2 4 4 6" xfId="15216"/>
    <cellStyle name="Note 2 4 4 7" xfId="24132"/>
    <cellStyle name="Note 2 4 5" xfId="1465"/>
    <cellStyle name="Note 2 4 5 2" xfId="4014"/>
    <cellStyle name="Note 2 4 5 2 2" xfId="13557"/>
    <cellStyle name="Note 2 4 5 2 3" xfId="18077"/>
    <cellStyle name="Note 2 4 5 2 4" xfId="15274"/>
    <cellStyle name="Note 2 4 5 2 5" xfId="24135"/>
    <cellStyle name="Note 2 4 5 3" xfId="13556"/>
    <cellStyle name="Note 2 4 5 4" xfId="18076"/>
    <cellStyle name="Note 2 4 5 5" xfId="15218"/>
    <cellStyle name="Note 2 4 5 6" xfId="24134"/>
    <cellStyle name="Note 2 4 6" xfId="3403"/>
    <cellStyle name="Note 2 4 6 2" xfId="9028"/>
    <cellStyle name="Note 2 4 6 3" xfId="13558"/>
    <cellStyle name="Note 2 4 6 4" xfId="18078"/>
    <cellStyle name="Note 2 4 6 5" xfId="15275"/>
    <cellStyle name="Note 2 4 6 6" xfId="24136"/>
    <cellStyle name="Note 2 4 7" xfId="3249"/>
    <cellStyle name="Note 2 4 7 2" xfId="9029"/>
    <cellStyle name="Note 2 4 7 3" xfId="13559"/>
    <cellStyle name="Note 2 4 7 4" xfId="18079"/>
    <cellStyle name="Note 2 4 7 5" xfId="15281"/>
    <cellStyle name="Note 2 4 7 6" xfId="24137"/>
    <cellStyle name="Note 2 4 8" xfId="13549"/>
    <cellStyle name="Note 2 4 9" xfId="18069"/>
    <cellStyle name="Note 2 5" xfId="1374"/>
    <cellStyle name="Note 2 5 10" xfId="18080"/>
    <cellStyle name="Note 2 5 11" xfId="15282"/>
    <cellStyle name="Note 2 5 12" xfId="24138"/>
    <cellStyle name="Note 2 5 2" xfId="1924"/>
    <cellStyle name="Note 2 5 2 2" xfId="4471"/>
    <cellStyle name="Note 2 5 2 2 2" xfId="9032"/>
    <cellStyle name="Note 2 5 2 2 3" xfId="13562"/>
    <cellStyle name="Note 2 5 2 2 4" xfId="18082"/>
    <cellStyle name="Note 2 5 2 2 5" xfId="15308"/>
    <cellStyle name="Note 2 5 2 2 6" xfId="24140"/>
    <cellStyle name="Note 2 5 2 3" xfId="9031"/>
    <cellStyle name="Note 2 5 2 4" xfId="13561"/>
    <cellStyle name="Note 2 5 2 5" xfId="18081"/>
    <cellStyle name="Note 2 5 2 6" xfId="15283"/>
    <cellStyle name="Note 2 5 2 7" xfId="24139"/>
    <cellStyle name="Note 2 5 3" xfId="2341"/>
    <cellStyle name="Note 2 5 3 2" xfId="4888"/>
    <cellStyle name="Note 2 5 3 2 2" xfId="9034"/>
    <cellStyle name="Note 2 5 3 2 3" xfId="13564"/>
    <cellStyle name="Note 2 5 3 2 4" xfId="18084"/>
    <cellStyle name="Note 2 5 3 2 5" xfId="15346"/>
    <cellStyle name="Note 2 5 3 2 6" xfId="24142"/>
    <cellStyle name="Note 2 5 3 3" xfId="9033"/>
    <cellStyle name="Note 2 5 3 4" xfId="13563"/>
    <cellStyle name="Note 2 5 3 5" xfId="18083"/>
    <cellStyle name="Note 2 5 3 6" xfId="15309"/>
    <cellStyle name="Note 2 5 3 7" xfId="24141"/>
    <cellStyle name="Note 2 5 4" xfId="2753"/>
    <cellStyle name="Note 2 5 4 2" xfId="5300"/>
    <cellStyle name="Note 2 5 4 2 2" xfId="9036"/>
    <cellStyle name="Note 2 5 4 2 3" xfId="13566"/>
    <cellStyle name="Note 2 5 4 2 4" xfId="18086"/>
    <cellStyle name="Note 2 5 4 2 5" xfId="15403"/>
    <cellStyle name="Note 2 5 4 2 6" xfId="24144"/>
    <cellStyle name="Note 2 5 4 3" xfId="9035"/>
    <cellStyle name="Note 2 5 4 4" xfId="13565"/>
    <cellStyle name="Note 2 5 4 5" xfId="18085"/>
    <cellStyle name="Note 2 5 4 6" xfId="15347"/>
    <cellStyle name="Note 2 5 4 7" xfId="24143"/>
    <cellStyle name="Note 2 5 5" xfId="3168"/>
    <cellStyle name="Note 2 5 5 2" xfId="5715"/>
    <cellStyle name="Note 2 5 5 2 2" xfId="9038"/>
    <cellStyle name="Note 2 5 5 2 3" xfId="13568"/>
    <cellStyle name="Note 2 5 5 2 4" xfId="18088"/>
    <cellStyle name="Note 2 5 5 2 5" xfId="15410"/>
    <cellStyle name="Note 2 5 5 2 6" xfId="24146"/>
    <cellStyle name="Note 2 5 5 3" xfId="9037"/>
    <cellStyle name="Note 2 5 5 4" xfId="13567"/>
    <cellStyle name="Note 2 5 5 5" xfId="18087"/>
    <cellStyle name="Note 2 5 5 6" xfId="15404"/>
    <cellStyle name="Note 2 5 5 7" xfId="24145"/>
    <cellStyle name="Note 2 5 6" xfId="3404"/>
    <cellStyle name="Note 2 5 6 2" xfId="9039"/>
    <cellStyle name="Note 2 5 6 3" xfId="13569"/>
    <cellStyle name="Note 2 5 6 4" xfId="18089"/>
    <cellStyle name="Note 2 5 6 5" xfId="15411"/>
    <cellStyle name="Note 2 5 6 6" xfId="24147"/>
    <cellStyle name="Note 2 5 7" xfId="3924"/>
    <cellStyle name="Note 2 5 7 2" xfId="9040"/>
    <cellStyle name="Note 2 5 7 3" xfId="13570"/>
    <cellStyle name="Note 2 5 7 4" xfId="18090"/>
    <cellStyle name="Note 2 5 7 5" xfId="15412"/>
    <cellStyle name="Note 2 5 7 6" xfId="24148"/>
    <cellStyle name="Note 2 5 8" xfId="9030"/>
    <cellStyle name="Note 2 5 9" xfId="13560"/>
    <cellStyle name="Number" xfId="528"/>
    <cellStyle name="OCS1" xfId="529"/>
    <cellStyle name="OddBodyShade" xfId="530"/>
    <cellStyle name="OddBodyShade 10" xfId="29997"/>
    <cellStyle name="OddBodyShade 11" xfId="32148"/>
    <cellStyle name="OddBodyShade 12" xfId="29411"/>
    <cellStyle name="OddBodyShade 2" xfId="13573"/>
    <cellStyle name="OddBodyShade 3" xfId="24149"/>
    <cellStyle name="OddBodyShade 4" xfId="22708"/>
    <cellStyle name="OddBodyShade 5" xfId="29398"/>
    <cellStyle name="OddBodyShade 6" xfId="27483"/>
    <cellStyle name="OddBodyShade 7" xfId="29397"/>
    <cellStyle name="OddBodyShade 8" xfId="29396"/>
    <cellStyle name="OddBodyShade 9" xfId="29395"/>
    <cellStyle name="Ok" xfId="531"/>
    <cellStyle name="Output 2" xfId="532"/>
    <cellStyle name="Output 2 2" xfId="1073"/>
    <cellStyle name="Output 2 2 10" xfId="13576"/>
    <cellStyle name="Output 2 2 11" xfId="27608"/>
    <cellStyle name="Output 2 2 2" xfId="1191"/>
    <cellStyle name="Output 2 2 2 10" xfId="27609"/>
    <cellStyle name="Output 2 2 2 2" xfId="1742"/>
    <cellStyle name="Output 2 2 2 2 2" xfId="4291"/>
    <cellStyle name="Output 2 2 2 2 2 2" xfId="9049"/>
    <cellStyle name="Output 2 2 2 2 2 3" xfId="13579"/>
    <cellStyle name="Output 2 2 2 2 2 4" xfId="15589"/>
    <cellStyle name="Output 2 2 2 2 2 5" xfId="24151"/>
    <cellStyle name="Output 2 2 2 2 2 6" xfId="27611"/>
    <cellStyle name="Output 2 2 2 2 3" xfId="9048"/>
    <cellStyle name="Output 2 2 2 2 4" xfId="13578"/>
    <cellStyle name="Output 2 2 2 2 5" xfId="15586"/>
    <cellStyle name="Output 2 2 2 2 6" xfId="24150"/>
    <cellStyle name="Output 2 2 2 2 7" xfId="27610"/>
    <cellStyle name="Output 2 2 2 3" xfId="2161"/>
    <cellStyle name="Output 2 2 2 3 2" xfId="4708"/>
    <cellStyle name="Output 2 2 2 3 2 2" xfId="9051"/>
    <cellStyle name="Output 2 2 2 3 2 3" xfId="13581"/>
    <cellStyle name="Output 2 2 2 3 2 4" xfId="15607"/>
    <cellStyle name="Output 2 2 2 3 2 5" xfId="24153"/>
    <cellStyle name="Output 2 2 2 3 2 6" xfId="27613"/>
    <cellStyle name="Output 2 2 2 3 3" xfId="9050"/>
    <cellStyle name="Output 2 2 2 3 4" xfId="13580"/>
    <cellStyle name="Output 2 2 2 3 5" xfId="15590"/>
    <cellStyle name="Output 2 2 2 3 6" xfId="24152"/>
    <cellStyle name="Output 2 2 2 3 7" xfId="27612"/>
    <cellStyle name="Output 2 2 2 4" xfId="2573"/>
    <cellStyle name="Output 2 2 2 4 2" xfId="5120"/>
    <cellStyle name="Output 2 2 2 4 2 2" xfId="9053"/>
    <cellStyle name="Output 2 2 2 4 2 3" xfId="13583"/>
    <cellStyle name="Output 2 2 2 4 2 4" xfId="15609"/>
    <cellStyle name="Output 2 2 2 4 2 5" xfId="24155"/>
    <cellStyle name="Output 2 2 2 4 2 6" xfId="27615"/>
    <cellStyle name="Output 2 2 2 4 3" xfId="9052"/>
    <cellStyle name="Output 2 2 2 4 4" xfId="13582"/>
    <cellStyle name="Output 2 2 2 4 5" xfId="15608"/>
    <cellStyle name="Output 2 2 2 4 6" xfId="24154"/>
    <cellStyle name="Output 2 2 2 4 7" xfId="27614"/>
    <cellStyle name="Output 2 2 2 5" xfId="2988"/>
    <cellStyle name="Output 2 2 2 5 2" xfId="5535"/>
    <cellStyle name="Output 2 2 2 5 2 2" xfId="13585"/>
    <cellStyle name="Output 2 2 2 5 2 3" xfId="15611"/>
    <cellStyle name="Output 2 2 2 5 2 4" xfId="24157"/>
    <cellStyle name="Output 2 2 2 5 2 5" xfId="27617"/>
    <cellStyle name="Output 2 2 2 5 3" xfId="13584"/>
    <cellStyle name="Output 2 2 2 5 4" xfId="15610"/>
    <cellStyle name="Output 2 2 2 5 5" xfId="24156"/>
    <cellStyle name="Output 2 2 2 5 6" xfId="27616"/>
    <cellStyle name="Output 2 2 2 6" xfId="3406"/>
    <cellStyle name="Output 2 2 2 6 2" xfId="9056"/>
    <cellStyle name="Output 2 2 2 6 3" xfId="13586"/>
    <cellStyle name="Output 2 2 2 6 4" xfId="15612"/>
    <cellStyle name="Output 2 2 2 6 5" xfId="24158"/>
    <cellStyle name="Output 2 2 2 6 6" xfId="27618"/>
    <cellStyle name="Output 2 2 2 7" xfId="3744"/>
    <cellStyle name="Output 2 2 2 7 2" xfId="9057"/>
    <cellStyle name="Output 2 2 2 7 3" xfId="13587"/>
    <cellStyle name="Output 2 2 2 7 4" xfId="15613"/>
    <cellStyle name="Output 2 2 2 7 5" xfId="24159"/>
    <cellStyle name="Output 2 2 2 7 6" xfId="27619"/>
    <cellStyle name="Output 2 2 2 8" xfId="13577"/>
    <cellStyle name="Output 2 2 2 9" xfId="15541"/>
    <cellStyle name="Output 2 2 3" xfId="1292"/>
    <cellStyle name="Output 2 2 3 10" xfId="24160"/>
    <cellStyle name="Output 2 2 3 11" xfId="27620"/>
    <cellStyle name="Output 2 2 3 2" xfId="1843"/>
    <cellStyle name="Output 2 2 3 2 2" xfId="4392"/>
    <cellStyle name="Output 2 2 3 2 2 2" xfId="9060"/>
    <cellStyle name="Output 2 2 3 2 2 3" xfId="13590"/>
    <cellStyle name="Output 2 2 3 2 2 4" xfId="15615"/>
    <cellStyle name="Output 2 2 3 2 2 5" xfId="24162"/>
    <cellStyle name="Output 2 2 3 2 2 6" xfId="27622"/>
    <cellStyle name="Output 2 2 3 2 3" xfId="9059"/>
    <cellStyle name="Output 2 2 3 2 4" xfId="13589"/>
    <cellStyle name="Output 2 2 3 2 5" xfId="15614"/>
    <cellStyle name="Output 2 2 3 2 6" xfId="24161"/>
    <cellStyle name="Output 2 2 3 2 7" xfId="27621"/>
    <cellStyle name="Output 2 2 3 3" xfId="2262"/>
    <cellStyle name="Output 2 2 3 3 2" xfId="4809"/>
    <cellStyle name="Output 2 2 3 3 2 2" xfId="9062"/>
    <cellStyle name="Output 2 2 3 3 2 3" xfId="13592"/>
    <cellStyle name="Output 2 2 3 3 2 4" xfId="15617"/>
    <cellStyle name="Output 2 2 3 3 2 5" xfId="24164"/>
    <cellStyle name="Output 2 2 3 3 2 6" xfId="27624"/>
    <cellStyle name="Output 2 2 3 3 3" xfId="9061"/>
    <cellStyle name="Output 2 2 3 3 4" xfId="13591"/>
    <cellStyle name="Output 2 2 3 3 5" xfId="24163"/>
    <cellStyle name="Output 2 2 3 3 6" xfId="27623"/>
    <cellStyle name="Output 2 2 3 4" xfId="2674"/>
    <cellStyle name="Output 2 2 3 4 2" xfId="5221"/>
    <cellStyle name="Output 2 2 3 4 2 2" xfId="9064"/>
    <cellStyle name="Output 2 2 3 4 2 3" xfId="13594"/>
    <cellStyle name="Output 2 2 3 4 2 4" xfId="15619"/>
    <cellStyle name="Output 2 2 3 4 2 5" xfId="24166"/>
    <cellStyle name="Output 2 2 3 4 2 6" xfId="27626"/>
    <cellStyle name="Output 2 2 3 4 3" xfId="9063"/>
    <cellStyle name="Output 2 2 3 4 4" xfId="13593"/>
    <cellStyle name="Output 2 2 3 4 5" xfId="15618"/>
    <cellStyle name="Output 2 2 3 4 6" xfId="24165"/>
    <cellStyle name="Output 2 2 3 4 7" xfId="27625"/>
    <cellStyle name="Output 2 2 3 5" xfId="3089"/>
    <cellStyle name="Output 2 2 3 5 2" xfId="5636"/>
    <cellStyle name="Output 2 2 3 5 2 2" xfId="9066"/>
    <cellStyle name="Output 2 2 3 5 2 3" xfId="13596"/>
    <cellStyle name="Output 2 2 3 5 2 4" xfId="15621"/>
    <cellStyle name="Output 2 2 3 5 2 5" xfId="24168"/>
    <cellStyle name="Output 2 2 3 5 2 6" xfId="27628"/>
    <cellStyle name="Output 2 2 3 5 3" xfId="9065"/>
    <cellStyle name="Output 2 2 3 5 4" xfId="13595"/>
    <cellStyle name="Output 2 2 3 5 5" xfId="15620"/>
    <cellStyle name="Output 2 2 3 5 6" xfId="24167"/>
    <cellStyle name="Output 2 2 3 5 7" xfId="27627"/>
    <cellStyle name="Output 2 2 3 6" xfId="3407"/>
    <cellStyle name="Output 2 2 3 6 2" xfId="9067"/>
    <cellStyle name="Output 2 2 3 6 3" xfId="13597"/>
    <cellStyle name="Output 2 2 3 6 4" xfId="15622"/>
    <cellStyle name="Output 2 2 3 6 5" xfId="24169"/>
    <cellStyle name="Output 2 2 3 6 6" xfId="27629"/>
    <cellStyle name="Output 2 2 3 7" xfId="3845"/>
    <cellStyle name="Output 2 2 3 7 2" xfId="9068"/>
    <cellStyle name="Output 2 2 3 7 3" xfId="13598"/>
    <cellStyle name="Output 2 2 3 7 4" xfId="15623"/>
    <cellStyle name="Output 2 2 3 7 5" xfId="24170"/>
    <cellStyle name="Output 2 2 3 7 6" xfId="27630"/>
    <cellStyle name="Output 2 2 3 8" xfId="9058"/>
    <cellStyle name="Output 2 2 3 9" xfId="13588"/>
    <cellStyle name="Output 2 2 4" xfId="1640"/>
    <cellStyle name="Output 2 2 4 2" xfId="4189"/>
    <cellStyle name="Output 2 2 4 2 2" xfId="9070"/>
    <cellStyle name="Output 2 2 4 2 3" xfId="13600"/>
    <cellStyle name="Output 2 2 4 2 4" xfId="15625"/>
    <cellStyle name="Output 2 2 4 2 5" xfId="24172"/>
    <cellStyle name="Output 2 2 4 2 6" xfId="27632"/>
    <cellStyle name="Output 2 2 4 3" xfId="9069"/>
    <cellStyle name="Output 2 2 4 4" xfId="13599"/>
    <cellStyle name="Output 2 2 4 5" xfId="15624"/>
    <cellStyle name="Output 2 2 4 6" xfId="24171"/>
    <cellStyle name="Output 2 2 4 7" xfId="27631"/>
    <cellStyle name="Output 2 2 5" xfId="2059"/>
    <cellStyle name="Output 2 2 5 2" xfId="4606"/>
    <cellStyle name="Output 2 2 5 2 2" xfId="9072"/>
    <cellStyle name="Output 2 2 5 2 3" xfId="13602"/>
    <cellStyle name="Output 2 2 5 2 4" xfId="15627"/>
    <cellStyle name="Output 2 2 5 2 5" xfId="24174"/>
    <cellStyle name="Output 2 2 5 2 6" xfId="27634"/>
    <cellStyle name="Output 2 2 5 3" xfId="9071"/>
    <cellStyle name="Output 2 2 5 4" xfId="13601"/>
    <cellStyle name="Output 2 2 5 5" xfId="15626"/>
    <cellStyle name="Output 2 2 5 6" xfId="24173"/>
    <cellStyle name="Output 2 2 5 7" xfId="27633"/>
    <cellStyle name="Output 2 2 6" xfId="2471"/>
    <cellStyle name="Output 2 2 6 2" xfId="5018"/>
    <cellStyle name="Output 2 2 6 2 2" xfId="9074"/>
    <cellStyle name="Output 2 2 6 2 3" xfId="13604"/>
    <cellStyle name="Output 2 2 6 2 4" xfId="15629"/>
    <cellStyle name="Output 2 2 6 2 5" xfId="24176"/>
    <cellStyle name="Output 2 2 6 2 6" xfId="27636"/>
    <cellStyle name="Output 2 2 6 3" xfId="9073"/>
    <cellStyle name="Output 2 2 6 4" xfId="13603"/>
    <cellStyle name="Output 2 2 6 5" xfId="15628"/>
    <cellStyle name="Output 2 2 6 6" xfId="24175"/>
    <cellStyle name="Output 2 2 6 7" xfId="27635"/>
    <cellStyle name="Output 2 2 7" xfId="2886"/>
    <cellStyle name="Output 2 2 7 2" xfId="5433"/>
    <cellStyle name="Output 2 2 7 2 2" xfId="9076"/>
    <cellStyle name="Output 2 2 7 2 3" xfId="13606"/>
    <cellStyle name="Output 2 2 7 2 4" xfId="15631"/>
    <cellStyle name="Output 2 2 7 2 5" xfId="24178"/>
    <cellStyle name="Output 2 2 7 2 6" xfId="27638"/>
    <cellStyle name="Output 2 2 7 3" xfId="9075"/>
    <cellStyle name="Output 2 2 7 4" xfId="13605"/>
    <cellStyle name="Output 2 2 7 5" xfId="15630"/>
    <cellStyle name="Output 2 2 7 6" xfId="24177"/>
    <cellStyle name="Output 2 2 7 7" xfId="27637"/>
    <cellStyle name="Output 2 2 8" xfId="3405"/>
    <cellStyle name="Output 2 2 8 2" xfId="9077"/>
    <cellStyle name="Output 2 2 8 3" xfId="13607"/>
    <cellStyle name="Output 2 2 8 4" xfId="15632"/>
    <cellStyle name="Output 2 2 8 5" xfId="24179"/>
    <cellStyle name="Output 2 2 8 6" xfId="27639"/>
    <cellStyle name="Output 2 2 9" xfId="3642"/>
    <cellStyle name="Output 2 2 9 2" xfId="9078"/>
    <cellStyle name="Output 2 2 9 3" xfId="13608"/>
    <cellStyle name="Output 2 2 9 4" xfId="15633"/>
    <cellStyle name="Output 2 2 9 5" xfId="24180"/>
    <cellStyle name="Output 2 2 9 6" xfId="27640"/>
    <cellStyle name="Output 2 3" xfId="1011"/>
    <cellStyle name="Output 2 3 10" xfId="15634"/>
    <cellStyle name="Output 2 3 11" xfId="24181"/>
    <cellStyle name="Output 2 3 12" xfId="27641"/>
    <cellStyle name="Output 2 3 2" xfId="1595"/>
    <cellStyle name="Output 2 3 2 2" xfId="4144"/>
    <cellStyle name="Output 2 3 2 2 2" xfId="9081"/>
    <cellStyle name="Output 2 3 2 2 3" xfId="13611"/>
    <cellStyle name="Output 2 3 2 2 4" xfId="15636"/>
    <cellStyle name="Output 2 3 2 2 5" xfId="24183"/>
    <cellStyle name="Output 2 3 2 2 6" xfId="27643"/>
    <cellStyle name="Output 2 3 2 3" xfId="9080"/>
    <cellStyle name="Output 2 3 2 4" xfId="13610"/>
    <cellStyle name="Output 2 3 2 5" xfId="15635"/>
    <cellStyle name="Output 2 3 2 6" xfId="24182"/>
    <cellStyle name="Output 2 3 2 7" xfId="27642"/>
    <cellStyle name="Output 2 3 3" xfId="2014"/>
    <cellStyle name="Output 2 3 3 2" xfId="4561"/>
    <cellStyle name="Output 2 3 3 2 2" xfId="9083"/>
    <cellStyle name="Output 2 3 3 2 3" xfId="13613"/>
    <cellStyle name="Output 2 3 3 2 4" xfId="15638"/>
    <cellStyle name="Output 2 3 3 2 5" xfId="24185"/>
    <cellStyle name="Output 2 3 3 2 6" xfId="27645"/>
    <cellStyle name="Output 2 3 3 3" xfId="9082"/>
    <cellStyle name="Output 2 3 3 4" xfId="13612"/>
    <cellStyle name="Output 2 3 3 5" xfId="15637"/>
    <cellStyle name="Output 2 3 3 6" xfId="24184"/>
    <cellStyle name="Output 2 3 3 7" xfId="27644"/>
    <cellStyle name="Output 2 3 4" xfId="2426"/>
    <cellStyle name="Output 2 3 4 2" xfId="4973"/>
    <cellStyle name="Output 2 3 4 2 2" xfId="9085"/>
    <cellStyle name="Output 2 3 4 2 3" xfId="13615"/>
    <cellStyle name="Output 2 3 4 2 4" xfId="15640"/>
    <cellStyle name="Output 2 3 4 2 5" xfId="24187"/>
    <cellStyle name="Output 2 3 4 2 6" xfId="27647"/>
    <cellStyle name="Output 2 3 4 3" xfId="9084"/>
    <cellStyle name="Output 2 3 4 4" xfId="13614"/>
    <cellStyle name="Output 2 3 4 5" xfId="15639"/>
    <cellStyle name="Output 2 3 4 6" xfId="24186"/>
    <cellStyle name="Output 2 3 4 7" xfId="27646"/>
    <cellStyle name="Output 2 3 5" xfId="2841"/>
    <cellStyle name="Output 2 3 5 2" xfId="5388"/>
    <cellStyle name="Output 2 3 5 2 2" xfId="9087"/>
    <cellStyle name="Output 2 3 5 2 3" xfId="13617"/>
    <cellStyle name="Output 2 3 5 2 4" xfId="15642"/>
    <cellStyle name="Output 2 3 5 2 5" xfId="24189"/>
    <cellStyle name="Output 2 3 5 2 6" xfId="27649"/>
    <cellStyle name="Output 2 3 5 3" xfId="9086"/>
    <cellStyle name="Output 2 3 5 4" xfId="13616"/>
    <cellStyle name="Output 2 3 5 5" xfId="15641"/>
    <cellStyle name="Output 2 3 5 6" xfId="24188"/>
    <cellStyle name="Output 2 3 5 7" xfId="27648"/>
    <cellStyle name="Output 2 3 6" xfId="3408"/>
    <cellStyle name="Output 2 3 6 2" xfId="9088"/>
    <cellStyle name="Output 2 3 6 3" xfId="13618"/>
    <cellStyle name="Output 2 3 6 4" xfId="15643"/>
    <cellStyle name="Output 2 3 6 5" xfId="24190"/>
    <cellStyle name="Output 2 3 6 6" xfId="27650"/>
    <cellStyle name="Output 2 3 7" xfId="3597"/>
    <cellStyle name="Output 2 3 7 2" xfId="9089"/>
    <cellStyle name="Output 2 3 7 3" xfId="13619"/>
    <cellStyle name="Output 2 3 7 4" xfId="15644"/>
    <cellStyle name="Output 2 3 7 5" xfId="24191"/>
    <cellStyle name="Output 2 3 7 6" xfId="27651"/>
    <cellStyle name="Output 2 3 8" xfId="9079"/>
    <cellStyle name="Output 2 3 9" xfId="13609"/>
    <cellStyle name="Output 2 4" xfId="923"/>
    <cellStyle name="Output 2 4 10" xfId="24192"/>
    <cellStyle name="Output 2 4 11" xfId="27652"/>
    <cellStyle name="Output 2 4 2" xfId="1507"/>
    <cellStyle name="Output 2 4 2 2" xfId="4056"/>
    <cellStyle name="Output 2 4 2 2 2" xfId="9092"/>
    <cellStyle name="Output 2 4 2 2 3" xfId="13622"/>
    <cellStyle name="Output 2 4 2 2 4" xfId="15647"/>
    <cellStyle name="Output 2 4 2 2 5" xfId="24194"/>
    <cellStyle name="Output 2 4 2 2 6" xfId="27654"/>
    <cellStyle name="Output 2 4 2 3" xfId="9091"/>
    <cellStyle name="Output 2 4 2 4" xfId="13621"/>
    <cellStyle name="Output 2 4 2 5" xfId="15646"/>
    <cellStyle name="Output 2 4 2 6" xfId="24193"/>
    <cellStyle name="Output 2 4 2 7" xfId="27653"/>
    <cellStyle name="Output 2 4 3" xfId="1430"/>
    <cellStyle name="Output 2 4 3 2" xfId="3979"/>
    <cellStyle name="Output 2 4 3 2 2" xfId="9094"/>
    <cellStyle name="Output 2 4 3 2 3" xfId="15649"/>
    <cellStyle name="Output 2 4 3 2 4" xfId="24196"/>
    <cellStyle name="Output 2 4 3 2 5" xfId="27656"/>
    <cellStyle name="Output 2 4 3 3" xfId="9093"/>
    <cellStyle name="Output 2 4 3 4" xfId="15648"/>
    <cellStyle name="Output 2 4 3 5" xfId="24195"/>
    <cellStyle name="Output 2 4 3 6" xfId="27655"/>
    <cellStyle name="Output 2 4 4" xfId="1472"/>
    <cellStyle name="Output 2 4 4 2" xfId="4021"/>
    <cellStyle name="Output 2 4 4 2 2" xfId="9096"/>
    <cellStyle name="Output 2 4 4 2 3" xfId="13626"/>
    <cellStyle name="Output 2 4 4 2 4" xfId="15651"/>
    <cellStyle name="Output 2 4 4 2 5" xfId="24198"/>
    <cellStyle name="Output 2 4 4 2 6" xfId="27658"/>
    <cellStyle name="Output 2 4 4 3" xfId="9095"/>
    <cellStyle name="Output 2 4 4 4" xfId="13625"/>
    <cellStyle name="Output 2 4 4 5" xfId="15650"/>
    <cellStyle name="Output 2 4 4 6" xfId="24197"/>
    <cellStyle name="Output 2 4 4 7" xfId="27657"/>
    <cellStyle name="Output 2 4 5" xfId="1464"/>
    <cellStyle name="Output 2 4 5 2" xfId="4013"/>
    <cellStyle name="Output 2 4 5 2 2" xfId="9098"/>
    <cellStyle name="Output 2 4 5 2 3" xfId="13628"/>
    <cellStyle name="Output 2 4 5 2 4" xfId="15653"/>
    <cellStyle name="Output 2 4 5 2 5" xfId="24200"/>
    <cellStyle name="Output 2 4 5 2 6" xfId="27660"/>
    <cellStyle name="Output 2 4 5 3" xfId="9097"/>
    <cellStyle name="Output 2 4 5 4" xfId="13627"/>
    <cellStyle name="Output 2 4 5 5" xfId="15652"/>
    <cellStyle name="Output 2 4 5 6" xfId="24199"/>
    <cellStyle name="Output 2 4 5 7" xfId="27659"/>
    <cellStyle name="Output 2 4 6" xfId="3409"/>
    <cellStyle name="Output 2 4 6 2" xfId="9099"/>
    <cellStyle name="Output 2 4 6 3" xfId="13629"/>
    <cellStyle name="Output 2 4 6 4" xfId="15654"/>
    <cellStyle name="Output 2 4 6 5" xfId="24201"/>
    <cellStyle name="Output 2 4 6 6" xfId="27661"/>
    <cellStyle name="Output 2 4 7" xfId="3248"/>
    <cellStyle name="Output 2 4 7 2" xfId="9100"/>
    <cellStyle name="Output 2 4 7 3" xfId="13630"/>
    <cellStyle name="Output 2 4 7 4" xfId="15655"/>
    <cellStyle name="Output 2 4 7 5" xfId="24202"/>
    <cellStyle name="Output 2 4 7 6" xfId="27662"/>
    <cellStyle name="Output 2 4 8" xfId="9090"/>
    <cellStyle name="Output 2 4 9" xfId="15645"/>
    <cellStyle name="Output 2 5" xfId="1375"/>
    <cellStyle name="Output 2 5 10" xfId="24203"/>
    <cellStyle name="Output 2 5 2" xfId="1925"/>
    <cellStyle name="Output 2 5 2 2" xfId="4472"/>
    <cellStyle name="Output 2 5 2 2 2" xfId="9103"/>
    <cellStyle name="Output 2 5 2 2 3" xfId="13633"/>
    <cellStyle name="Output 2 5 2 2 4" xfId="15658"/>
    <cellStyle name="Output 2 5 2 2 5" xfId="24205"/>
    <cellStyle name="Output 2 5 2 2 6" xfId="27664"/>
    <cellStyle name="Output 2 5 2 3" xfId="9102"/>
    <cellStyle name="Output 2 5 2 4" xfId="13632"/>
    <cellStyle name="Output 2 5 2 5" xfId="15657"/>
    <cellStyle name="Output 2 5 2 6" xfId="24204"/>
    <cellStyle name="Output 2 5 2 7" xfId="27663"/>
    <cellStyle name="Output 2 5 3" xfId="2342"/>
    <cellStyle name="Output 2 5 3 2" xfId="4889"/>
    <cellStyle name="Output 2 5 3 2 2" xfId="9105"/>
    <cellStyle name="Output 2 5 3 2 3" xfId="13635"/>
    <cellStyle name="Output 2 5 3 2 4" xfId="15660"/>
    <cellStyle name="Output 2 5 3 2 5" xfId="24207"/>
    <cellStyle name="Output 2 5 3 2 6" xfId="27666"/>
    <cellStyle name="Output 2 5 3 3" xfId="9104"/>
    <cellStyle name="Output 2 5 3 4" xfId="13634"/>
    <cellStyle name="Output 2 5 3 5" xfId="15659"/>
    <cellStyle name="Output 2 5 3 6" xfId="24206"/>
    <cellStyle name="Output 2 5 3 7" xfId="27665"/>
    <cellStyle name="Output 2 5 4" xfId="2754"/>
    <cellStyle name="Output 2 5 4 2" xfId="5301"/>
    <cellStyle name="Output 2 5 4 2 2" xfId="9107"/>
    <cellStyle name="Output 2 5 4 2 3" xfId="13637"/>
    <cellStyle name="Output 2 5 4 2 4" xfId="15662"/>
    <cellStyle name="Output 2 5 4 2 5" xfId="24209"/>
    <cellStyle name="Output 2 5 4 2 6" xfId="27668"/>
    <cellStyle name="Output 2 5 4 3" xfId="9106"/>
    <cellStyle name="Output 2 5 4 4" xfId="13636"/>
    <cellStyle name="Output 2 5 4 5" xfId="15661"/>
    <cellStyle name="Output 2 5 4 6" xfId="24208"/>
    <cellStyle name="Output 2 5 4 7" xfId="27667"/>
    <cellStyle name="Output 2 5 5" xfId="3169"/>
    <cellStyle name="Output 2 5 5 2" xfId="5716"/>
    <cellStyle name="Output 2 5 5 2 2" xfId="9109"/>
    <cellStyle name="Output 2 5 5 2 3" xfId="13639"/>
    <cellStyle name="Output 2 5 5 2 4" xfId="15664"/>
    <cellStyle name="Output 2 5 5 2 5" xfId="24211"/>
    <cellStyle name="Output 2 5 5 3" xfId="9108"/>
    <cellStyle name="Output 2 5 5 4" xfId="13638"/>
    <cellStyle name="Output 2 5 5 5" xfId="15663"/>
    <cellStyle name="Output 2 5 5 6" xfId="24210"/>
    <cellStyle name="Output 2 5 6" xfId="3925"/>
    <cellStyle name="Output 2 5 6 2" xfId="9110"/>
    <cellStyle name="Output 2 5 6 3" xfId="13640"/>
    <cellStyle name="Output 2 5 6 4" xfId="15665"/>
    <cellStyle name="Output 2 5 6 5" xfId="24212"/>
    <cellStyle name="Output 2 5 6 6" xfId="27669"/>
    <cellStyle name="Output 2 5 7" xfId="9101"/>
    <cellStyle name="Output 2 5 8" xfId="13631"/>
    <cellStyle name="Output 2 5 9" xfId="15656"/>
    <cellStyle name="Output Date Centre" xfId="533"/>
    <cellStyle name="Output Date Right" xfId="534"/>
    <cellStyle name="Output Multiple Centre" xfId="535"/>
    <cellStyle name="Output Multiple Right" xfId="536"/>
    <cellStyle name="Output Number Centre" xfId="537"/>
    <cellStyle name="Output Number Right" xfId="538"/>
    <cellStyle name="Output OnOff Centre" xfId="539"/>
    <cellStyle name="Output OnOff Right" xfId="540"/>
    <cellStyle name="Output Percentage Centre" xfId="541"/>
    <cellStyle name="Output Percentage Right" xfId="542"/>
    <cellStyle name="Output Years Centre" xfId="543"/>
    <cellStyle name="Output Years Right" xfId="544"/>
    <cellStyle name="Output YesNo Centre" xfId="545"/>
    <cellStyle name="Output YesNo Right" xfId="546"/>
    <cellStyle name="Overscore" xfId="547"/>
    <cellStyle name="Overunder" xfId="548"/>
    <cellStyle name="p" xfId="549"/>
    <cellStyle name="P_Data" xfId="550"/>
    <cellStyle name="P_XV - Investor model draft (11 Oct 2010)_6023524_4 (CSF_Sydney) (2) (3)" xfId="551"/>
    <cellStyle name="Page Heading Large" xfId="552"/>
    <cellStyle name="Page Heading Small" xfId="553"/>
    <cellStyle name="Page Number" xfId="554"/>
    <cellStyle name="Paragraph" xfId="555"/>
    <cellStyle name="Pattern" xfId="556"/>
    <cellStyle name="pb_table_format_columnheading" xfId="557"/>
    <cellStyle name="Percent" xfId="3" builtinId="5"/>
    <cellStyle name="Percent (0)" xfId="558"/>
    <cellStyle name="Percent (LTV, DSC)" xfId="559"/>
    <cellStyle name="Percent [0]" xfId="560"/>
    <cellStyle name="Percent [00]" xfId="561"/>
    <cellStyle name="Percent [1]" xfId="562"/>
    <cellStyle name="Percent [2]" xfId="563"/>
    <cellStyle name="Percent [2] U" xfId="564"/>
    <cellStyle name="Percent [2]_~0806486" xfId="565"/>
    <cellStyle name="Percent [3]" xfId="566"/>
    <cellStyle name="Percent 10" xfId="12"/>
    <cellStyle name="Percent 11" xfId="1351"/>
    <cellStyle name="Percent 11 2" xfId="1901"/>
    <cellStyle name="Percent 12" xfId="32224"/>
    <cellStyle name="Percent 2" xfId="9"/>
    <cellStyle name="Percent 3" xfId="6"/>
    <cellStyle name="Percent 3 2" xfId="827"/>
    <cellStyle name="Percent 4" xfId="15"/>
    <cellStyle name="Percent 5" xfId="567"/>
    <cellStyle name="Percent 6" xfId="568"/>
    <cellStyle name="Percent 7" xfId="825"/>
    <cellStyle name="Percent 8" xfId="829"/>
    <cellStyle name="Percent 9" xfId="899"/>
    <cellStyle name="Percent 9 2" xfId="919"/>
    <cellStyle name="Percent Hard" xfId="569"/>
    <cellStyle name="Percent1" xfId="570"/>
    <cellStyle name="Percent2" xfId="571"/>
    <cellStyle name="Pool/Single" xfId="572"/>
    <cellStyle name="pound" xfId="573"/>
    <cellStyle name="Pounds (0)" xfId="574"/>
    <cellStyle name="PrePop Currency (0)" xfId="575"/>
    <cellStyle name="PrePop Currency (2)" xfId="576"/>
    <cellStyle name="PrePop Units (0)" xfId="577"/>
    <cellStyle name="PrePop Units (1)" xfId="578"/>
    <cellStyle name="PrePop Units (2)" xfId="579"/>
    <cellStyle name="price" xfId="580"/>
    <cellStyle name="PROJECT" xfId="581"/>
    <cellStyle name="PROJECT R" xfId="582"/>
    <cellStyle name="PSChar" xfId="583"/>
    <cellStyle name="PSDate" xfId="584"/>
    <cellStyle name="PSDec" xfId="585"/>
    <cellStyle name="PSHeading" xfId="586"/>
    <cellStyle name="PSInt" xfId="587"/>
    <cellStyle name="PSSpacer" xfId="588"/>
    <cellStyle name="PTFM-Normal" xfId="589"/>
    <cellStyle name="PTFM-Normal 2" xfId="590"/>
    <cellStyle name="PTFM-UnitsonIssue" xfId="591"/>
    <cellStyle name="R00A" xfId="592"/>
    <cellStyle name="R00L" xfId="593"/>
    <cellStyle name="R00L 2" xfId="1074"/>
    <cellStyle name="R01A" xfId="594"/>
    <cellStyle name="R01H" xfId="595"/>
    <cellStyle name="R01H 2" xfId="1075"/>
    <cellStyle name="R01L" xfId="596"/>
    <cellStyle name="R01L 2" xfId="1076"/>
    <cellStyle name="R02A" xfId="597"/>
    <cellStyle name="R02H" xfId="598"/>
    <cellStyle name="R02H 2" xfId="1077"/>
    <cellStyle name="R02L" xfId="599"/>
    <cellStyle name="R02L 2" xfId="1078"/>
    <cellStyle name="R03A" xfId="600"/>
    <cellStyle name="R03H" xfId="601"/>
    <cellStyle name="R03H 2" xfId="1079"/>
    <cellStyle name="R03L" xfId="602"/>
    <cellStyle name="R03L 2" xfId="1080"/>
    <cellStyle name="R04A" xfId="603"/>
    <cellStyle name="R04H" xfId="604"/>
    <cellStyle name="R04H 2" xfId="1081"/>
    <cellStyle name="R04L" xfId="605"/>
    <cellStyle name="R04L 2" xfId="1082"/>
    <cellStyle name="R05A" xfId="606"/>
    <cellStyle name="R05H" xfId="607"/>
    <cellStyle name="R05H 2" xfId="1083"/>
    <cellStyle name="R05L" xfId="608"/>
    <cellStyle name="R05L 2" xfId="1084"/>
    <cellStyle name="R06A" xfId="609"/>
    <cellStyle name="R06H" xfId="610"/>
    <cellStyle name="R06H 2" xfId="1085"/>
    <cellStyle name="R06L" xfId="611"/>
    <cellStyle name="R06L 2" xfId="1086"/>
    <cellStyle name="R07A" xfId="612"/>
    <cellStyle name="R07H" xfId="613"/>
    <cellStyle name="R07H 2" xfId="1087"/>
    <cellStyle name="R07L" xfId="614"/>
    <cellStyle name="R07L 2" xfId="1088"/>
    <cellStyle name="Rates" xfId="615"/>
    <cellStyle name="realtime" xfId="616"/>
    <cellStyle name="Red" xfId="617"/>
    <cellStyle name="Reg1" xfId="618"/>
    <cellStyle name="Reg2" xfId="619"/>
    <cellStyle name="Reg3" xfId="620"/>
    <cellStyle name="Reg4" xfId="621"/>
    <cellStyle name="Reg5" xfId="622"/>
    <cellStyle name="Reg6" xfId="623"/>
    <cellStyle name="Reg7" xfId="624"/>
    <cellStyle name="Reg8" xfId="625"/>
    <cellStyle name="Reg9" xfId="626"/>
    <cellStyle name="result" xfId="627"/>
    <cellStyle name="Results" xfId="628"/>
    <cellStyle name="revised" xfId="629"/>
    <cellStyle name="rt" xfId="630"/>
    <cellStyle name="SAPBEXaggData" xfId="631"/>
    <cellStyle name="SAPBEXaggData 2" xfId="1089"/>
    <cellStyle name="SAPBEXaggData 2 10" xfId="9236"/>
    <cellStyle name="SAPBEXaggData 2 11" xfId="13766"/>
    <cellStyle name="SAPBEXaggData 2 12" xfId="20621"/>
    <cellStyle name="SAPBEXaggData 2 13" xfId="27670"/>
    <cellStyle name="SAPBEXaggData 2 2" xfId="1194"/>
    <cellStyle name="SAPBEXaggData 2 2 10" xfId="20622"/>
    <cellStyle name="SAPBEXaggData 2 2 11" xfId="24213"/>
    <cellStyle name="SAPBEXaggData 2 2 12" xfId="27671"/>
    <cellStyle name="SAPBEXaggData 2 2 2" xfId="1745"/>
    <cellStyle name="SAPBEXaggData 2 2 2 2" xfId="4294"/>
    <cellStyle name="SAPBEXaggData 2 2 2 2 2" xfId="9239"/>
    <cellStyle name="SAPBEXaggData 2 2 2 2 3" xfId="13769"/>
    <cellStyle name="SAPBEXaggData 2 2 2 2 4" xfId="20624"/>
    <cellStyle name="SAPBEXaggData 2 2 2 2 5" xfId="24215"/>
    <cellStyle name="SAPBEXaggData 2 2 2 2 6" xfId="27673"/>
    <cellStyle name="SAPBEXaggData 2 2 2 2 7" xfId="30061"/>
    <cellStyle name="SAPBEXaggData 2 2 2 3" xfId="9238"/>
    <cellStyle name="SAPBEXaggData 2 2 2 4" xfId="13768"/>
    <cellStyle name="SAPBEXaggData 2 2 2 5" xfId="20623"/>
    <cellStyle name="SAPBEXaggData 2 2 2 6" xfId="24214"/>
    <cellStyle name="SAPBEXaggData 2 2 2 7" xfId="27672"/>
    <cellStyle name="SAPBEXaggData 2 2 2 8" xfId="30060"/>
    <cellStyle name="SAPBEXaggData 2 2 3" xfId="2164"/>
    <cellStyle name="SAPBEXaggData 2 2 3 2" xfId="4711"/>
    <cellStyle name="SAPBEXaggData 2 2 3 2 2" xfId="9241"/>
    <cellStyle name="SAPBEXaggData 2 2 3 2 3" xfId="13771"/>
    <cellStyle name="SAPBEXaggData 2 2 3 2 4" xfId="20626"/>
    <cellStyle name="SAPBEXaggData 2 2 3 2 5" xfId="24217"/>
    <cellStyle name="SAPBEXaggData 2 2 3 2 6" xfId="27675"/>
    <cellStyle name="SAPBEXaggData 2 2 3 2 7" xfId="30119"/>
    <cellStyle name="SAPBEXaggData 2 2 3 3" xfId="9240"/>
    <cellStyle name="SAPBEXaggData 2 2 3 4" xfId="13770"/>
    <cellStyle name="SAPBEXaggData 2 2 3 5" xfId="20625"/>
    <cellStyle name="SAPBEXaggData 2 2 3 6" xfId="24216"/>
    <cellStyle name="SAPBEXaggData 2 2 3 7" xfId="27674"/>
    <cellStyle name="SAPBEXaggData 2 2 3 8" xfId="30063"/>
    <cellStyle name="SAPBEXaggData 2 2 4" xfId="2576"/>
    <cellStyle name="SAPBEXaggData 2 2 4 2" xfId="5123"/>
    <cellStyle name="SAPBEXaggData 2 2 4 2 2" xfId="9243"/>
    <cellStyle name="SAPBEXaggData 2 2 4 2 3" xfId="13773"/>
    <cellStyle name="SAPBEXaggData 2 2 4 2 4" xfId="20628"/>
    <cellStyle name="SAPBEXaggData 2 2 4 2 5" xfId="24219"/>
    <cellStyle name="SAPBEXaggData 2 2 4 2 6" xfId="27677"/>
    <cellStyle name="SAPBEXaggData 2 2 4 2 7" xfId="30127"/>
    <cellStyle name="SAPBEXaggData 2 2 4 3" xfId="9242"/>
    <cellStyle name="SAPBEXaggData 2 2 4 4" xfId="13772"/>
    <cellStyle name="SAPBEXaggData 2 2 4 5" xfId="20627"/>
    <cellStyle name="SAPBEXaggData 2 2 4 6" xfId="24218"/>
    <cellStyle name="SAPBEXaggData 2 2 4 7" xfId="27676"/>
    <cellStyle name="SAPBEXaggData 2 2 4 8" xfId="30126"/>
    <cellStyle name="SAPBEXaggData 2 2 5" xfId="2991"/>
    <cellStyle name="SAPBEXaggData 2 2 5 2" xfId="5538"/>
    <cellStyle name="SAPBEXaggData 2 2 5 2 2" xfId="9245"/>
    <cellStyle name="SAPBEXaggData 2 2 5 2 3" xfId="13775"/>
    <cellStyle name="SAPBEXaggData 2 2 5 2 4" xfId="20630"/>
    <cellStyle name="SAPBEXaggData 2 2 5 2 5" xfId="24221"/>
    <cellStyle name="SAPBEXaggData 2 2 5 2 6" xfId="27679"/>
    <cellStyle name="SAPBEXaggData 2 2 5 2 7" xfId="30129"/>
    <cellStyle name="SAPBEXaggData 2 2 5 3" xfId="9244"/>
    <cellStyle name="SAPBEXaggData 2 2 5 4" xfId="13774"/>
    <cellStyle name="SAPBEXaggData 2 2 5 5" xfId="20629"/>
    <cellStyle name="SAPBEXaggData 2 2 5 6" xfId="24220"/>
    <cellStyle name="SAPBEXaggData 2 2 5 7" xfId="27678"/>
    <cellStyle name="SAPBEXaggData 2 2 6" xfId="3411"/>
    <cellStyle name="SAPBEXaggData 2 2 6 2" xfId="9246"/>
    <cellStyle name="SAPBEXaggData 2 2 6 3" xfId="13776"/>
    <cellStyle name="SAPBEXaggData 2 2 6 4" xfId="20631"/>
    <cellStyle name="SAPBEXaggData 2 2 6 5" xfId="24222"/>
    <cellStyle name="SAPBEXaggData 2 2 6 6" xfId="27680"/>
    <cellStyle name="SAPBEXaggData 2 2 6 7" xfId="30130"/>
    <cellStyle name="SAPBEXaggData 2 2 7" xfId="3747"/>
    <cellStyle name="SAPBEXaggData 2 2 7 2" xfId="9247"/>
    <cellStyle name="SAPBEXaggData 2 2 7 3" xfId="13777"/>
    <cellStyle name="SAPBEXaggData 2 2 7 4" xfId="20632"/>
    <cellStyle name="SAPBEXaggData 2 2 7 5" xfId="24223"/>
    <cellStyle name="SAPBEXaggData 2 2 7 6" xfId="27681"/>
    <cellStyle name="SAPBEXaggData 2 2 7 7" xfId="30131"/>
    <cellStyle name="SAPBEXaggData 2 2 8" xfId="9237"/>
    <cellStyle name="SAPBEXaggData 2 2 9" xfId="13767"/>
    <cellStyle name="SAPBEXaggData 2 3" xfId="1293"/>
    <cellStyle name="SAPBEXaggData 2 3 10" xfId="20633"/>
    <cellStyle name="SAPBEXaggData 2 3 11" xfId="27682"/>
    <cellStyle name="SAPBEXaggData 2 3 12" xfId="30132"/>
    <cellStyle name="SAPBEXaggData 2 3 2" xfId="1844"/>
    <cellStyle name="SAPBEXaggData 2 3 2 2" xfId="4393"/>
    <cellStyle name="SAPBEXaggData 2 3 2 2 2" xfId="9250"/>
    <cellStyle name="SAPBEXaggData 2 3 2 2 3" xfId="13780"/>
    <cellStyle name="SAPBEXaggData 2 3 2 2 4" xfId="20635"/>
    <cellStyle name="SAPBEXaggData 2 3 2 2 5" xfId="24225"/>
    <cellStyle name="SAPBEXaggData 2 3 2 2 6" xfId="27684"/>
    <cellStyle name="SAPBEXaggData 2 3 2 2 7" xfId="30134"/>
    <cellStyle name="SAPBEXaggData 2 3 2 3" xfId="9249"/>
    <cellStyle name="SAPBEXaggData 2 3 2 4" xfId="13779"/>
    <cellStyle name="SAPBEXaggData 2 3 2 5" xfId="20634"/>
    <cellStyle name="SAPBEXaggData 2 3 2 6" xfId="24224"/>
    <cellStyle name="SAPBEXaggData 2 3 2 7" xfId="27683"/>
    <cellStyle name="SAPBEXaggData 2 3 2 8" xfId="30133"/>
    <cellStyle name="SAPBEXaggData 2 3 3" xfId="2263"/>
    <cellStyle name="SAPBEXaggData 2 3 3 2" xfId="4810"/>
    <cellStyle name="SAPBEXaggData 2 3 3 2 2" xfId="9252"/>
    <cellStyle name="SAPBEXaggData 2 3 3 2 3" xfId="13782"/>
    <cellStyle name="SAPBEXaggData 2 3 3 2 4" xfId="20637"/>
    <cellStyle name="SAPBEXaggData 2 3 3 2 5" xfId="24227"/>
    <cellStyle name="SAPBEXaggData 2 3 3 2 6" xfId="27686"/>
    <cellStyle name="SAPBEXaggData 2 3 3 2 7" xfId="30136"/>
    <cellStyle name="SAPBEXaggData 2 3 3 3" xfId="9251"/>
    <cellStyle name="SAPBEXaggData 2 3 3 4" xfId="13781"/>
    <cellStyle name="SAPBEXaggData 2 3 3 5" xfId="20636"/>
    <cellStyle name="SAPBEXaggData 2 3 3 6" xfId="24226"/>
    <cellStyle name="SAPBEXaggData 2 3 3 7" xfId="27685"/>
    <cellStyle name="SAPBEXaggData 2 3 3 8" xfId="30135"/>
    <cellStyle name="SAPBEXaggData 2 3 4" xfId="2675"/>
    <cellStyle name="SAPBEXaggData 2 3 4 2" xfId="5222"/>
    <cellStyle name="SAPBEXaggData 2 3 4 2 2" xfId="9254"/>
    <cellStyle name="SAPBEXaggData 2 3 4 2 3" xfId="13784"/>
    <cellStyle name="SAPBEXaggData 2 3 4 2 4" xfId="20639"/>
    <cellStyle name="SAPBEXaggData 2 3 4 2 5" xfId="24229"/>
    <cellStyle name="SAPBEXaggData 2 3 4 2 6" xfId="27688"/>
    <cellStyle name="SAPBEXaggData 2 3 4 2 7" xfId="30138"/>
    <cellStyle name="SAPBEXaggData 2 3 4 3" xfId="9253"/>
    <cellStyle name="SAPBEXaggData 2 3 4 4" xfId="13783"/>
    <cellStyle name="SAPBEXaggData 2 3 4 5" xfId="20638"/>
    <cellStyle name="SAPBEXaggData 2 3 4 6" xfId="24228"/>
    <cellStyle name="SAPBEXaggData 2 3 4 7" xfId="27687"/>
    <cellStyle name="SAPBEXaggData 2 3 4 8" xfId="30137"/>
    <cellStyle name="SAPBEXaggData 2 3 5" xfId="3090"/>
    <cellStyle name="SAPBEXaggData 2 3 5 2" xfId="5637"/>
    <cellStyle name="SAPBEXaggData 2 3 5 2 2" xfId="9256"/>
    <cellStyle name="SAPBEXaggData 2 3 5 2 3" xfId="13786"/>
    <cellStyle name="SAPBEXaggData 2 3 5 2 4" xfId="20641"/>
    <cellStyle name="SAPBEXaggData 2 3 5 2 5" xfId="24231"/>
    <cellStyle name="SAPBEXaggData 2 3 5 2 6" xfId="27690"/>
    <cellStyle name="SAPBEXaggData 2 3 5 2 7" xfId="30140"/>
    <cellStyle name="SAPBEXaggData 2 3 5 3" xfId="9255"/>
    <cellStyle name="SAPBEXaggData 2 3 5 4" xfId="13785"/>
    <cellStyle name="SAPBEXaggData 2 3 5 5" xfId="20640"/>
    <cellStyle name="SAPBEXaggData 2 3 5 6" xfId="24230"/>
    <cellStyle name="SAPBEXaggData 2 3 5 7" xfId="27689"/>
    <cellStyle name="SAPBEXaggData 2 3 5 8" xfId="30139"/>
    <cellStyle name="SAPBEXaggData 2 3 6" xfId="3412"/>
    <cellStyle name="SAPBEXaggData 2 3 6 2" xfId="9257"/>
    <cellStyle name="SAPBEXaggData 2 3 6 3" xfId="13787"/>
    <cellStyle name="SAPBEXaggData 2 3 6 4" xfId="20642"/>
    <cellStyle name="SAPBEXaggData 2 3 6 5" xfId="24232"/>
    <cellStyle name="SAPBEXaggData 2 3 6 6" xfId="27691"/>
    <cellStyle name="SAPBEXaggData 2 3 6 7" xfId="30141"/>
    <cellStyle name="SAPBEXaggData 2 3 7" xfId="3846"/>
    <cellStyle name="SAPBEXaggData 2 3 7 2" xfId="9258"/>
    <cellStyle name="SAPBEXaggData 2 3 7 3" xfId="13788"/>
    <cellStyle name="SAPBEXaggData 2 3 7 4" xfId="20643"/>
    <cellStyle name="SAPBEXaggData 2 3 7 5" xfId="24233"/>
    <cellStyle name="SAPBEXaggData 2 3 7 6" xfId="27692"/>
    <cellStyle name="SAPBEXaggData 2 3 7 7" xfId="30142"/>
    <cellStyle name="SAPBEXaggData 2 3 8" xfId="9248"/>
    <cellStyle name="SAPBEXaggData 2 3 9" xfId="13778"/>
    <cellStyle name="SAPBEXaggData 2 4" xfId="1641"/>
    <cellStyle name="SAPBEXaggData 2 4 2" xfId="4190"/>
    <cellStyle name="SAPBEXaggData 2 4 2 2" xfId="9260"/>
    <cellStyle name="SAPBEXaggData 2 4 2 3" xfId="13790"/>
    <cellStyle name="SAPBEXaggData 2 4 2 4" xfId="20645"/>
    <cellStyle name="SAPBEXaggData 2 4 2 5" xfId="24235"/>
    <cellStyle name="SAPBEXaggData 2 4 2 6" xfId="27694"/>
    <cellStyle name="SAPBEXaggData 2 4 2 7" xfId="30144"/>
    <cellStyle name="SAPBEXaggData 2 4 3" xfId="9259"/>
    <cellStyle name="SAPBEXaggData 2 4 4" xfId="13789"/>
    <cellStyle name="SAPBEXaggData 2 4 5" xfId="20644"/>
    <cellStyle name="SAPBEXaggData 2 4 6" xfId="24234"/>
    <cellStyle name="SAPBEXaggData 2 4 7" xfId="27693"/>
    <cellStyle name="SAPBEXaggData 2 4 8" xfId="30143"/>
    <cellStyle name="SAPBEXaggData 2 5" xfId="2060"/>
    <cellStyle name="SAPBEXaggData 2 5 2" xfId="4607"/>
    <cellStyle name="SAPBEXaggData 2 5 2 2" xfId="9262"/>
    <cellStyle name="SAPBEXaggData 2 5 2 3" xfId="13792"/>
    <cellStyle name="SAPBEXaggData 2 5 2 4" xfId="20647"/>
    <cellStyle name="SAPBEXaggData 2 5 2 5" xfId="24237"/>
    <cellStyle name="SAPBEXaggData 2 5 2 6" xfId="27696"/>
    <cellStyle name="SAPBEXaggData 2 5 2 7" xfId="30146"/>
    <cellStyle name="SAPBEXaggData 2 5 3" xfId="9261"/>
    <cellStyle name="SAPBEXaggData 2 5 4" xfId="13791"/>
    <cellStyle name="SAPBEXaggData 2 5 5" xfId="20646"/>
    <cellStyle name="SAPBEXaggData 2 5 6" xfId="24236"/>
    <cellStyle name="SAPBEXaggData 2 5 7" xfId="27695"/>
    <cellStyle name="SAPBEXaggData 2 5 8" xfId="30145"/>
    <cellStyle name="SAPBEXaggData 2 6" xfId="2472"/>
    <cellStyle name="SAPBEXaggData 2 6 2" xfId="5019"/>
    <cellStyle name="SAPBEXaggData 2 6 2 2" xfId="9264"/>
    <cellStyle name="SAPBEXaggData 2 6 2 3" xfId="13794"/>
    <cellStyle name="SAPBEXaggData 2 6 2 4" xfId="20649"/>
    <cellStyle name="SAPBEXaggData 2 6 2 5" xfId="24239"/>
    <cellStyle name="SAPBEXaggData 2 6 2 6" xfId="27698"/>
    <cellStyle name="SAPBEXaggData 2 6 2 7" xfId="30192"/>
    <cellStyle name="SAPBEXaggData 2 6 3" xfId="9263"/>
    <cellStyle name="SAPBEXaggData 2 6 4" xfId="13793"/>
    <cellStyle name="SAPBEXaggData 2 6 5" xfId="20648"/>
    <cellStyle name="SAPBEXaggData 2 6 6" xfId="24238"/>
    <cellStyle name="SAPBEXaggData 2 6 7" xfId="27697"/>
    <cellStyle name="SAPBEXaggData 2 6 8" xfId="30147"/>
    <cellStyle name="SAPBEXaggData 2 7" xfId="2887"/>
    <cellStyle name="SAPBEXaggData 2 7 2" xfId="5434"/>
    <cellStyle name="SAPBEXaggData 2 7 2 2" xfId="9266"/>
    <cellStyle name="SAPBEXaggData 2 7 2 3" xfId="13796"/>
    <cellStyle name="SAPBEXaggData 2 7 2 4" xfId="20651"/>
    <cellStyle name="SAPBEXaggData 2 7 2 5" xfId="24241"/>
    <cellStyle name="SAPBEXaggData 2 7 2 6" xfId="27700"/>
    <cellStyle name="SAPBEXaggData 2 7 2 7" xfId="30200"/>
    <cellStyle name="SAPBEXaggData 2 7 3" xfId="9265"/>
    <cellStyle name="SAPBEXaggData 2 7 4" xfId="13795"/>
    <cellStyle name="SAPBEXaggData 2 7 5" xfId="20650"/>
    <cellStyle name="SAPBEXaggData 2 7 6" xfId="24240"/>
    <cellStyle name="SAPBEXaggData 2 7 7" xfId="27699"/>
    <cellStyle name="SAPBEXaggData 2 7 8" xfId="30199"/>
    <cellStyle name="SAPBEXaggData 2 8" xfId="3410"/>
    <cellStyle name="SAPBEXaggData 2 8 2" xfId="9267"/>
    <cellStyle name="SAPBEXaggData 2 8 3" xfId="13797"/>
    <cellStyle name="SAPBEXaggData 2 8 4" xfId="20652"/>
    <cellStyle name="SAPBEXaggData 2 8 5" xfId="24242"/>
    <cellStyle name="SAPBEXaggData 2 8 6" xfId="27701"/>
    <cellStyle name="SAPBEXaggData 2 8 7" xfId="30204"/>
    <cellStyle name="SAPBEXaggData 2 9" xfId="3643"/>
    <cellStyle name="SAPBEXaggData 2 9 2" xfId="9268"/>
    <cellStyle name="SAPBEXaggData 2 9 3" xfId="13798"/>
    <cellStyle name="SAPBEXaggData 2 9 4" xfId="20653"/>
    <cellStyle name="SAPBEXaggData 2 9 5" xfId="24243"/>
    <cellStyle name="SAPBEXaggData 2 9 6" xfId="27702"/>
    <cellStyle name="SAPBEXaggData 2 9 7" xfId="30205"/>
    <cellStyle name="SAPBEXaggData 3" xfId="950"/>
    <cellStyle name="SAPBEXaggData 3 10" xfId="24244"/>
    <cellStyle name="SAPBEXaggData 3 11" xfId="27703"/>
    <cellStyle name="SAPBEXaggData 3 12" xfId="30206"/>
    <cellStyle name="SAPBEXaggData 3 2" xfId="1534"/>
    <cellStyle name="SAPBEXaggData 3 2 2" xfId="4083"/>
    <cellStyle name="SAPBEXaggData 3 2 2 2" xfId="9271"/>
    <cellStyle name="SAPBEXaggData 3 2 2 3" xfId="13801"/>
    <cellStyle name="SAPBEXaggData 3 2 2 4" xfId="20656"/>
    <cellStyle name="SAPBEXaggData 3 2 2 5" xfId="24246"/>
    <cellStyle name="SAPBEXaggData 3 2 2 6" xfId="27705"/>
    <cellStyle name="SAPBEXaggData 3 2 2 7" xfId="30208"/>
    <cellStyle name="SAPBEXaggData 3 2 3" xfId="9270"/>
    <cellStyle name="SAPBEXaggData 3 2 4" xfId="13800"/>
    <cellStyle name="SAPBEXaggData 3 2 5" xfId="20655"/>
    <cellStyle name="SAPBEXaggData 3 2 6" xfId="24245"/>
    <cellStyle name="SAPBEXaggData 3 2 7" xfId="27704"/>
    <cellStyle name="SAPBEXaggData 3 2 8" xfId="30207"/>
    <cellStyle name="SAPBEXaggData 3 3" xfId="1953"/>
    <cellStyle name="SAPBEXaggData 3 3 2" xfId="4500"/>
    <cellStyle name="SAPBEXaggData 3 3 2 2" xfId="9273"/>
    <cellStyle name="SAPBEXaggData 3 3 2 3" xfId="13803"/>
    <cellStyle name="SAPBEXaggData 3 3 2 4" xfId="20658"/>
    <cellStyle name="SAPBEXaggData 3 3 2 5" xfId="24248"/>
    <cellStyle name="SAPBEXaggData 3 3 2 6" xfId="27707"/>
    <cellStyle name="SAPBEXaggData 3 3 2 7" xfId="29401"/>
    <cellStyle name="SAPBEXaggData 3 3 3" xfId="9272"/>
    <cellStyle name="SAPBEXaggData 3 3 4" xfId="13802"/>
    <cellStyle name="SAPBEXaggData 3 3 5" xfId="20657"/>
    <cellStyle name="SAPBEXaggData 3 3 6" xfId="24247"/>
    <cellStyle name="SAPBEXaggData 3 3 7" xfId="27706"/>
    <cellStyle name="SAPBEXaggData 3 3 8" xfId="30209"/>
    <cellStyle name="SAPBEXaggData 3 4" xfId="1499"/>
    <cellStyle name="SAPBEXaggData 3 4 2" xfId="4048"/>
    <cellStyle name="SAPBEXaggData 3 4 2 2" xfId="9275"/>
    <cellStyle name="SAPBEXaggData 3 4 2 3" xfId="13805"/>
    <cellStyle name="SAPBEXaggData 3 4 2 4" xfId="20660"/>
    <cellStyle name="SAPBEXaggData 3 4 2 5" xfId="24250"/>
    <cellStyle name="SAPBEXaggData 3 4 2 6" xfId="27709"/>
    <cellStyle name="SAPBEXaggData 3 4 2 7" xfId="30211"/>
    <cellStyle name="SAPBEXaggData 3 4 3" xfId="9274"/>
    <cellStyle name="SAPBEXaggData 3 4 4" xfId="13804"/>
    <cellStyle name="SAPBEXaggData 3 4 5" xfId="24249"/>
    <cellStyle name="SAPBEXaggData 3 4 6" xfId="27708"/>
    <cellStyle name="SAPBEXaggData 3 4 7" xfId="30210"/>
    <cellStyle name="SAPBEXaggData 3 5" xfId="1437"/>
    <cellStyle name="SAPBEXaggData 3 5 2" xfId="3986"/>
    <cellStyle name="SAPBEXaggData 3 5 2 2" xfId="9277"/>
    <cellStyle name="SAPBEXaggData 3 5 2 3" xfId="13807"/>
    <cellStyle name="SAPBEXaggData 3 5 2 4" xfId="20662"/>
    <cellStyle name="SAPBEXaggData 3 5 2 5" xfId="24252"/>
    <cellStyle name="SAPBEXaggData 3 5 2 6" xfId="27711"/>
    <cellStyle name="SAPBEXaggData 3 5 2 7" xfId="30213"/>
    <cellStyle name="SAPBEXaggData 3 5 3" xfId="9276"/>
    <cellStyle name="SAPBEXaggData 3 5 4" xfId="13806"/>
    <cellStyle name="SAPBEXaggData 3 5 5" xfId="20661"/>
    <cellStyle name="SAPBEXaggData 3 5 6" xfId="24251"/>
    <cellStyle name="SAPBEXaggData 3 5 7" xfId="27710"/>
    <cellStyle name="SAPBEXaggData 3 5 8" xfId="30212"/>
    <cellStyle name="SAPBEXaggData 3 6" xfId="3413"/>
    <cellStyle name="SAPBEXaggData 3 6 2" xfId="9278"/>
    <cellStyle name="SAPBEXaggData 3 6 3" xfId="13808"/>
    <cellStyle name="SAPBEXaggData 3 6 4" xfId="20663"/>
    <cellStyle name="SAPBEXaggData 3 6 5" xfId="24253"/>
    <cellStyle name="SAPBEXaggData 3 6 6" xfId="27712"/>
    <cellStyle name="SAPBEXaggData 3 6 7" xfId="30214"/>
    <cellStyle name="SAPBEXaggData 3 7" xfId="3221"/>
    <cellStyle name="SAPBEXaggData 3 7 2" xfId="9279"/>
    <cellStyle name="SAPBEXaggData 3 7 3" xfId="13809"/>
    <cellStyle name="SAPBEXaggData 3 7 4" xfId="20664"/>
    <cellStyle name="SAPBEXaggData 3 7 5" xfId="24254"/>
    <cellStyle name="SAPBEXaggData 3 7 6" xfId="27713"/>
    <cellStyle name="SAPBEXaggData 3 7 7" xfId="29404"/>
    <cellStyle name="SAPBEXaggData 3 8" xfId="9269"/>
    <cellStyle name="SAPBEXaggData 3 9" xfId="13799"/>
    <cellStyle name="SAPBEXaggData 4" xfId="1007"/>
    <cellStyle name="SAPBEXaggData 4 10" xfId="27714"/>
    <cellStyle name="SAPBEXaggData 4 11" xfId="30215"/>
    <cellStyle name="SAPBEXaggData 4 2" xfId="1591"/>
    <cellStyle name="SAPBEXaggData 4 2 2" xfId="4140"/>
    <cellStyle name="SAPBEXaggData 4 2 2 2" xfId="9282"/>
    <cellStyle name="SAPBEXaggData 4 2 2 3" xfId="13812"/>
    <cellStyle name="SAPBEXaggData 4 2 2 4" xfId="20667"/>
    <cellStyle name="SAPBEXaggData 4 2 2 5" xfId="24257"/>
    <cellStyle name="SAPBEXaggData 4 2 2 6" xfId="27716"/>
    <cellStyle name="SAPBEXaggData 4 2 2 7" xfId="30216"/>
    <cellStyle name="SAPBEXaggData 4 2 3" xfId="9281"/>
    <cellStyle name="SAPBEXaggData 4 2 4" xfId="13811"/>
    <cellStyle name="SAPBEXaggData 4 2 5" xfId="20666"/>
    <cellStyle name="SAPBEXaggData 4 2 6" xfId="24256"/>
    <cellStyle name="SAPBEXaggData 4 2 7" xfId="27715"/>
    <cellStyle name="SAPBEXaggData 4 2 8" xfId="29406"/>
    <cellStyle name="SAPBEXaggData 4 3" xfId="2010"/>
    <cellStyle name="SAPBEXaggData 4 3 2" xfId="4557"/>
    <cellStyle name="SAPBEXaggData 4 3 2 2" xfId="9284"/>
    <cellStyle name="SAPBEXaggData 4 3 2 3" xfId="20669"/>
    <cellStyle name="SAPBEXaggData 4 3 2 4" xfId="24259"/>
    <cellStyle name="SAPBEXaggData 4 3 2 5" xfId="27718"/>
    <cellStyle name="SAPBEXaggData 4 3 2 6" xfId="30218"/>
    <cellStyle name="SAPBEXaggData 4 3 3" xfId="9283"/>
    <cellStyle name="SAPBEXaggData 4 3 4" xfId="20668"/>
    <cellStyle name="SAPBEXaggData 4 3 5" xfId="24258"/>
    <cellStyle name="SAPBEXaggData 4 3 6" xfId="27717"/>
    <cellStyle name="SAPBEXaggData 4 3 7" xfId="30217"/>
    <cellStyle name="SAPBEXaggData 4 4" xfId="2422"/>
    <cellStyle name="SAPBEXaggData 4 4 2" xfId="4969"/>
    <cellStyle name="SAPBEXaggData 4 4 2 2" xfId="9286"/>
    <cellStyle name="SAPBEXaggData 4 4 2 3" xfId="13816"/>
    <cellStyle name="SAPBEXaggData 4 4 2 4" xfId="20671"/>
    <cellStyle name="SAPBEXaggData 4 4 2 5" xfId="24261"/>
    <cellStyle name="SAPBEXaggData 4 4 2 6" xfId="27720"/>
    <cellStyle name="SAPBEXaggData 4 4 2 7" xfId="30220"/>
    <cellStyle name="SAPBEXaggData 4 4 3" xfId="9285"/>
    <cellStyle name="SAPBEXaggData 4 4 4" xfId="13815"/>
    <cellStyle name="SAPBEXaggData 4 4 5" xfId="20670"/>
    <cellStyle name="SAPBEXaggData 4 4 6" xfId="24260"/>
    <cellStyle name="SAPBEXaggData 4 4 7" xfId="27719"/>
    <cellStyle name="SAPBEXaggData 4 4 8" xfId="30219"/>
    <cellStyle name="SAPBEXaggData 4 5" xfId="2837"/>
    <cellStyle name="SAPBEXaggData 4 5 2" xfId="5384"/>
    <cellStyle name="SAPBEXaggData 4 5 2 2" xfId="13818"/>
    <cellStyle name="SAPBEXaggData 4 5 2 3" xfId="20673"/>
    <cellStyle name="SAPBEXaggData 4 5 2 4" xfId="24263"/>
    <cellStyle name="SAPBEXaggData 4 5 2 5" xfId="27722"/>
    <cellStyle name="SAPBEXaggData 4 5 2 6" xfId="30222"/>
    <cellStyle name="SAPBEXaggData 4 5 3" xfId="13817"/>
    <cellStyle name="SAPBEXaggData 4 5 4" xfId="20672"/>
    <cellStyle name="SAPBEXaggData 4 5 5" xfId="24262"/>
    <cellStyle name="SAPBEXaggData 4 5 6" xfId="27721"/>
    <cellStyle name="SAPBEXaggData 4 5 7" xfId="30221"/>
    <cellStyle name="SAPBEXaggData 4 6" xfId="3414"/>
    <cellStyle name="SAPBEXaggData 4 6 2" xfId="9289"/>
    <cellStyle name="SAPBEXaggData 4 6 3" xfId="13819"/>
    <cellStyle name="SAPBEXaggData 4 6 4" xfId="20674"/>
    <cellStyle name="SAPBEXaggData 4 6 5" xfId="24264"/>
    <cellStyle name="SAPBEXaggData 4 6 6" xfId="27723"/>
    <cellStyle name="SAPBEXaggData 4 6 7" xfId="30223"/>
    <cellStyle name="SAPBEXaggData 4 7" xfId="3593"/>
    <cellStyle name="SAPBEXaggData 4 7 2" xfId="9290"/>
    <cellStyle name="SAPBEXaggData 4 7 3" xfId="13820"/>
    <cellStyle name="SAPBEXaggData 4 7 4" xfId="20675"/>
    <cellStyle name="SAPBEXaggData 4 7 5" xfId="24265"/>
    <cellStyle name="SAPBEXaggData 4 7 6" xfId="27724"/>
    <cellStyle name="SAPBEXaggData 4 7 7" xfId="30224"/>
    <cellStyle name="SAPBEXaggData 4 8" xfId="20665"/>
    <cellStyle name="SAPBEXaggData 4 9" xfId="24255"/>
    <cellStyle name="SAPBEXaggData 5" xfId="1376"/>
    <cellStyle name="SAPBEXaggData 5 10" xfId="24266"/>
    <cellStyle name="SAPBEXaggData 5 11" xfId="30225"/>
    <cellStyle name="SAPBEXaggData 5 2" xfId="1926"/>
    <cellStyle name="SAPBEXaggData 5 2 2" xfId="4473"/>
    <cellStyle name="SAPBEXaggData 5 2 2 2" xfId="9293"/>
    <cellStyle name="SAPBEXaggData 5 2 2 3" xfId="13823"/>
    <cellStyle name="SAPBEXaggData 5 2 2 4" xfId="20678"/>
    <cellStyle name="SAPBEXaggData 5 2 2 5" xfId="24268"/>
    <cellStyle name="SAPBEXaggData 5 2 2 6" xfId="27726"/>
    <cellStyle name="SAPBEXaggData 5 2 2 7" xfId="30227"/>
    <cellStyle name="SAPBEXaggData 5 2 3" xfId="9292"/>
    <cellStyle name="SAPBEXaggData 5 2 4" xfId="13822"/>
    <cellStyle name="SAPBEXaggData 5 2 5" xfId="20677"/>
    <cellStyle name="SAPBEXaggData 5 2 6" xfId="24267"/>
    <cellStyle name="SAPBEXaggData 5 2 7" xfId="27725"/>
    <cellStyle name="SAPBEXaggData 5 2 8" xfId="30226"/>
    <cellStyle name="SAPBEXaggData 5 3" xfId="2343"/>
    <cellStyle name="SAPBEXaggData 5 3 2" xfId="4890"/>
    <cellStyle name="SAPBEXaggData 5 3 2 2" xfId="9295"/>
    <cellStyle name="SAPBEXaggData 5 3 2 3" xfId="13825"/>
    <cellStyle name="SAPBEXaggData 5 3 2 4" xfId="20680"/>
    <cellStyle name="SAPBEXaggData 5 3 2 5" xfId="24270"/>
    <cellStyle name="SAPBEXaggData 5 3 2 6" xfId="27728"/>
    <cellStyle name="SAPBEXaggData 5 3 2 7" xfId="30229"/>
    <cellStyle name="SAPBEXaggData 5 3 3" xfId="9294"/>
    <cellStyle name="SAPBEXaggData 5 3 4" xfId="13824"/>
    <cellStyle name="SAPBEXaggData 5 3 5" xfId="20679"/>
    <cellStyle name="SAPBEXaggData 5 3 6" xfId="24269"/>
    <cellStyle name="SAPBEXaggData 5 3 7" xfId="27727"/>
    <cellStyle name="SAPBEXaggData 5 3 8" xfId="30228"/>
    <cellStyle name="SAPBEXaggData 5 4" xfId="2755"/>
    <cellStyle name="SAPBEXaggData 5 4 2" xfId="5302"/>
    <cellStyle name="SAPBEXaggData 5 4 2 2" xfId="9297"/>
    <cellStyle name="SAPBEXaggData 5 4 2 3" xfId="13827"/>
    <cellStyle name="SAPBEXaggData 5 4 2 4" xfId="20682"/>
    <cellStyle name="SAPBEXaggData 5 4 2 5" xfId="24272"/>
    <cellStyle name="SAPBEXaggData 5 4 2 6" xfId="27730"/>
    <cellStyle name="SAPBEXaggData 5 4 2 7" xfId="30231"/>
    <cellStyle name="SAPBEXaggData 5 4 3" xfId="9296"/>
    <cellStyle name="SAPBEXaggData 5 4 4" xfId="13826"/>
    <cellStyle name="SAPBEXaggData 5 4 5" xfId="20681"/>
    <cellStyle name="SAPBEXaggData 5 4 6" xfId="24271"/>
    <cellStyle name="SAPBEXaggData 5 4 7" xfId="27729"/>
    <cellStyle name="SAPBEXaggData 5 4 8" xfId="30230"/>
    <cellStyle name="SAPBEXaggData 5 5" xfId="3170"/>
    <cellStyle name="SAPBEXaggData 5 5 2" xfId="5717"/>
    <cellStyle name="SAPBEXaggData 5 5 2 2" xfId="9299"/>
    <cellStyle name="SAPBEXaggData 5 5 2 3" xfId="13829"/>
    <cellStyle name="SAPBEXaggData 5 5 2 4" xfId="20684"/>
    <cellStyle name="SAPBEXaggData 5 5 2 5" xfId="24274"/>
    <cellStyle name="SAPBEXaggData 5 5 2 6" xfId="30233"/>
    <cellStyle name="SAPBEXaggData 5 5 3" xfId="9298"/>
    <cellStyle name="SAPBEXaggData 5 5 4" xfId="13828"/>
    <cellStyle name="SAPBEXaggData 5 5 5" xfId="20683"/>
    <cellStyle name="SAPBEXaggData 5 5 6" xfId="24273"/>
    <cellStyle name="SAPBEXaggData 5 5 7" xfId="30232"/>
    <cellStyle name="SAPBEXaggData 5 6" xfId="3926"/>
    <cellStyle name="SAPBEXaggData 5 6 2" xfId="9300"/>
    <cellStyle name="SAPBEXaggData 5 6 3" xfId="13830"/>
    <cellStyle name="SAPBEXaggData 5 6 4" xfId="20685"/>
    <cellStyle name="SAPBEXaggData 5 6 5" xfId="24275"/>
    <cellStyle name="SAPBEXaggData 5 6 6" xfId="27731"/>
    <cellStyle name="SAPBEXaggData 5 6 7" xfId="30234"/>
    <cellStyle name="SAPBEXaggData 5 7" xfId="9291"/>
    <cellStyle name="SAPBEXaggData 5 8" xfId="13821"/>
    <cellStyle name="SAPBEXaggData 5 9" xfId="20676"/>
    <cellStyle name="SAPBEXaggDataEmph" xfId="632"/>
    <cellStyle name="SAPBEXaggDataEmph 2" xfId="1090"/>
    <cellStyle name="SAPBEXaggDataEmph 2 10" xfId="9302"/>
    <cellStyle name="SAPBEXaggDataEmph 2 11" xfId="13832"/>
    <cellStyle name="SAPBEXaggDataEmph 2 12" xfId="20686"/>
    <cellStyle name="SAPBEXaggDataEmph 2 13" xfId="27732"/>
    <cellStyle name="SAPBEXaggDataEmph 2 2" xfId="1195"/>
    <cellStyle name="SAPBEXaggDataEmph 2 2 10" xfId="20687"/>
    <cellStyle name="SAPBEXaggDataEmph 2 2 11" xfId="24276"/>
    <cellStyle name="SAPBEXaggDataEmph 2 2 12" xfId="27733"/>
    <cellStyle name="SAPBEXaggDataEmph 2 2 2" xfId="1746"/>
    <cellStyle name="SAPBEXaggDataEmph 2 2 2 2" xfId="4295"/>
    <cellStyle name="SAPBEXaggDataEmph 2 2 2 2 2" xfId="9305"/>
    <cellStyle name="SAPBEXaggDataEmph 2 2 2 2 3" xfId="13835"/>
    <cellStyle name="SAPBEXaggDataEmph 2 2 2 2 4" xfId="20689"/>
    <cellStyle name="SAPBEXaggDataEmph 2 2 2 2 5" xfId="24278"/>
    <cellStyle name="SAPBEXaggDataEmph 2 2 2 2 6" xfId="27735"/>
    <cellStyle name="SAPBEXaggDataEmph 2 2 2 2 7" xfId="30236"/>
    <cellStyle name="SAPBEXaggDataEmph 2 2 2 3" xfId="9304"/>
    <cellStyle name="SAPBEXaggDataEmph 2 2 2 4" xfId="13834"/>
    <cellStyle name="SAPBEXaggDataEmph 2 2 2 5" xfId="20688"/>
    <cellStyle name="SAPBEXaggDataEmph 2 2 2 6" xfId="24277"/>
    <cellStyle name="SAPBEXaggDataEmph 2 2 2 7" xfId="27734"/>
    <cellStyle name="SAPBEXaggDataEmph 2 2 2 8" xfId="30235"/>
    <cellStyle name="SAPBEXaggDataEmph 2 2 3" xfId="2165"/>
    <cellStyle name="SAPBEXaggDataEmph 2 2 3 2" xfId="4712"/>
    <cellStyle name="SAPBEXaggDataEmph 2 2 3 2 2" xfId="9307"/>
    <cellStyle name="SAPBEXaggDataEmph 2 2 3 2 3" xfId="13837"/>
    <cellStyle name="SAPBEXaggDataEmph 2 2 3 2 4" xfId="20691"/>
    <cellStyle name="SAPBEXaggDataEmph 2 2 3 2 5" xfId="24280"/>
    <cellStyle name="SAPBEXaggDataEmph 2 2 3 2 6" xfId="27737"/>
    <cellStyle name="SAPBEXaggDataEmph 2 2 3 2 7" xfId="30238"/>
    <cellStyle name="SAPBEXaggDataEmph 2 2 3 3" xfId="9306"/>
    <cellStyle name="SAPBEXaggDataEmph 2 2 3 4" xfId="13836"/>
    <cellStyle name="SAPBEXaggDataEmph 2 2 3 5" xfId="20690"/>
    <cellStyle name="SAPBEXaggDataEmph 2 2 3 6" xfId="24279"/>
    <cellStyle name="SAPBEXaggDataEmph 2 2 3 7" xfId="27736"/>
    <cellStyle name="SAPBEXaggDataEmph 2 2 3 8" xfId="30237"/>
    <cellStyle name="SAPBEXaggDataEmph 2 2 4" xfId="2577"/>
    <cellStyle name="SAPBEXaggDataEmph 2 2 4 2" xfId="5124"/>
    <cellStyle name="SAPBEXaggDataEmph 2 2 4 2 2" xfId="9309"/>
    <cellStyle name="SAPBEXaggDataEmph 2 2 4 2 3" xfId="13839"/>
    <cellStyle name="SAPBEXaggDataEmph 2 2 4 2 4" xfId="20693"/>
    <cellStyle name="SAPBEXaggDataEmph 2 2 4 2 5" xfId="24282"/>
    <cellStyle name="SAPBEXaggDataEmph 2 2 4 2 6" xfId="27739"/>
    <cellStyle name="SAPBEXaggDataEmph 2 2 4 2 7" xfId="30240"/>
    <cellStyle name="SAPBEXaggDataEmph 2 2 4 3" xfId="9308"/>
    <cellStyle name="SAPBEXaggDataEmph 2 2 4 4" xfId="13838"/>
    <cellStyle name="SAPBEXaggDataEmph 2 2 4 5" xfId="20692"/>
    <cellStyle name="SAPBEXaggDataEmph 2 2 4 6" xfId="24281"/>
    <cellStyle name="SAPBEXaggDataEmph 2 2 4 7" xfId="27738"/>
    <cellStyle name="SAPBEXaggDataEmph 2 2 4 8" xfId="30239"/>
    <cellStyle name="SAPBEXaggDataEmph 2 2 5" xfId="2992"/>
    <cellStyle name="SAPBEXaggDataEmph 2 2 5 2" xfId="5539"/>
    <cellStyle name="SAPBEXaggDataEmph 2 2 5 2 2" xfId="9311"/>
    <cellStyle name="SAPBEXaggDataEmph 2 2 5 2 3" xfId="13841"/>
    <cellStyle name="SAPBEXaggDataEmph 2 2 5 2 4" xfId="20695"/>
    <cellStyle name="SAPBEXaggDataEmph 2 2 5 2 5" xfId="24284"/>
    <cellStyle name="SAPBEXaggDataEmph 2 2 5 2 6" xfId="27741"/>
    <cellStyle name="SAPBEXaggDataEmph 2 2 5 2 7" xfId="30241"/>
    <cellStyle name="SAPBEXaggDataEmph 2 2 5 3" xfId="9310"/>
    <cellStyle name="SAPBEXaggDataEmph 2 2 5 4" xfId="13840"/>
    <cellStyle name="SAPBEXaggDataEmph 2 2 5 5" xfId="20694"/>
    <cellStyle name="SAPBEXaggDataEmph 2 2 5 6" xfId="24283"/>
    <cellStyle name="SAPBEXaggDataEmph 2 2 5 7" xfId="27740"/>
    <cellStyle name="SAPBEXaggDataEmph 2 2 6" xfId="3416"/>
    <cellStyle name="SAPBEXaggDataEmph 2 2 6 2" xfId="9312"/>
    <cellStyle name="SAPBEXaggDataEmph 2 2 6 3" xfId="13842"/>
    <cellStyle name="SAPBEXaggDataEmph 2 2 6 4" xfId="20696"/>
    <cellStyle name="SAPBEXaggDataEmph 2 2 6 5" xfId="24285"/>
    <cellStyle name="SAPBEXaggDataEmph 2 2 6 6" xfId="27742"/>
    <cellStyle name="SAPBEXaggDataEmph 2 2 6 7" xfId="30242"/>
    <cellStyle name="SAPBEXaggDataEmph 2 2 7" xfId="3748"/>
    <cellStyle name="SAPBEXaggDataEmph 2 2 7 2" xfId="9313"/>
    <cellStyle name="SAPBEXaggDataEmph 2 2 7 3" xfId="13843"/>
    <cellStyle name="SAPBEXaggDataEmph 2 2 7 4" xfId="20697"/>
    <cellStyle name="SAPBEXaggDataEmph 2 2 7 5" xfId="24286"/>
    <cellStyle name="SAPBEXaggDataEmph 2 2 7 6" xfId="27743"/>
    <cellStyle name="SAPBEXaggDataEmph 2 2 7 7" xfId="30243"/>
    <cellStyle name="SAPBEXaggDataEmph 2 2 8" xfId="9303"/>
    <cellStyle name="SAPBEXaggDataEmph 2 2 9" xfId="13833"/>
    <cellStyle name="SAPBEXaggDataEmph 2 3" xfId="1294"/>
    <cellStyle name="SAPBEXaggDataEmph 2 3 10" xfId="20698"/>
    <cellStyle name="SAPBEXaggDataEmph 2 3 11" xfId="27744"/>
    <cellStyle name="SAPBEXaggDataEmph 2 3 12" xfId="30244"/>
    <cellStyle name="SAPBEXaggDataEmph 2 3 2" xfId="1845"/>
    <cellStyle name="SAPBEXaggDataEmph 2 3 2 2" xfId="4394"/>
    <cellStyle name="SAPBEXaggDataEmph 2 3 2 2 2" xfId="9316"/>
    <cellStyle name="SAPBEXaggDataEmph 2 3 2 2 3" xfId="13846"/>
    <cellStyle name="SAPBEXaggDataEmph 2 3 2 2 4" xfId="20700"/>
    <cellStyle name="SAPBEXaggDataEmph 2 3 2 2 5" xfId="24288"/>
    <cellStyle name="SAPBEXaggDataEmph 2 3 2 2 6" xfId="27746"/>
    <cellStyle name="SAPBEXaggDataEmph 2 3 2 2 7" xfId="30246"/>
    <cellStyle name="SAPBEXaggDataEmph 2 3 2 3" xfId="9315"/>
    <cellStyle name="SAPBEXaggDataEmph 2 3 2 4" xfId="13845"/>
    <cellStyle name="SAPBEXaggDataEmph 2 3 2 5" xfId="20699"/>
    <cellStyle name="SAPBEXaggDataEmph 2 3 2 6" xfId="24287"/>
    <cellStyle name="SAPBEXaggDataEmph 2 3 2 7" xfId="27745"/>
    <cellStyle name="SAPBEXaggDataEmph 2 3 2 8" xfId="30245"/>
    <cellStyle name="SAPBEXaggDataEmph 2 3 3" xfId="2264"/>
    <cellStyle name="SAPBEXaggDataEmph 2 3 3 2" xfId="4811"/>
    <cellStyle name="SAPBEXaggDataEmph 2 3 3 2 2" xfId="9318"/>
    <cellStyle name="SAPBEXaggDataEmph 2 3 3 2 3" xfId="13848"/>
    <cellStyle name="SAPBEXaggDataEmph 2 3 3 2 4" xfId="20702"/>
    <cellStyle name="SAPBEXaggDataEmph 2 3 3 2 5" xfId="24290"/>
    <cellStyle name="SAPBEXaggDataEmph 2 3 3 2 6" xfId="27748"/>
    <cellStyle name="SAPBEXaggDataEmph 2 3 3 2 7" xfId="30248"/>
    <cellStyle name="SAPBEXaggDataEmph 2 3 3 3" xfId="9317"/>
    <cellStyle name="SAPBEXaggDataEmph 2 3 3 4" xfId="13847"/>
    <cellStyle name="SAPBEXaggDataEmph 2 3 3 5" xfId="20701"/>
    <cellStyle name="SAPBEXaggDataEmph 2 3 3 6" xfId="24289"/>
    <cellStyle name="SAPBEXaggDataEmph 2 3 3 7" xfId="27747"/>
    <cellStyle name="SAPBEXaggDataEmph 2 3 3 8" xfId="30247"/>
    <cellStyle name="SAPBEXaggDataEmph 2 3 4" xfId="2676"/>
    <cellStyle name="SAPBEXaggDataEmph 2 3 4 2" xfId="5223"/>
    <cellStyle name="SAPBEXaggDataEmph 2 3 4 2 2" xfId="9320"/>
    <cellStyle name="SAPBEXaggDataEmph 2 3 4 2 3" xfId="13850"/>
    <cellStyle name="SAPBEXaggDataEmph 2 3 4 2 4" xfId="20704"/>
    <cellStyle name="SAPBEXaggDataEmph 2 3 4 2 5" xfId="24292"/>
    <cellStyle name="SAPBEXaggDataEmph 2 3 4 2 6" xfId="27750"/>
    <cellStyle name="SAPBEXaggDataEmph 2 3 4 2 7" xfId="30250"/>
    <cellStyle name="SAPBEXaggDataEmph 2 3 4 3" xfId="9319"/>
    <cellStyle name="SAPBEXaggDataEmph 2 3 4 4" xfId="13849"/>
    <cellStyle name="SAPBEXaggDataEmph 2 3 4 5" xfId="20703"/>
    <cellStyle name="SAPBEXaggDataEmph 2 3 4 6" xfId="24291"/>
    <cellStyle name="SAPBEXaggDataEmph 2 3 4 7" xfId="27749"/>
    <cellStyle name="SAPBEXaggDataEmph 2 3 4 8" xfId="30249"/>
    <cellStyle name="SAPBEXaggDataEmph 2 3 5" xfId="3091"/>
    <cellStyle name="SAPBEXaggDataEmph 2 3 5 2" xfId="5638"/>
    <cellStyle name="SAPBEXaggDataEmph 2 3 5 2 2" xfId="9322"/>
    <cellStyle name="SAPBEXaggDataEmph 2 3 5 2 3" xfId="13852"/>
    <cellStyle name="SAPBEXaggDataEmph 2 3 5 2 4" xfId="20706"/>
    <cellStyle name="SAPBEXaggDataEmph 2 3 5 2 5" xfId="24294"/>
    <cellStyle name="SAPBEXaggDataEmph 2 3 5 2 6" xfId="27752"/>
    <cellStyle name="SAPBEXaggDataEmph 2 3 5 2 7" xfId="30252"/>
    <cellStyle name="SAPBEXaggDataEmph 2 3 5 3" xfId="9321"/>
    <cellStyle name="SAPBEXaggDataEmph 2 3 5 4" xfId="13851"/>
    <cellStyle name="SAPBEXaggDataEmph 2 3 5 5" xfId="20705"/>
    <cellStyle name="SAPBEXaggDataEmph 2 3 5 6" xfId="24293"/>
    <cellStyle name="SAPBEXaggDataEmph 2 3 5 7" xfId="27751"/>
    <cellStyle name="SAPBEXaggDataEmph 2 3 5 8" xfId="30251"/>
    <cellStyle name="SAPBEXaggDataEmph 2 3 6" xfId="3417"/>
    <cellStyle name="SAPBEXaggDataEmph 2 3 6 2" xfId="9323"/>
    <cellStyle name="SAPBEXaggDataEmph 2 3 6 3" xfId="13853"/>
    <cellStyle name="SAPBEXaggDataEmph 2 3 6 4" xfId="20707"/>
    <cellStyle name="SAPBEXaggDataEmph 2 3 6 5" xfId="24295"/>
    <cellStyle name="SAPBEXaggDataEmph 2 3 6 6" xfId="27753"/>
    <cellStyle name="SAPBEXaggDataEmph 2 3 6 7" xfId="30253"/>
    <cellStyle name="SAPBEXaggDataEmph 2 3 7" xfId="3847"/>
    <cellStyle name="SAPBEXaggDataEmph 2 3 7 2" xfId="9324"/>
    <cellStyle name="SAPBEXaggDataEmph 2 3 7 3" xfId="13854"/>
    <cellStyle name="SAPBEXaggDataEmph 2 3 7 4" xfId="20708"/>
    <cellStyle name="SAPBEXaggDataEmph 2 3 7 5" xfId="24296"/>
    <cellStyle name="SAPBEXaggDataEmph 2 3 7 6" xfId="27754"/>
    <cellStyle name="SAPBEXaggDataEmph 2 3 7 7" xfId="30254"/>
    <cellStyle name="SAPBEXaggDataEmph 2 3 8" xfId="9314"/>
    <cellStyle name="SAPBEXaggDataEmph 2 3 9" xfId="13844"/>
    <cellStyle name="SAPBEXaggDataEmph 2 4" xfId="1642"/>
    <cellStyle name="SAPBEXaggDataEmph 2 4 2" xfId="4191"/>
    <cellStyle name="SAPBEXaggDataEmph 2 4 2 2" xfId="9326"/>
    <cellStyle name="SAPBEXaggDataEmph 2 4 2 3" xfId="13856"/>
    <cellStyle name="SAPBEXaggDataEmph 2 4 2 4" xfId="20710"/>
    <cellStyle name="SAPBEXaggDataEmph 2 4 2 5" xfId="24298"/>
    <cellStyle name="SAPBEXaggDataEmph 2 4 2 6" xfId="27756"/>
    <cellStyle name="SAPBEXaggDataEmph 2 4 2 7" xfId="30256"/>
    <cellStyle name="SAPBEXaggDataEmph 2 4 3" xfId="9325"/>
    <cellStyle name="SAPBEXaggDataEmph 2 4 4" xfId="13855"/>
    <cellStyle name="SAPBEXaggDataEmph 2 4 5" xfId="20709"/>
    <cellStyle name="SAPBEXaggDataEmph 2 4 6" xfId="24297"/>
    <cellStyle name="SAPBEXaggDataEmph 2 4 7" xfId="27755"/>
    <cellStyle name="SAPBEXaggDataEmph 2 4 8" xfId="30255"/>
    <cellStyle name="SAPBEXaggDataEmph 2 5" xfId="2061"/>
    <cellStyle name="SAPBEXaggDataEmph 2 5 2" xfId="4608"/>
    <cellStyle name="SAPBEXaggDataEmph 2 5 2 2" xfId="9328"/>
    <cellStyle name="SAPBEXaggDataEmph 2 5 2 3" xfId="13858"/>
    <cellStyle name="SAPBEXaggDataEmph 2 5 2 4" xfId="20712"/>
    <cellStyle name="SAPBEXaggDataEmph 2 5 2 5" xfId="24300"/>
    <cellStyle name="SAPBEXaggDataEmph 2 5 2 6" xfId="27758"/>
    <cellStyle name="SAPBEXaggDataEmph 2 5 2 7" xfId="30258"/>
    <cellStyle name="SAPBEXaggDataEmph 2 5 3" xfId="9327"/>
    <cellStyle name="SAPBEXaggDataEmph 2 5 4" xfId="13857"/>
    <cellStyle name="SAPBEXaggDataEmph 2 5 5" xfId="20711"/>
    <cellStyle name="SAPBEXaggDataEmph 2 5 6" xfId="24299"/>
    <cellStyle name="SAPBEXaggDataEmph 2 5 7" xfId="27757"/>
    <cellStyle name="SAPBEXaggDataEmph 2 5 8" xfId="30257"/>
    <cellStyle name="SAPBEXaggDataEmph 2 6" xfId="2473"/>
    <cellStyle name="SAPBEXaggDataEmph 2 6 2" xfId="5020"/>
    <cellStyle name="SAPBEXaggDataEmph 2 6 2 2" xfId="9330"/>
    <cellStyle name="SAPBEXaggDataEmph 2 6 2 3" xfId="13860"/>
    <cellStyle name="SAPBEXaggDataEmph 2 6 2 4" xfId="20714"/>
    <cellStyle name="SAPBEXaggDataEmph 2 6 2 5" xfId="24302"/>
    <cellStyle name="SAPBEXaggDataEmph 2 6 2 6" xfId="27760"/>
    <cellStyle name="SAPBEXaggDataEmph 2 6 2 7" xfId="30260"/>
    <cellStyle name="SAPBEXaggDataEmph 2 6 3" xfId="9329"/>
    <cellStyle name="SAPBEXaggDataEmph 2 6 4" xfId="13859"/>
    <cellStyle name="SAPBEXaggDataEmph 2 6 5" xfId="20713"/>
    <cellStyle name="SAPBEXaggDataEmph 2 6 6" xfId="24301"/>
    <cellStyle name="SAPBEXaggDataEmph 2 6 7" xfId="27759"/>
    <cellStyle name="SAPBEXaggDataEmph 2 6 8" xfId="30259"/>
    <cellStyle name="SAPBEXaggDataEmph 2 7" xfId="2888"/>
    <cellStyle name="SAPBEXaggDataEmph 2 7 2" xfId="5435"/>
    <cellStyle name="SAPBEXaggDataEmph 2 7 2 2" xfId="9332"/>
    <cellStyle name="SAPBEXaggDataEmph 2 7 2 3" xfId="13862"/>
    <cellStyle name="SAPBEXaggDataEmph 2 7 2 4" xfId="20716"/>
    <cellStyle name="SAPBEXaggDataEmph 2 7 2 5" xfId="24304"/>
    <cellStyle name="SAPBEXaggDataEmph 2 7 2 6" xfId="27762"/>
    <cellStyle name="SAPBEXaggDataEmph 2 7 2 7" xfId="30262"/>
    <cellStyle name="SAPBEXaggDataEmph 2 7 3" xfId="9331"/>
    <cellStyle name="SAPBEXaggDataEmph 2 7 4" xfId="13861"/>
    <cellStyle name="SAPBEXaggDataEmph 2 7 5" xfId="20715"/>
    <cellStyle name="SAPBEXaggDataEmph 2 7 6" xfId="24303"/>
    <cellStyle name="SAPBEXaggDataEmph 2 7 7" xfId="27761"/>
    <cellStyle name="SAPBEXaggDataEmph 2 7 8" xfId="30261"/>
    <cellStyle name="SAPBEXaggDataEmph 2 8" xfId="3415"/>
    <cellStyle name="SAPBEXaggDataEmph 2 8 2" xfId="9333"/>
    <cellStyle name="SAPBEXaggDataEmph 2 8 3" xfId="13863"/>
    <cellStyle name="SAPBEXaggDataEmph 2 8 4" xfId="20717"/>
    <cellStyle name="SAPBEXaggDataEmph 2 8 5" xfId="24305"/>
    <cellStyle name="SAPBEXaggDataEmph 2 8 6" xfId="27763"/>
    <cellStyle name="SAPBEXaggDataEmph 2 8 7" xfId="30263"/>
    <cellStyle name="SAPBEXaggDataEmph 2 9" xfId="3644"/>
    <cellStyle name="SAPBEXaggDataEmph 2 9 2" xfId="9334"/>
    <cellStyle name="SAPBEXaggDataEmph 2 9 3" xfId="13864"/>
    <cellStyle name="SAPBEXaggDataEmph 2 9 4" xfId="20718"/>
    <cellStyle name="SAPBEXaggDataEmph 2 9 5" xfId="24306"/>
    <cellStyle name="SAPBEXaggDataEmph 2 9 6" xfId="27764"/>
    <cellStyle name="SAPBEXaggDataEmph 2 9 7" xfId="30264"/>
    <cellStyle name="SAPBEXaggDataEmph 3" xfId="949"/>
    <cellStyle name="SAPBEXaggDataEmph 3 10" xfId="24307"/>
    <cellStyle name="SAPBEXaggDataEmph 3 11" xfId="27765"/>
    <cellStyle name="SAPBEXaggDataEmph 3 12" xfId="30265"/>
    <cellStyle name="SAPBEXaggDataEmph 3 2" xfId="1533"/>
    <cellStyle name="SAPBEXaggDataEmph 3 2 2" xfId="4082"/>
    <cellStyle name="SAPBEXaggDataEmph 3 2 2 2" xfId="9337"/>
    <cellStyle name="SAPBEXaggDataEmph 3 2 2 3" xfId="13867"/>
    <cellStyle name="SAPBEXaggDataEmph 3 2 2 4" xfId="20721"/>
    <cellStyle name="SAPBEXaggDataEmph 3 2 2 5" xfId="24309"/>
    <cellStyle name="SAPBEXaggDataEmph 3 2 2 6" xfId="27767"/>
    <cellStyle name="SAPBEXaggDataEmph 3 2 2 7" xfId="30267"/>
    <cellStyle name="SAPBEXaggDataEmph 3 2 3" xfId="9336"/>
    <cellStyle name="SAPBEXaggDataEmph 3 2 4" xfId="13866"/>
    <cellStyle name="SAPBEXaggDataEmph 3 2 5" xfId="20720"/>
    <cellStyle name="SAPBEXaggDataEmph 3 2 6" xfId="24308"/>
    <cellStyle name="SAPBEXaggDataEmph 3 2 7" xfId="27766"/>
    <cellStyle name="SAPBEXaggDataEmph 3 2 8" xfId="30266"/>
    <cellStyle name="SAPBEXaggDataEmph 3 3" xfId="1404"/>
    <cellStyle name="SAPBEXaggDataEmph 3 3 2" xfId="3953"/>
    <cellStyle name="SAPBEXaggDataEmph 3 3 2 2" xfId="9339"/>
    <cellStyle name="SAPBEXaggDataEmph 3 3 2 3" xfId="13869"/>
    <cellStyle name="SAPBEXaggDataEmph 3 3 2 4" xfId="20723"/>
    <cellStyle name="SAPBEXaggDataEmph 3 3 2 5" xfId="24311"/>
    <cellStyle name="SAPBEXaggDataEmph 3 3 2 6" xfId="27769"/>
    <cellStyle name="SAPBEXaggDataEmph 3 3 2 7" xfId="30269"/>
    <cellStyle name="SAPBEXaggDataEmph 3 3 3" xfId="9338"/>
    <cellStyle name="SAPBEXaggDataEmph 3 3 4" xfId="13868"/>
    <cellStyle name="SAPBEXaggDataEmph 3 3 5" xfId="20722"/>
    <cellStyle name="SAPBEXaggDataEmph 3 3 6" xfId="24310"/>
    <cellStyle name="SAPBEXaggDataEmph 3 3 7" xfId="27768"/>
    <cellStyle name="SAPBEXaggDataEmph 3 3 8" xfId="30268"/>
    <cellStyle name="SAPBEXaggDataEmph 3 4" xfId="1498"/>
    <cellStyle name="SAPBEXaggDataEmph 3 4 2" xfId="4047"/>
    <cellStyle name="SAPBEXaggDataEmph 3 4 2 2" xfId="9341"/>
    <cellStyle name="SAPBEXaggDataEmph 3 4 2 3" xfId="13871"/>
    <cellStyle name="SAPBEXaggDataEmph 3 4 2 4" xfId="20725"/>
    <cellStyle name="SAPBEXaggDataEmph 3 4 2 5" xfId="24313"/>
    <cellStyle name="SAPBEXaggDataEmph 3 4 2 6" xfId="27771"/>
    <cellStyle name="SAPBEXaggDataEmph 3 4 2 7" xfId="30271"/>
    <cellStyle name="SAPBEXaggDataEmph 3 4 3" xfId="9340"/>
    <cellStyle name="SAPBEXaggDataEmph 3 4 4" xfId="13870"/>
    <cellStyle name="SAPBEXaggDataEmph 3 4 5" xfId="24312"/>
    <cellStyle name="SAPBEXaggDataEmph 3 4 6" xfId="27770"/>
    <cellStyle name="SAPBEXaggDataEmph 3 4 7" xfId="30270"/>
    <cellStyle name="SAPBEXaggDataEmph 3 5" xfId="1438"/>
    <cellStyle name="SAPBEXaggDataEmph 3 5 2" xfId="3987"/>
    <cellStyle name="SAPBEXaggDataEmph 3 5 2 2" xfId="9343"/>
    <cellStyle name="SAPBEXaggDataEmph 3 5 2 3" xfId="13873"/>
    <cellStyle name="SAPBEXaggDataEmph 3 5 2 4" xfId="20727"/>
    <cellStyle name="SAPBEXaggDataEmph 3 5 2 5" xfId="24315"/>
    <cellStyle name="SAPBEXaggDataEmph 3 5 2 6" xfId="27773"/>
    <cellStyle name="SAPBEXaggDataEmph 3 5 2 7" xfId="30273"/>
    <cellStyle name="SAPBEXaggDataEmph 3 5 3" xfId="9342"/>
    <cellStyle name="SAPBEXaggDataEmph 3 5 4" xfId="13872"/>
    <cellStyle name="SAPBEXaggDataEmph 3 5 5" xfId="20726"/>
    <cellStyle name="SAPBEXaggDataEmph 3 5 6" xfId="24314"/>
    <cellStyle name="SAPBEXaggDataEmph 3 5 7" xfId="27772"/>
    <cellStyle name="SAPBEXaggDataEmph 3 5 8" xfId="30272"/>
    <cellStyle name="SAPBEXaggDataEmph 3 6" xfId="3418"/>
    <cellStyle name="SAPBEXaggDataEmph 3 6 2" xfId="9344"/>
    <cellStyle name="SAPBEXaggDataEmph 3 6 3" xfId="13874"/>
    <cellStyle name="SAPBEXaggDataEmph 3 6 4" xfId="20728"/>
    <cellStyle name="SAPBEXaggDataEmph 3 6 5" xfId="24316"/>
    <cellStyle name="SAPBEXaggDataEmph 3 6 6" xfId="27774"/>
    <cellStyle name="SAPBEXaggDataEmph 3 6 7" xfId="30274"/>
    <cellStyle name="SAPBEXaggDataEmph 3 7" xfId="3222"/>
    <cellStyle name="SAPBEXaggDataEmph 3 7 2" xfId="9345"/>
    <cellStyle name="SAPBEXaggDataEmph 3 7 3" xfId="13875"/>
    <cellStyle name="SAPBEXaggDataEmph 3 7 4" xfId="20729"/>
    <cellStyle name="SAPBEXaggDataEmph 3 7 5" xfId="24317"/>
    <cellStyle name="SAPBEXaggDataEmph 3 7 6" xfId="27775"/>
    <cellStyle name="SAPBEXaggDataEmph 3 7 7" xfId="30275"/>
    <cellStyle name="SAPBEXaggDataEmph 3 8" xfId="9335"/>
    <cellStyle name="SAPBEXaggDataEmph 3 9" xfId="13865"/>
    <cellStyle name="SAPBEXaggDataEmph 4" xfId="1012"/>
    <cellStyle name="SAPBEXaggDataEmph 4 10" xfId="27776"/>
    <cellStyle name="SAPBEXaggDataEmph 4 11" xfId="30276"/>
    <cellStyle name="SAPBEXaggDataEmph 4 2" xfId="1596"/>
    <cellStyle name="SAPBEXaggDataEmph 4 2 2" xfId="4145"/>
    <cellStyle name="SAPBEXaggDataEmph 4 2 2 2" xfId="9348"/>
    <cellStyle name="SAPBEXaggDataEmph 4 2 2 3" xfId="13878"/>
    <cellStyle name="SAPBEXaggDataEmph 4 2 2 4" xfId="20732"/>
    <cellStyle name="SAPBEXaggDataEmph 4 2 2 5" xfId="24320"/>
    <cellStyle name="SAPBEXaggDataEmph 4 2 2 6" xfId="27778"/>
    <cellStyle name="SAPBEXaggDataEmph 4 2 2 7" xfId="30278"/>
    <cellStyle name="SAPBEXaggDataEmph 4 2 3" xfId="9347"/>
    <cellStyle name="SAPBEXaggDataEmph 4 2 4" xfId="13877"/>
    <cellStyle name="SAPBEXaggDataEmph 4 2 5" xfId="20731"/>
    <cellStyle name="SAPBEXaggDataEmph 4 2 6" xfId="24319"/>
    <cellStyle name="SAPBEXaggDataEmph 4 2 7" xfId="27777"/>
    <cellStyle name="SAPBEXaggDataEmph 4 2 8" xfId="30277"/>
    <cellStyle name="SAPBEXaggDataEmph 4 3" xfId="2015"/>
    <cellStyle name="SAPBEXaggDataEmph 4 3 2" xfId="4562"/>
    <cellStyle name="SAPBEXaggDataEmph 4 3 2 2" xfId="9350"/>
    <cellStyle name="SAPBEXaggDataEmph 4 3 2 3" xfId="20734"/>
    <cellStyle name="SAPBEXaggDataEmph 4 3 2 4" xfId="24322"/>
    <cellStyle name="SAPBEXaggDataEmph 4 3 2 5" xfId="27780"/>
    <cellStyle name="SAPBEXaggDataEmph 4 3 2 6" xfId="30280"/>
    <cellStyle name="SAPBEXaggDataEmph 4 3 3" xfId="9349"/>
    <cellStyle name="SAPBEXaggDataEmph 4 3 4" xfId="20733"/>
    <cellStyle name="SAPBEXaggDataEmph 4 3 5" xfId="24321"/>
    <cellStyle name="SAPBEXaggDataEmph 4 3 6" xfId="27779"/>
    <cellStyle name="SAPBEXaggDataEmph 4 3 7" xfId="30279"/>
    <cellStyle name="SAPBEXaggDataEmph 4 4" xfId="2427"/>
    <cellStyle name="SAPBEXaggDataEmph 4 4 2" xfId="4974"/>
    <cellStyle name="SAPBEXaggDataEmph 4 4 2 2" xfId="9352"/>
    <cellStyle name="SAPBEXaggDataEmph 4 4 2 3" xfId="13882"/>
    <cellStyle name="SAPBEXaggDataEmph 4 4 2 4" xfId="20736"/>
    <cellStyle name="SAPBEXaggDataEmph 4 4 2 5" xfId="24324"/>
    <cellStyle name="SAPBEXaggDataEmph 4 4 2 6" xfId="27782"/>
    <cellStyle name="SAPBEXaggDataEmph 4 4 2 7" xfId="30282"/>
    <cellStyle name="SAPBEXaggDataEmph 4 4 3" xfId="9351"/>
    <cellStyle name="SAPBEXaggDataEmph 4 4 4" xfId="13881"/>
    <cellStyle name="SAPBEXaggDataEmph 4 4 5" xfId="20735"/>
    <cellStyle name="SAPBEXaggDataEmph 4 4 6" xfId="24323"/>
    <cellStyle name="SAPBEXaggDataEmph 4 4 7" xfId="27781"/>
    <cellStyle name="SAPBEXaggDataEmph 4 4 8" xfId="30281"/>
    <cellStyle name="SAPBEXaggDataEmph 4 5" xfId="2842"/>
    <cellStyle name="SAPBEXaggDataEmph 4 5 2" xfId="5389"/>
    <cellStyle name="SAPBEXaggDataEmph 4 5 2 2" xfId="13884"/>
    <cellStyle name="SAPBEXaggDataEmph 4 5 2 3" xfId="20738"/>
    <cellStyle name="SAPBEXaggDataEmph 4 5 2 4" xfId="24326"/>
    <cellStyle name="SAPBEXaggDataEmph 4 5 2 5" xfId="27784"/>
    <cellStyle name="SAPBEXaggDataEmph 4 5 2 6" xfId="30284"/>
    <cellStyle name="SAPBEXaggDataEmph 4 5 3" xfId="13883"/>
    <cellStyle name="SAPBEXaggDataEmph 4 5 4" xfId="20737"/>
    <cellStyle name="SAPBEXaggDataEmph 4 5 5" xfId="24325"/>
    <cellStyle name="SAPBEXaggDataEmph 4 5 6" xfId="27783"/>
    <cellStyle name="SAPBEXaggDataEmph 4 5 7" xfId="30283"/>
    <cellStyle name="SAPBEXaggDataEmph 4 6" xfId="3419"/>
    <cellStyle name="SAPBEXaggDataEmph 4 6 2" xfId="9355"/>
    <cellStyle name="SAPBEXaggDataEmph 4 6 3" xfId="13885"/>
    <cellStyle name="SAPBEXaggDataEmph 4 6 4" xfId="20739"/>
    <cellStyle name="SAPBEXaggDataEmph 4 6 5" xfId="24327"/>
    <cellStyle name="SAPBEXaggDataEmph 4 6 6" xfId="27785"/>
    <cellStyle name="SAPBEXaggDataEmph 4 6 7" xfId="30285"/>
    <cellStyle name="SAPBEXaggDataEmph 4 7" xfId="3598"/>
    <cellStyle name="SAPBEXaggDataEmph 4 7 2" xfId="9356"/>
    <cellStyle name="SAPBEXaggDataEmph 4 7 3" xfId="13886"/>
    <cellStyle name="SAPBEXaggDataEmph 4 7 4" xfId="20740"/>
    <cellStyle name="SAPBEXaggDataEmph 4 7 5" xfId="24328"/>
    <cellStyle name="SAPBEXaggDataEmph 4 7 6" xfId="27786"/>
    <cellStyle name="SAPBEXaggDataEmph 4 7 7" xfId="30286"/>
    <cellStyle name="SAPBEXaggDataEmph 4 8" xfId="20730"/>
    <cellStyle name="SAPBEXaggDataEmph 4 9" xfId="24318"/>
    <cellStyle name="SAPBEXaggDataEmph 5" xfId="1377"/>
    <cellStyle name="SAPBEXaggDataEmph 5 10" xfId="24329"/>
    <cellStyle name="SAPBEXaggDataEmph 5 11" xfId="30287"/>
    <cellStyle name="SAPBEXaggDataEmph 5 2" xfId="1927"/>
    <cellStyle name="SAPBEXaggDataEmph 5 2 2" xfId="4474"/>
    <cellStyle name="SAPBEXaggDataEmph 5 2 2 2" xfId="9359"/>
    <cellStyle name="SAPBEXaggDataEmph 5 2 2 3" xfId="13889"/>
    <cellStyle name="SAPBEXaggDataEmph 5 2 2 4" xfId="20743"/>
    <cellStyle name="SAPBEXaggDataEmph 5 2 2 5" xfId="24331"/>
    <cellStyle name="SAPBEXaggDataEmph 5 2 2 6" xfId="27788"/>
    <cellStyle name="SAPBEXaggDataEmph 5 2 2 7" xfId="30289"/>
    <cellStyle name="SAPBEXaggDataEmph 5 2 3" xfId="9358"/>
    <cellStyle name="SAPBEXaggDataEmph 5 2 4" xfId="13888"/>
    <cellStyle name="SAPBEXaggDataEmph 5 2 5" xfId="20742"/>
    <cellStyle name="SAPBEXaggDataEmph 5 2 6" xfId="24330"/>
    <cellStyle name="SAPBEXaggDataEmph 5 2 7" xfId="27787"/>
    <cellStyle name="SAPBEXaggDataEmph 5 2 8" xfId="30288"/>
    <cellStyle name="SAPBEXaggDataEmph 5 3" xfId="2344"/>
    <cellStyle name="SAPBEXaggDataEmph 5 3 2" xfId="4891"/>
    <cellStyle name="SAPBEXaggDataEmph 5 3 2 2" xfId="9361"/>
    <cellStyle name="SAPBEXaggDataEmph 5 3 2 3" xfId="13891"/>
    <cellStyle name="SAPBEXaggDataEmph 5 3 2 4" xfId="20745"/>
    <cellStyle name="SAPBEXaggDataEmph 5 3 2 5" xfId="24333"/>
    <cellStyle name="SAPBEXaggDataEmph 5 3 2 6" xfId="27790"/>
    <cellStyle name="SAPBEXaggDataEmph 5 3 2 7" xfId="30291"/>
    <cellStyle name="SAPBEXaggDataEmph 5 3 3" xfId="9360"/>
    <cellStyle name="SAPBEXaggDataEmph 5 3 4" xfId="13890"/>
    <cellStyle name="SAPBEXaggDataEmph 5 3 5" xfId="20744"/>
    <cellStyle name="SAPBEXaggDataEmph 5 3 6" xfId="24332"/>
    <cellStyle name="SAPBEXaggDataEmph 5 3 7" xfId="27789"/>
    <cellStyle name="SAPBEXaggDataEmph 5 3 8" xfId="30290"/>
    <cellStyle name="SAPBEXaggDataEmph 5 4" xfId="2756"/>
    <cellStyle name="SAPBEXaggDataEmph 5 4 2" xfId="5303"/>
    <cellStyle name="SAPBEXaggDataEmph 5 4 2 2" xfId="9363"/>
    <cellStyle name="SAPBEXaggDataEmph 5 4 2 3" xfId="13893"/>
    <cellStyle name="SAPBEXaggDataEmph 5 4 2 4" xfId="20747"/>
    <cellStyle name="SAPBEXaggDataEmph 5 4 2 5" xfId="24335"/>
    <cellStyle name="SAPBEXaggDataEmph 5 4 2 6" xfId="27792"/>
    <cellStyle name="SAPBEXaggDataEmph 5 4 2 7" xfId="30293"/>
    <cellStyle name="SAPBEXaggDataEmph 5 4 3" xfId="9362"/>
    <cellStyle name="SAPBEXaggDataEmph 5 4 4" xfId="13892"/>
    <cellStyle name="SAPBEXaggDataEmph 5 4 5" xfId="20746"/>
    <cellStyle name="SAPBEXaggDataEmph 5 4 6" xfId="24334"/>
    <cellStyle name="SAPBEXaggDataEmph 5 4 7" xfId="27791"/>
    <cellStyle name="SAPBEXaggDataEmph 5 4 8" xfId="30292"/>
    <cellStyle name="SAPBEXaggDataEmph 5 5" xfId="3171"/>
    <cellStyle name="SAPBEXaggDataEmph 5 5 2" xfId="5718"/>
    <cellStyle name="SAPBEXaggDataEmph 5 5 2 2" xfId="9365"/>
    <cellStyle name="SAPBEXaggDataEmph 5 5 2 3" xfId="13895"/>
    <cellStyle name="SAPBEXaggDataEmph 5 5 2 4" xfId="20749"/>
    <cellStyle name="SAPBEXaggDataEmph 5 5 2 5" xfId="24337"/>
    <cellStyle name="SAPBEXaggDataEmph 5 5 2 6" xfId="30295"/>
    <cellStyle name="SAPBEXaggDataEmph 5 5 3" xfId="9364"/>
    <cellStyle name="SAPBEXaggDataEmph 5 5 4" xfId="13894"/>
    <cellStyle name="SAPBEXaggDataEmph 5 5 5" xfId="20748"/>
    <cellStyle name="SAPBEXaggDataEmph 5 5 6" xfId="24336"/>
    <cellStyle name="SAPBEXaggDataEmph 5 5 7" xfId="30294"/>
    <cellStyle name="SAPBEXaggDataEmph 5 6" xfId="3927"/>
    <cellStyle name="SAPBEXaggDataEmph 5 6 2" xfId="9366"/>
    <cellStyle name="SAPBEXaggDataEmph 5 6 3" xfId="13896"/>
    <cellStyle name="SAPBEXaggDataEmph 5 6 4" xfId="20750"/>
    <cellStyle name="SAPBEXaggDataEmph 5 6 5" xfId="24338"/>
    <cellStyle name="SAPBEXaggDataEmph 5 6 6" xfId="27793"/>
    <cellStyle name="SAPBEXaggDataEmph 5 6 7" xfId="30296"/>
    <cellStyle name="SAPBEXaggDataEmph 5 7" xfId="9357"/>
    <cellStyle name="SAPBEXaggDataEmph 5 8" xfId="13887"/>
    <cellStyle name="SAPBEXaggDataEmph 5 9" xfId="20741"/>
    <cellStyle name="SAPBEXaggItem" xfId="633"/>
    <cellStyle name="SAPBEXaggItem 2" xfId="1091"/>
    <cellStyle name="SAPBEXaggItem 2 10" xfId="9368"/>
    <cellStyle name="SAPBEXaggItem 2 11" xfId="13898"/>
    <cellStyle name="SAPBEXaggItem 2 12" xfId="20752"/>
    <cellStyle name="SAPBEXaggItem 2 13" xfId="27794"/>
    <cellStyle name="SAPBEXaggItem 2 2" xfId="1196"/>
    <cellStyle name="SAPBEXaggItem 2 2 10" xfId="20753"/>
    <cellStyle name="SAPBEXaggItem 2 2 11" xfId="24339"/>
    <cellStyle name="SAPBEXaggItem 2 2 12" xfId="27795"/>
    <cellStyle name="SAPBEXaggItem 2 2 2" xfId="1747"/>
    <cellStyle name="SAPBEXaggItem 2 2 2 2" xfId="4296"/>
    <cellStyle name="SAPBEXaggItem 2 2 2 2 2" xfId="9371"/>
    <cellStyle name="SAPBEXaggItem 2 2 2 2 3" xfId="13901"/>
    <cellStyle name="SAPBEXaggItem 2 2 2 2 4" xfId="20755"/>
    <cellStyle name="SAPBEXaggItem 2 2 2 2 5" xfId="24341"/>
    <cellStyle name="SAPBEXaggItem 2 2 2 2 6" xfId="27797"/>
    <cellStyle name="SAPBEXaggItem 2 2 2 2 7" xfId="30298"/>
    <cellStyle name="SAPBEXaggItem 2 2 2 3" xfId="9370"/>
    <cellStyle name="SAPBEXaggItem 2 2 2 4" xfId="13900"/>
    <cellStyle name="SAPBEXaggItem 2 2 2 5" xfId="20754"/>
    <cellStyle name="SAPBEXaggItem 2 2 2 6" xfId="24340"/>
    <cellStyle name="SAPBEXaggItem 2 2 2 7" xfId="27796"/>
    <cellStyle name="SAPBEXaggItem 2 2 2 8" xfId="30297"/>
    <cellStyle name="SAPBEXaggItem 2 2 3" xfId="2166"/>
    <cellStyle name="SAPBEXaggItem 2 2 3 2" xfId="4713"/>
    <cellStyle name="SAPBEXaggItem 2 2 3 2 2" xfId="9373"/>
    <cellStyle name="SAPBEXaggItem 2 2 3 2 3" xfId="13903"/>
    <cellStyle name="SAPBEXaggItem 2 2 3 2 4" xfId="20757"/>
    <cellStyle name="SAPBEXaggItem 2 2 3 2 5" xfId="24343"/>
    <cellStyle name="SAPBEXaggItem 2 2 3 2 6" xfId="27799"/>
    <cellStyle name="SAPBEXaggItem 2 2 3 2 7" xfId="30300"/>
    <cellStyle name="SAPBEXaggItem 2 2 3 3" xfId="9372"/>
    <cellStyle name="SAPBEXaggItem 2 2 3 4" xfId="13902"/>
    <cellStyle name="SAPBEXaggItem 2 2 3 5" xfId="20756"/>
    <cellStyle name="SAPBEXaggItem 2 2 3 6" xfId="24342"/>
    <cellStyle name="SAPBEXaggItem 2 2 3 7" xfId="27798"/>
    <cellStyle name="SAPBEXaggItem 2 2 3 8" xfId="30299"/>
    <cellStyle name="SAPBEXaggItem 2 2 4" xfId="2578"/>
    <cellStyle name="SAPBEXaggItem 2 2 4 2" xfId="5125"/>
    <cellStyle name="SAPBEXaggItem 2 2 4 2 2" xfId="9375"/>
    <cellStyle name="SAPBEXaggItem 2 2 4 2 3" xfId="13905"/>
    <cellStyle name="SAPBEXaggItem 2 2 4 2 4" xfId="20759"/>
    <cellStyle name="SAPBEXaggItem 2 2 4 2 5" xfId="24345"/>
    <cellStyle name="SAPBEXaggItem 2 2 4 2 6" xfId="27801"/>
    <cellStyle name="SAPBEXaggItem 2 2 4 2 7" xfId="30302"/>
    <cellStyle name="SAPBEXaggItem 2 2 4 3" xfId="9374"/>
    <cellStyle name="SAPBEXaggItem 2 2 4 4" xfId="13904"/>
    <cellStyle name="SAPBEXaggItem 2 2 4 5" xfId="20758"/>
    <cellStyle name="SAPBEXaggItem 2 2 4 6" xfId="24344"/>
    <cellStyle name="SAPBEXaggItem 2 2 4 7" xfId="27800"/>
    <cellStyle name="SAPBEXaggItem 2 2 4 8" xfId="30301"/>
    <cellStyle name="SAPBEXaggItem 2 2 5" xfId="2993"/>
    <cellStyle name="SAPBEXaggItem 2 2 5 2" xfId="5540"/>
    <cellStyle name="SAPBEXaggItem 2 2 5 2 2" xfId="9377"/>
    <cellStyle name="SAPBEXaggItem 2 2 5 2 3" xfId="13907"/>
    <cellStyle name="SAPBEXaggItem 2 2 5 2 4" xfId="20761"/>
    <cellStyle name="SAPBEXaggItem 2 2 5 2 5" xfId="24347"/>
    <cellStyle name="SAPBEXaggItem 2 2 5 2 6" xfId="27803"/>
    <cellStyle name="SAPBEXaggItem 2 2 5 2 7" xfId="30303"/>
    <cellStyle name="SAPBEXaggItem 2 2 5 3" xfId="9376"/>
    <cellStyle name="SAPBEXaggItem 2 2 5 4" xfId="13906"/>
    <cellStyle name="SAPBEXaggItem 2 2 5 5" xfId="20760"/>
    <cellStyle name="SAPBEXaggItem 2 2 5 6" xfId="24346"/>
    <cellStyle name="SAPBEXaggItem 2 2 5 7" xfId="27802"/>
    <cellStyle name="SAPBEXaggItem 2 2 6" xfId="3421"/>
    <cellStyle name="SAPBEXaggItem 2 2 6 2" xfId="9378"/>
    <cellStyle name="SAPBEXaggItem 2 2 6 3" xfId="13908"/>
    <cellStyle name="SAPBEXaggItem 2 2 6 4" xfId="20762"/>
    <cellStyle name="SAPBEXaggItem 2 2 6 5" xfId="24348"/>
    <cellStyle name="SAPBEXaggItem 2 2 6 6" xfId="27804"/>
    <cellStyle name="SAPBEXaggItem 2 2 6 7" xfId="30304"/>
    <cellStyle name="SAPBEXaggItem 2 2 7" xfId="3749"/>
    <cellStyle name="SAPBEXaggItem 2 2 7 2" xfId="9379"/>
    <cellStyle name="SAPBEXaggItem 2 2 7 3" xfId="13909"/>
    <cellStyle name="SAPBEXaggItem 2 2 7 4" xfId="20763"/>
    <cellStyle name="SAPBEXaggItem 2 2 7 5" xfId="24349"/>
    <cellStyle name="SAPBEXaggItem 2 2 7 6" xfId="27805"/>
    <cellStyle name="SAPBEXaggItem 2 2 7 7" xfId="30305"/>
    <cellStyle name="SAPBEXaggItem 2 2 8" xfId="9369"/>
    <cellStyle name="SAPBEXaggItem 2 2 9" xfId="13899"/>
    <cellStyle name="SAPBEXaggItem 2 3" xfId="1295"/>
    <cellStyle name="SAPBEXaggItem 2 3 10" xfId="20764"/>
    <cellStyle name="SAPBEXaggItem 2 3 11" xfId="27806"/>
    <cellStyle name="SAPBEXaggItem 2 3 12" xfId="30306"/>
    <cellStyle name="SAPBEXaggItem 2 3 2" xfId="1846"/>
    <cellStyle name="SAPBEXaggItem 2 3 2 2" xfId="4395"/>
    <cellStyle name="SAPBEXaggItem 2 3 2 2 2" xfId="9382"/>
    <cellStyle name="SAPBEXaggItem 2 3 2 2 3" xfId="13912"/>
    <cellStyle name="SAPBEXaggItem 2 3 2 2 4" xfId="20766"/>
    <cellStyle name="SAPBEXaggItem 2 3 2 2 5" xfId="24351"/>
    <cellStyle name="SAPBEXaggItem 2 3 2 2 6" xfId="27808"/>
    <cellStyle name="SAPBEXaggItem 2 3 2 2 7" xfId="30308"/>
    <cellStyle name="SAPBEXaggItem 2 3 2 3" xfId="9381"/>
    <cellStyle name="SAPBEXaggItem 2 3 2 4" xfId="13911"/>
    <cellStyle name="SAPBEXaggItem 2 3 2 5" xfId="20765"/>
    <cellStyle name="SAPBEXaggItem 2 3 2 6" xfId="24350"/>
    <cellStyle name="SAPBEXaggItem 2 3 2 7" xfId="27807"/>
    <cellStyle name="SAPBEXaggItem 2 3 2 8" xfId="30307"/>
    <cellStyle name="SAPBEXaggItem 2 3 3" xfId="2265"/>
    <cellStyle name="SAPBEXaggItem 2 3 3 2" xfId="4812"/>
    <cellStyle name="SAPBEXaggItem 2 3 3 2 2" xfId="9384"/>
    <cellStyle name="SAPBEXaggItem 2 3 3 2 3" xfId="13914"/>
    <cellStyle name="SAPBEXaggItem 2 3 3 2 4" xfId="20768"/>
    <cellStyle name="SAPBEXaggItem 2 3 3 2 5" xfId="24353"/>
    <cellStyle name="SAPBEXaggItem 2 3 3 2 6" xfId="27810"/>
    <cellStyle name="SAPBEXaggItem 2 3 3 2 7" xfId="30310"/>
    <cellStyle name="SAPBEXaggItem 2 3 3 3" xfId="9383"/>
    <cellStyle name="SAPBEXaggItem 2 3 3 4" xfId="13913"/>
    <cellStyle name="SAPBEXaggItem 2 3 3 5" xfId="20767"/>
    <cellStyle name="SAPBEXaggItem 2 3 3 6" xfId="24352"/>
    <cellStyle name="SAPBEXaggItem 2 3 3 7" xfId="27809"/>
    <cellStyle name="SAPBEXaggItem 2 3 3 8" xfId="30309"/>
    <cellStyle name="SAPBEXaggItem 2 3 4" xfId="2677"/>
    <cellStyle name="SAPBEXaggItem 2 3 4 2" xfId="5224"/>
    <cellStyle name="SAPBEXaggItem 2 3 4 2 2" xfId="9386"/>
    <cellStyle name="SAPBEXaggItem 2 3 4 2 3" xfId="13916"/>
    <cellStyle name="SAPBEXaggItem 2 3 4 2 4" xfId="20770"/>
    <cellStyle name="SAPBEXaggItem 2 3 4 2 5" xfId="24355"/>
    <cellStyle name="SAPBEXaggItem 2 3 4 2 6" xfId="27812"/>
    <cellStyle name="SAPBEXaggItem 2 3 4 2 7" xfId="30312"/>
    <cellStyle name="SAPBEXaggItem 2 3 4 3" xfId="9385"/>
    <cellStyle name="SAPBEXaggItem 2 3 4 4" xfId="13915"/>
    <cellStyle name="SAPBEXaggItem 2 3 4 5" xfId="20769"/>
    <cellStyle name="SAPBEXaggItem 2 3 4 6" xfId="24354"/>
    <cellStyle name="SAPBEXaggItem 2 3 4 7" xfId="27811"/>
    <cellStyle name="SAPBEXaggItem 2 3 4 8" xfId="30311"/>
    <cellStyle name="SAPBEXaggItem 2 3 5" xfId="3092"/>
    <cellStyle name="SAPBEXaggItem 2 3 5 2" xfId="5639"/>
    <cellStyle name="SAPBEXaggItem 2 3 5 2 2" xfId="9388"/>
    <cellStyle name="SAPBEXaggItem 2 3 5 2 3" xfId="13918"/>
    <cellStyle name="SAPBEXaggItem 2 3 5 2 4" xfId="20772"/>
    <cellStyle name="SAPBEXaggItem 2 3 5 2 5" xfId="24357"/>
    <cellStyle name="SAPBEXaggItem 2 3 5 2 6" xfId="27814"/>
    <cellStyle name="SAPBEXaggItem 2 3 5 2 7" xfId="30314"/>
    <cellStyle name="SAPBEXaggItem 2 3 5 3" xfId="9387"/>
    <cellStyle name="SAPBEXaggItem 2 3 5 4" xfId="13917"/>
    <cellStyle name="SAPBEXaggItem 2 3 5 5" xfId="20771"/>
    <cellStyle name="SAPBEXaggItem 2 3 5 6" xfId="24356"/>
    <cellStyle name="SAPBEXaggItem 2 3 5 7" xfId="27813"/>
    <cellStyle name="SAPBEXaggItem 2 3 5 8" xfId="30313"/>
    <cellStyle name="SAPBEXaggItem 2 3 6" xfId="3422"/>
    <cellStyle name="SAPBEXaggItem 2 3 6 2" xfId="9389"/>
    <cellStyle name="SAPBEXaggItem 2 3 6 3" xfId="13919"/>
    <cellStyle name="SAPBEXaggItem 2 3 6 4" xfId="20773"/>
    <cellStyle name="SAPBEXaggItem 2 3 6 5" xfId="24358"/>
    <cellStyle name="SAPBEXaggItem 2 3 6 6" xfId="27815"/>
    <cellStyle name="SAPBEXaggItem 2 3 6 7" xfId="30315"/>
    <cellStyle name="SAPBEXaggItem 2 3 7" xfId="3848"/>
    <cellStyle name="SAPBEXaggItem 2 3 7 2" xfId="9390"/>
    <cellStyle name="SAPBEXaggItem 2 3 7 3" xfId="13920"/>
    <cellStyle name="SAPBEXaggItem 2 3 7 4" xfId="20774"/>
    <cellStyle name="SAPBEXaggItem 2 3 7 5" xfId="24359"/>
    <cellStyle name="SAPBEXaggItem 2 3 7 6" xfId="27816"/>
    <cellStyle name="SAPBEXaggItem 2 3 7 7" xfId="30316"/>
    <cellStyle name="SAPBEXaggItem 2 3 8" xfId="9380"/>
    <cellStyle name="SAPBEXaggItem 2 3 9" xfId="13910"/>
    <cellStyle name="SAPBEXaggItem 2 4" xfId="1643"/>
    <cellStyle name="SAPBEXaggItem 2 4 2" xfId="4192"/>
    <cellStyle name="SAPBEXaggItem 2 4 2 2" xfId="9392"/>
    <cellStyle name="SAPBEXaggItem 2 4 2 3" xfId="13922"/>
    <cellStyle name="SAPBEXaggItem 2 4 2 4" xfId="20776"/>
    <cellStyle name="SAPBEXaggItem 2 4 2 5" xfId="24361"/>
    <cellStyle name="SAPBEXaggItem 2 4 2 6" xfId="27818"/>
    <cellStyle name="SAPBEXaggItem 2 4 2 7" xfId="30318"/>
    <cellStyle name="SAPBEXaggItem 2 4 3" xfId="9391"/>
    <cellStyle name="SAPBEXaggItem 2 4 4" xfId="13921"/>
    <cellStyle name="SAPBEXaggItem 2 4 5" xfId="20775"/>
    <cellStyle name="SAPBEXaggItem 2 4 6" xfId="24360"/>
    <cellStyle name="SAPBEXaggItem 2 4 7" xfId="27817"/>
    <cellStyle name="SAPBEXaggItem 2 4 8" xfId="30317"/>
    <cellStyle name="SAPBEXaggItem 2 5" xfId="2062"/>
    <cellStyle name="SAPBEXaggItem 2 5 2" xfId="4609"/>
    <cellStyle name="SAPBEXaggItem 2 5 2 2" xfId="9394"/>
    <cellStyle name="SAPBEXaggItem 2 5 2 3" xfId="13924"/>
    <cellStyle name="SAPBEXaggItem 2 5 2 4" xfId="20778"/>
    <cellStyle name="SAPBEXaggItem 2 5 2 5" xfId="24363"/>
    <cellStyle name="SAPBEXaggItem 2 5 2 6" xfId="27820"/>
    <cellStyle name="SAPBEXaggItem 2 5 2 7" xfId="30320"/>
    <cellStyle name="SAPBEXaggItem 2 5 3" xfId="9393"/>
    <cellStyle name="SAPBEXaggItem 2 5 4" xfId="13923"/>
    <cellStyle name="SAPBEXaggItem 2 5 5" xfId="20777"/>
    <cellStyle name="SAPBEXaggItem 2 5 6" xfId="24362"/>
    <cellStyle name="SAPBEXaggItem 2 5 7" xfId="27819"/>
    <cellStyle name="SAPBEXaggItem 2 5 8" xfId="30319"/>
    <cellStyle name="SAPBEXaggItem 2 6" xfId="2474"/>
    <cellStyle name="SAPBEXaggItem 2 6 2" xfId="5021"/>
    <cellStyle name="SAPBEXaggItem 2 6 2 2" xfId="9396"/>
    <cellStyle name="SAPBEXaggItem 2 6 2 3" xfId="13926"/>
    <cellStyle name="SAPBEXaggItem 2 6 2 4" xfId="20780"/>
    <cellStyle name="SAPBEXaggItem 2 6 2 5" xfId="24365"/>
    <cellStyle name="SAPBEXaggItem 2 6 2 6" xfId="27822"/>
    <cellStyle name="SAPBEXaggItem 2 6 2 7" xfId="30322"/>
    <cellStyle name="SAPBEXaggItem 2 6 3" xfId="9395"/>
    <cellStyle name="SAPBEXaggItem 2 6 4" xfId="13925"/>
    <cellStyle name="SAPBEXaggItem 2 6 5" xfId="20779"/>
    <cellStyle name="SAPBEXaggItem 2 6 6" xfId="24364"/>
    <cellStyle name="SAPBEXaggItem 2 6 7" xfId="27821"/>
    <cellStyle name="SAPBEXaggItem 2 6 8" xfId="30321"/>
    <cellStyle name="SAPBEXaggItem 2 7" xfId="2889"/>
    <cellStyle name="SAPBEXaggItem 2 7 2" xfId="5436"/>
    <cellStyle name="SAPBEXaggItem 2 7 2 2" xfId="9398"/>
    <cellStyle name="SAPBEXaggItem 2 7 2 3" xfId="13928"/>
    <cellStyle name="SAPBEXaggItem 2 7 2 4" xfId="20782"/>
    <cellStyle name="SAPBEXaggItem 2 7 2 5" xfId="24367"/>
    <cellStyle name="SAPBEXaggItem 2 7 2 6" xfId="27824"/>
    <cellStyle name="SAPBEXaggItem 2 7 2 7" xfId="30324"/>
    <cellStyle name="SAPBEXaggItem 2 7 3" xfId="9397"/>
    <cellStyle name="SAPBEXaggItem 2 7 4" xfId="13927"/>
    <cellStyle name="SAPBEXaggItem 2 7 5" xfId="20781"/>
    <cellStyle name="SAPBEXaggItem 2 7 6" xfId="24366"/>
    <cellStyle name="SAPBEXaggItem 2 7 7" xfId="27823"/>
    <cellStyle name="SAPBEXaggItem 2 7 8" xfId="30323"/>
    <cellStyle name="SAPBEXaggItem 2 8" xfId="3420"/>
    <cellStyle name="SAPBEXaggItem 2 8 2" xfId="9399"/>
    <cellStyle name="SAPBEXaggItem 2 8 3" xfId="13929"/>
    <cellStyle name="SAPBEXaggItem 2 8 4" xfId="20783"/>
    <cellStyle name="SAPBEXaggItem 2 8 5" xfId="24368"/>
    <cellStyle name="SAPBEXaggItem 2 8 6" xfId="27825"/>
    <cellStyle name="SAPBEXaggItem 2 8 7" xfId="30325"/>
    <cellStyle name="SAPBEXaggItem 2 9" xfId="3645"/>
    <cellStyle name="SAPBEXaggItem 2 9 2" xfId="9400"/>
    <cellStyle name="SAPBEXaggItem 2 9 3" xfId="13930"/>
    <cellStyle name="SAPBEXaggItem 2 9 4" xfId="20784"/>
    <cellStyle name="SAPBEXaggItem 2 9 5" xfId="24369"/>
    <cellStyle name="SAPBEXaggItem 2 9 6" xfId="27826"/>
    <cellStyle name="SAPBEXaggItem 2 9 7" xfId="30326"/>
    <cellStyle name="SAPBEXaggItem 3" xfId="948"/>
    <cellStyle name="SAPBEXaggItem 3 10" xfId="24370"/>
    <cellStyle name="SAPBEXaggItem 3 11" xfId="27827"/>
    <cellStyle name="SAPBEXaggItem 3 12" xfId="30327"/>
    <cellStyle name="SAPBEXaggItem 3 2" xfId="1532"/>
    <cellStyle name="SAPBEXaggItem 3 2 2" xfId="4081"/>
    <cellStyle name="SAPBEXaggItem 3 2 2 2" xfId="9403"/>
    <cellStyle name="SAPBEXaggItem 3 2 2 3" xfId="13933"/>
    <cellStyle name="SAPBEXaggItem 3 2 2 4" xfId="20787"/>
    <cellStyle name="SAPBEXaggItem 3 2 2 5" xfId="24372"/>
    <cellStyle name="SAPBEXaggItem 3 2 2 6" xfId="27829"/>
    <cellStyle name="SAPBEXaggItem 3 2 2 7" xfId="30329"/>
    <cellStyle name="SAPBEXaggItem 3 2 3" xfId="9402"/>
    <cellStyle name="SAPBEXaggItem 3 2 4" xfId="13932"/>
    <cellStyle name="SAPBEXaggItem 3 2 5" xfId="20786"/>
    <cellStyle name="SAPBEXaggItem 3 2 6" xfId="24371"/>
    <cellStyle name="SAPBEXaggItem 3 2 7" xfId="27828"/>
    <cellStyle name="SAPBEXaggItem 3 2 8" xfId="30328"/>
    <cellStyle name="SAPBEXaggItem 3 3" xfId="1405"/>
    <cellStyle name="SAPBEXaggItem 3 3 2" xfId="3954"/>
    <cellStyle name="SAPBEXaggItem 3 3 2 2" xfId="9405"/>
    <cellStyle name="SAPBEXaggItem 3 3 2 3" xfId="13935"/>
    <cellStyle name="SAPBEXaggItem 3 3 2 4" xfId="20789"/>
    <cellStyle name="SAPBEXaggItem 3 3 2 5" xfId="24374"/>
    <cellStyle name="SAPBEXaggItem 3 3 2 6" xfId="27831"/>
    <cellStyle name="SAPBEXaggItem 3 3 2 7" xfId="30331"/>
    <cellStyle name="SAPBEXaggItem 3 3 3" xfId="9404"/>
    <cellStyle name="SAPBEXaggItem 3 3 4" xfId="13934"/>
    <cellStyle name="SAPBEXaggItem 3 3 5" xfId="20788"/>
    <cellStyle name="SAPBEXaggItem 3 3 6" xfId="24373"/>
    <cellStyle name="SAPBEXaggItem 3 3 7" xfId="27830"/>
    <cellStyle name="SAPBEXaggItem 3 3 8" xfId="30330"/>
    <cellStyle name="SAPBEXaggItem 3 4" xfId="1497"/>
    <cellStyle name="SAPBEXaggItem 3 4 2" xfId="4046"/>
    <cellStyle name="SAPBEXaggItem 3 4 2 2" xfId="9407"/>
    <cellStyle name="SAPBEXaggItem 3 4 2 3" xfId="13937"/>
    <cellStyle name="SAPBEXaggItem 3 4 2 4" xfId="20791"/>
    <cellStyle name="SAPBEXaggItem 3 4 2 5" xfId="24376"/>
    <cellStyle name="SAPBEXaggItem 3 4 2 6" xfId="27833"/>
    <cellStyle name="SAPBEXaggItem 3 4 2 7" xfId="30333"/>
    <cellStyle name="SAPBEXaggItem 3 4 3" xfId="9406"/>
    <cellStyle name="SAPBEXaggItem 3 4 4" xfId="13936"/>
    <cellStyle name="SAPBEXaggItem 3 4 5" xfId="24375"/>
    <cellStyle name="SAPBEXaggItem 3 4 6" xfId="27832"/>
    <cellStyle name="SAPBEXaggItem 3 4 7" xfId="30332"/>
    <cellStyle name="SAPBEXaggItem 3 5" xfId="1439"/>
    <cellStyle name="SAPBEXaggItem 3 5 2" xfId="3988"/>
    <cellStyle name="SAPBEXaggItem 3 5 2 2" xfId="9409"/>
    <cellStyle name="SAPBEXaggItem 3 5 2 3" xfId="13939"/>
    <cellStyle name="SAPBEXaggItem 3 5 2 4" xfId="20793"/>
    <cellStyle name="SAPBEXaggItem 3 5 2 5" xfId="24378"/>
    <cellStyle name="SAPBEXaggItem 3 5 2 6" xfId="27835"/>
    <cellStyle name="SAPBEXaggItem 3 5 2 7" xfId="30335"/>
    <cellStyle name="SAPBEXaggItem 3 5 3" xfId="9408"/>
    <cellStyle name="SAPBEXaggItem 3 5 4" xfId="13938"/>
    <cellStyle name="SAPBEXaggItem 3 5 5" xfId="20792"/>
    <cellStyle name="SAPBEXaggItem 3 5 6" xfId="24377"/>
    <cellStyle name="SAPBEXaggItem 3 5 7" xfId="27834"/>
    <cellStyle name="SAPBEXaggItem 3 5 8" xfId="30334"/>
    <cellStyle name="SAPBEXaggItem 3 6" xfId="3423"/>
    <cellStyle name="SAPBEXaggItem 3 6 2" xfId="9410"/>
    <cellStyle name="SAPBEXaggItem 3 6 3" xfId="13940"/>
    <cellStyle name="SAPBEXaggItem 3 6 4" xfId="20794"/>
    <cellStyle name="SAPBEXaggItem 3 6 5" xfId="24379"/>
    <cellStyle name="SAPBEXaggItem 3 6 6" xfId="27836"/>
    <cellStyle name="SAPBEXaggItem 3 6 7" xfId="30336"/>
    <cellStyle name="SAPBEXaggItem 3 7" xfId="3223"/>
    <cellStyle name="SAPBEXaggItem 3 7 2" xfId="9411"/>
    <cellStyle name="SAPBEXaggItem 3 7 3" xfId="13941"/>
    <cellStyle name="SAPBEXaggItem 3 7 4" xfId="20795"/>
    <cellStyle name="SAPBEXaggItem 3 7 5" xfId="24380"/>
    <cellStyle name="SAPBEXaggItem 3 7 6" xfId="27837"/>
    <cellStyle name="SAPBEXaggItem 3 7 7" xfId="30337"/>
    <cellStyle name="SAPBEXaggItem 3 8" xfId="9401"/>
    <cellStyle name="SAPBEXaggItem 3 9" xfId="13931"/>
    <cellStyle name="SAPBEXaggItem 4" xfId="1013"/>
    <cellStyle name="SAPBEXaggItem 4 10" xfId="27838"/>
    <cellStyle name="SAPBEXaggItem 4 11" xfId="30338"/>
    <cellStyle name="SAPBEXaggItem 4 2" xfId="1597"/>
    <cellStyle name="SAPBEXaggItem 4 2 2" xfId="4146"/>
    <cellStyle name="SAPBEXaggItem 4 2 2 2" xfId="9414"/>
    <cellStyle name="SAPBEXaggItem 4 2 2 3" xfId="13944"/>
    <cellStyle name="SAPBEXaggItem 4 2 2 4" xfId="20798"/>
    <cellStyle name="SAPBEXaggItem 4 2 2 5" xfId="24383"/>
    <cellStyle name="SAPBEXaggItem 4 2 2 6" xfId="27840"/>
    <cellStyle name="SAPBEXaggItem 4 2 2 7" xfId="30340"/>
    <cellStyle name="SAPBEXaggItem 4 2 3" xfId="9413"/>
    <cellStyle name="SAPBEXaggItem 4 2 4" xfId="13943"/>
    <cellStyle name="SAPBEXaggItem 4 2 5" xfId="20797"/>
    <cellStyle name="SAPBEXaggItem 4 2 6" xfId="24382"/>
    <cellStyle name="SAPBEXaggItem 4 2 7" xfId="27839"/>
    <cellStyle name="SAPBEXaggItem 4 2 8" xfId="30339"/>
    <cellStyle name="SAPBEXaggItem 4 3" xfId="2016"/>
    <cellStyle name="SAPBEXaggItem 4 3 2" xfId="4563"/>
    <cellStyle name="SAPBEXaggItem 4 3 2 2" xfId="9416"/>
    <cellStyle name="SAPBEXaggItem 4 3 2 3" xfId="20800"/>
    <cellStyle name="SAPBEXaggItem 4 3 2 4" xfId="24385"/>
    <cellStyle name="SAPBEXaggItem 4 3 2 5" xfId="27842"/>
    <cellStyle name="SAPBEXaggItem 4 3 2 6" xfId="30342"/>
    <cellStyle name="SAPBEXaggItem 4 3 3" xfId="9415"/>
    <cellStyle name="SAPBEXaggItem 4 3 4" xfId="20799"/>
    <cellStyle name="SAPBEXaggItem 4 3 5" xfId="24384"/>
    <cellStyle name="SAPBEXaggItem 4 3 6" xfId="27841"/>
    <cellStyle name="SAPBEXaggItem 4 3 7" xfId="30341"/>
    <cellStyle name="SAPBEXaggItem 4 4" xfId="2428"/>
    <cellStyle name="SAPBEXaggItem 4 4 2" xfId="4975"/>
    <cellStyle name="SAPBEXaggItem 4 4 2 2" xfId="9418"/>
    <cellStyle name="SAPBEXaggItem 4 4 2 3" xfId="13948"/>
    <cellStyle name="SAPBEXaggItem 4 4 2 4" xfId="20802"/>
    <cellStyle name="SAPBEXaggItem 4 4 2 5" xfId="24387"/>
    <cellStyle name="SAPBEXaggItem 4 4 2 6" xfId="27844"/>
    <cellStyle name="SAPBEXaggItem 4 4 2 7" xfId="30344"/>
    <cellStyle name="SAPBEXaggItem 4 4 3" xfId="9417"/>
    <cellStyle name="SAPBEXaggItem 4 4 4" xfId="13947"/>
    <cellStyle name="SAPBEXaggItem 4 4 5" xfId="20801"/>
    <cellStyle name="SAPBEXaggItem 4 4 6" xfId="24386"/>
    <cellStyle name="SAPBEXaggItem 4 4 7" xfId="27843"/>
    <cellStyle name="SAPBEXaggItem 4 4 8" xfId="30343"/>
    <cellStyle name="SAPBEXaggItem 4 5" xfId="2843"/>
    <cellStyle name="SAPBEXaggItem 4 5 2" xfId="5390"/>
    <cellStyle name="SAPBEXaggItem 4 5 2 2" xfId="13950"/>
    <cellStyle name="SAPBEXaggItem 4 5 2 3" xfId="20804"/>
    <cellStyle name="SAPBEXaggItem 4 5 2 4" xfId="24389"/>
    <cellStyle name="SAPBEXaggItem 4 5 2 5" xfId="27846"/>
    <cellStyle name="SAPBEXaggItem 4 5 2 6" xfId="30346"/>
    <cellStyle name="SAPBEXaggItem 4 5 3" xfId="13949"/>
    <cellStyle name="SAPBEXaggItem 4 5 4" xfId="20803"/>
    <cellStyle name="SAPBEXaggItem 4 5 5" xfId="24388"/>
    <cellStyle name="SAPBEXaggItem 4 5 6" xfId="27845"/>
    <cellStyle name="SAPBEXaggItem 4 5 7" xfId="30345"/>
    <cellStyle name="SAPBEXaggItem 4 6" xfId="3424"/>
    <cellStyle name="SAPBEXaggItem 4 6 2" xfId="9421"/>
    <cellStyle name="SAPBEXaggItem 4 6 3" xfId="13951"/>
    <cellStyle name="SAPBEXaggItem 4 6 4" xfId="20805"/>
    <cellStyle name="SAPBEXaggItem 4 6 5" xfId="24390"/>
    <cellStyle name="SAPBEXaggItem 4 6 6" xfId="27847"/>
    <cellStyle name="SAPBEXaggItem 4 6 7" xfId="30347"/>
    <cellStyle name="SAPBEXaggItem 4 7" xfId="3599"/>
    <cellStyle name="SAPBEXaggItem 4 7 2" xfId="9422"/>
    <cellStyle name="SAPBEXaggItem 4 7 3" xfId="13952"/>
    <cellStyle name="SAPBEXaggItem 4 7 4" xfId="20806"/>
    <cellStyle name="SAPBEXaggItem 4 7 5" xfId="24391"/>
    <cellStyle name="SAPBEXaggItem 4 7 6" xfId="27848"/>
    <cellStyle name="SAPBEXaggItem 4 7 7" xfId="30348"/>
    <cellStyle name="SAPBEXaggItem 4 8" xfId="20796"/>
    <cellStyle name="SAPBEXaggItem 4 9" xfId="24381"/>
    <cellStyle name="SAPBEXaggItem 5" xfId="1378"/>
    <cellStyle name="SAPBEXaggItem 5 10" xfId="24392"/>
    <cellStyle name="SAPBEXaggItem 5 11" xfId="30349"/>
    <cellStyle name="SAPBEXaggItem 5 2" xfId="1928"/>
    <cellStyle name="SAPBEXaggItem 5 2 2" xfId="4475"/>
    <cellStyle name="SAPBEXaggItem 5 2 2 2" xfId="9425"/>
    <cellStyle name="SAPBEXaggItem 5 2 2 3" xfId="13955"/>
    <cellStyle name="SAPBEXaggItem 5 2 2 4" xfId="20809"/>
    <cellStyle name="SAPBEXaggItem 5 2 2 5" xfId="24394"/>
    <cellStyle name="SAPBEXaggItem 5 2 2 6" xfId="27850"/>
    <cellStyle name="SAPBEXaggItem 5 2 2 7" xfId="30351"/>
    <cellStyle name="SAPBEXaggItem 5 2 3" xfId="9424"/>
    <cellStyle name="SAPBEXaggItem 5 2 4" xfId="13954"/>
    <cellStyle name="SAPBEXaggItem 5 2 5" xfId="20808"/>
    <cellStyle name="SAPBEXaggItem 5 2 6" xfId="24393"/>
    <cellStyle name="SAPBEXaggItem 5 2 7" xfId="27849"/>
    <cellStyle name="SAPBEXaggItem 5 2 8" xfId="30350"/>
    <cellStyle name="SAPBEXaggItem 5 3" xfId="2345"/>
    <cellStyle name="SAPBEXaggItem 5 3 2" xfId="4892"/>
    <cellStyle name="SAPBEXaggItem 5 3 2 2" xfId="9427"/>
    <cellStyle name="SAPBEXaggItem 5 3 2 3" xfId="13957"/>
    <cellStyle name="SAPBEXaggItem 5 3 2 4" xfId="20811"/>
    <cellStyle name="SAPBEXaggItem 5 3 2 5" xfId="24396"/>
    <cellStyle name="SAPBEXaggItem 5 3 2 6" xfId="27852"/>
    <cellStyle name="SAPBEXaggItem 5 3 2 7" xfId="30353"/>
    <cellStyle name="SAPBEXaggItem 5 3 3" xfId="9426"/>
    <cellStyle name="SAPBEXaggItem 5 3 4" xfId="13956"/>
    <cellStyle name="SAPBEXaggItem 5 3 5" xfId="20810"/>
    <cellStyle name="SAPBEXaggItem 5 3 6" xfId="24395"/>
    <cellStyle name="SAPBEXaggItem 5 3 7" xfId="27851"/>
    <cellStyle name="SAPBEXaggItem 5 3 8" xfId="30352"/>
    <cellStyle name="SAPBEXaggItem 5 4" xfId="2757"/>
    <cellStyle name="SAPBEXaggItem 5 4 2" xfId="5304"/>
    <cellStyle name="SAPBEXaggItem 5 4 2 2" xfId="9429"/>
    <cellStyle name="SAPBEXaggItem 5 4 2 3" xfId="13959"/>
    <cellStyle name="SAPBEXaggItem 5 4 2 4" xfId="20813"/>
    <cellStyle name="SAPBEXaggItem 5 4 2 5" xfId="24398"/>
    <cellStyle name="SAPBEXaggItem 5 4 2 6" xfId="27854"/>
    <cellStyle name="SAPBEXaggItem 5 4 2 7" xfId="30355"/>
    <cellStyle name="SAPBEXaggItem 5 4 3" xfId="9428"/>
    <cellStyle name="SAPBEXaggItem 5 4 4" xfId="13958"/>
    <cellStyle name="SAPBEXaggItem 5 4 5" xfId="20812"/>
    <cellStyle name="SAPBEXaggItem 5 4 6" xfId="24397"/>
    <cellStyle name="SAPBEXaggItem 5 4 7" xfId="27853"/>
    <cellStyle name="SAPBEXaggItem 5 4 8" xfId="30354"/>
    <cellStyle name="SAPBEXaggItem 5 5" xfId="3172"/>
    <cellStyle name="SAPBEXaggItem 5 5 2" xfId="5719"/>
    <cellStyle name="SAPBEXaggItem 5 5 2 2" xfId="9431"/>
    <cellStyle name="SAPBEXaggItem 5 5 2 3" xfId="13961"/>
    <cellStyle name="SAPBEXaggItem 5 5 2 4" xfId="20815"/>
    <cellStyle name="SAPBEXaggItem 5 5 2 5" xfId="24400"/>
    <cellStyle name="SAPBEXaggItem 5 5 2 6" xfId="30357"/>
    <cellStyle name="SAPBEXaggItem 5 5 3" xfId="9430"/>
    <cellStyle name="SAPBEXaggItem 5 5 4" xfId="13960"/>
    <cellStyle name="SAPBEXaggItem 5 5 5" xfId="20814"/>
    <cellStyle name="SAPBEXaggItem 5 5 6" xfId="24399"/>
    <cellStyle name="SAPBEXaggItem 5 5 7" xfId="30356"/>
    <cellStyle name="SAPBEXaggItem 5 6" xfId="3928"/>
    <cellStyle name="SAPBEXaggItem 5 6 2" xfId="9432"/>
    <cellStyle name="SAPBEXaggItem 5 6 3" xfId="13962"/>
    <cellStyle name="SAPBEXaggItem 5 6 4" xfId="20816"/>
    <cellStyle name="SAPBEXaggItem 5 6 5" xfId="24401"/>
    <cellStyle name="SAPBEXaggItem 5 6 6" xfId="27855"/>
    <cellStyle name="SAPBEXaggItem 5 6 7" xfId="30358"/>
    <cellStyle name="SAPBEXaggItem 5 7" xfId="9423"/>
    <cellStyle name="SAPBEXaggItem 5 8" xfId="13953"/>
    <cellStyle name="SAPBEXaggItem 5 9" xfId="20807"/>
    <cellStyle name="SAPBEXchaText" xfId="634"/>
    <cellStyle name="SAPBEXexcBad7" xfId="635"/>
    <cellStyle name="SAPBEXexcBad7 2" xfId="1092"/>
    <cellStyle name="SAPBEXexcBad7 2 10" xfId="9435"/>
    <cellStyle name="SAPBEXexcBad7 2 11" xfId="13965"/>
    <cellStyle name="SAPBEXexcBad7 2 12" xfId="20819"/>
    <cellStyle name="SAPBEXexcBad7 2 13" xfId="27856"/>
    <cellStyle name="SAPBEXexcBad7 2 2" xfId="1197"/>
    <cellStyle name="SAPBEXexcBad7 2 2 10" xfId="20820"/>
    <cellStyle name="SAPBEXexcBad7 2 2 11" xfId="24402"/>
    <cellStyle name="SAPBEXexcBad7 2 2 12" xfId="27857"/>
    <cellStyle name="SAPBEXexcBad7 2 2 2" xfId="1748"/>
    <cellStyle name="SAPBEXexcBad7 2 2 2 2" xfId="4297"/>
    <cellStyle name="SAPBEXexcBad7 2 2 2 2 2" xfId="9438"/>
    <cellStyle name="SAPBEXexcBad7 2 2 2 2 3" xfId="13968"/>
    <cellStyle name="SAPBEXexcBad7 2 2 2 2 4" xfId="20822"/>
    <cellStyle name="SAPBEXexcBad7 2 2 2 2 5" xfId="24404"/>
    <cellStyle name="SAPBEXexcBad7 2 2 2 2 6" xfId="27859"/>
    <cellStyle name="SAPBEXexcBad7 2 2 2 2 7" xfId="30360"/>
    <cellStyle name="SAPBEXexcBad7 2 2 2 3" xfId="9437"/>
    <cellStyle name="SAPBEXexcBad7 2 2 2 4" xfId="13967"/>
    <cellStyle name="SAPBEXexcBad7 2 2 2 5" xfId="20821"/>
    <cellStyle name="SAPBEXexcBad7 2 2 2 6" xfId="24403"/>
    <cellStyle name="SAPBEXexcBad7 2 2 2 7" xfId="27858"/>
    <cellStyle name="SAPBEXexcBad7 2 2 2 8" xfId="30359"/>
    <cellStyle name="SAPBEXexcBad7 2 2 3" xfId="2167"/>
    <cellStyle name="SAPBEXexcBad7 2 2 3 2" xfId="4714"/>
    <cellStyle name="SAPBEXexcBad7 2 2 3 2 2" xfId="9440"/>
    <cellStyle name="SAPBEXexcBad7 2 2 3 2 3" xfId="13970"/>
    <cellStyle name="SAPBEXexcBad7 2 2 3 2 4" xfId="20824"/>
    <cellStyle name="SAPBEXexcBad7 2 2 3 2 5" xfId="24406"/>
    <cellStyle name="SAPBEXexcBad7 2 2 3 2 6" xfId="27861"/>
    <cellStyle name="SAPBEXexcBad7 2 2 3 2 7" xfId="30362"/>
    <cellStyle name="SAPBEXexcBad7 2 2 3 3" xfId="9439"/>
    <cellStyle name="SAPBEXexcBad7 2 2 3 4" xfId="13969"/>
    <cellStyle name="SAPBEXexcBad7 2 2 3 5" xfId="20823"/>
    <cellStyle name="SAPBEXexcBad7 2 2 3 6" xfId="24405"/>
    <cellStyle name="SAPBEXexcBad7 2 2 3 7" xfId="27860"/>
    <cellStyle name="SAPBEXexcBad7 2 2 3 8" xfId="30361"/>
    <cellStyle name="SAPBEXexcBad7 2 2 4" xfId="2579"/>
    <cellStyle name="SAPBEXexcBad7 2 2 4 2" xfId="5126"/>
    <cellStyle name="SAPBEXexcBad7 2 2 4 2 2" xfId="9442"/>
    <cellStyle name="SAPBEXexcBad7 2 2 4 2 3" xfId="13972"/>
    <cellStyle name="SAPBEXexcBad7 2 2 4 2 4" xfId="20826"/>
    <cellStyle name="SAPBEXexcBad7 2 2 4 2 5" xfId="24408"/>
    <cellStyle name="SAPBEXexcBad7 2 2 4 2 6" xfId="27863"/>
    <cellStyle name="SAPBEXexcBad7 2 2 4 2 7" xfId="30364"/>
    <cellStyle name="SAPBEXexcBad7 2 2 4 3" xfId="9441"/>
    <cellStyle name="SAPBEXexcBad7 2 2 4 4" xfId="13971"/>
    <cellStyle name="SAPBEXexcBad7 2 2 4 5" xfId="20825"/>
    <cellStyle name="SAPBEXexcBad7 2 2 4 6" xfId="24407"/>
    <cellStyle name="SAPBEXexcBad7 2 2 4 7" xfId="27862"/>
    <cellStyle name="SAPBEXexcBad7 2 2 4 8" xfId="30363"/>
    <cellStyle name="SAPBEXexcBad7 2 2 5" xfId="2994"/>
    <cellStyle name="SAPBEXexcBad7 2 2 5 2" xfId="5541"/>
    <cellStyle name="SAPBEXexcBad7 2 2 5 2 2" xfId="9444"/>
    <cellStyle name="SAPBEXexcBad7 2 2 5 2 3" xfId="13974"/>
    <cellStyle name="SAPBEXexcBad7 2 2 5 2 4" xfId="20828"/>
    <cellStyle name="SAPBEXexcBad7 2 2 5 2 5" xfId="24410"/>
    <cellStyle name="SAPBEXexcBad7 2 2 5 2 6" xfId="27865"/>
    <cellStyle name="SAPBEXexcBad7 2 2 5 2 7" xfId="30365"/>
    <cellStyle name="SAPBEXexcBad7 2 2 5 3" xfId="9443"/>
    <cellStyle name="SAPBEXexcBad7 2 2 5 4" xfId="13973"/>
    <cellStyle name="SAPBEXexcBad7 2 2 5 5" xfId="20827"/>
    <cellStyle name="SAPBEXexcBad7 2 2 5 6" xfId="24409"/>
    <cellStyle name="SAPBEXexcBad7 2 2 5 7" xfId="27864"/>
    <cellStyle name="SAPBEXexcBad7 2 2 6" xfId="3426"/>
    <cellStyle name="SAPBEXexcBad7 2 2 6 2" xfId="9445"/>
    <cellStyle name="SAPBEXexcBad7 2 2 6 3" xfId="13975"/>
    <cellStyle name="SAPBEXexcBad7 2 2 6 4" xfId="20829"/>
    <cellStyle name="SAPBEXexcBad7 2 2 6 5" xfId="24411"/>
    <cellStyle name="SAPBEXexcBad7 2 2 6 6" xfId="27866"/>
    <cellStyle name="SAPBEXexcBad7 2 2 6 7" xfId="30366"/>
    <cellStyle name="SAPBEXexcBad7 2 2 7" xfId="3750"/>
    <cellStyle name="SAPBEXexcBad7 2 2 7 2" xfId="9446"/>
    <cellStyle name="SAPBEXexcBad7 2 2 7 3" xfId="13976"/>
    <cellStyle name="SAPBEXexcBad7 2 2 7 4" xfId="20830"/>
    <cellStyle name="SAPBEXexcBad7 2 2 7 5" xfId="24412"/>
    <cellStyle name="SAPBEXexcBad7 2 2 7 6" xfId="27867"/>
    <cellStyle name="SAPBEXexcBad7 2 2 7 7" xfId="30367"/>
    <cellStyle name="SAPBEXexcBad7 2 2 8" xfId="9436"/>
    <cellStyle name="SAPBEXexcBad7 2 2 9" xfId="13966"/>
    <cellStyle name="SAPBEXexcBad7 2 3" xfId="1296"/>
    <cellStyle name="SAPBEXexcBad7 2 3 10" xfId="20831"/>
    <cellStyle name="SAPBEXexcBad7 2 3 11" xfId="27868"/>
    <cellStyle name="SAPBEXexcBad7 2 3 12" xfId="30368"/>
    <cellStyle name="SAPBEXexcBad7 2 3 2" xfId="1847"/>
    <cellStyle name="SAPBEXexcBad7 2 3 2 2" xfId="4396"/>
    <cellStyle name="SAPBEXexcBad7 2 3 2 2 2" xfId="9449"/>
    <cellStyle name="SAPBEXexcBad7 2 3 2 2 3" xfId="13979"/>
    <cellStyle name="SAPBEXexcBad7 2 3 2 2 4" xfId="20833"/>
    <cellStyle name="SAPBEXexcBad7 2 3 2 2 5" xfId="24414"/>
    <cellStyle name="SAPBEXexcBad7 2 3 2 2 6" xfId="27870"/>
    <cellStyle name="SAPBEXexcBad7 2 3 2 2 7" xfId="30370"/>
    <cellStyle name="SAPBEXexcBad7 2 3 2 3" xfId="9448"/>
    <cellStyle name="SAPBEXexcBad7 2 3 2 4" xfId="13978"/>
    <cellStyle name="SAPBEXexcBad7 2 3 2 5" xfId="20832"/>
    <cellStyle name="SAPBEXexcBad7 2 3 2 6" xfId="24413"/>
    <cellStyle name="SAPBEXexcBad7 2 3 2 7" xfId="27869"/>
    <cellStyle name="SAPBEXexcBad7 2 3 2 8" xfId="30369"/>
    <cellStyle name="SAPBEXexcBad7 2 3 3" xfId="2266"/>
    <cellStyle name="SAPBEXexcBad7 2 3 3 2" xfId="4813"/>
    <cellStyle name="SAPBEXexcBad7 2 3 3 2 2" xfId="9451"/>
    <cellStyle name="SAPBEXexcBad7 2 3 3 2 3" xfId="13981"/>
    <cellStyle name="SAPBEXexcBad7 2 3 3 2 4" xfId="20835"/>
    <cellStyle name="SAPBEXexcBad7 2 3 3 2 5" xfId="24416"/>
    <cellStyle name="SAPBEXexcBad7 2 3 3 2 6" xfId="27872"/>
    <cellStyle name="SAPBEXexcBad7 2 3 3 2 7" xfId="30372"/>
    <cellStyle name="SAPBEXexcBad7 2 3 3 3" xfId="9450"/>
    <cellStyle name="SAPBEXexcBad7 2 3 3 4" xfId="13980"/>
    <cellStyle name="SAPBEXexcBad7 2 3 3 5" xfId="20834"/>
    <cellStyle name="SAPBEXexcBad7 2 3 3 6" xfId="24415"/>
    <cellStyle name="SAPBEXexcBad7 2 3 3 7" xfId="27871"/>
    <cellStyle name="SAPBEXexcBad7 2 3 3 8" xfId="30371"/>
    <cellStyle name="SAPBEXexcBad7 2 3 4" xfId="2678"/>
    <cellStyle name="SAPBEXexcBad7 2 3 4 2" xfId="5225"/>
    <cellStyle name="SAPBEXexcBad7 2 3 4 2 2" xfId="9453"/>
    <cellStyle name="SAPBEXexcBad7 2 3 4 2 3" xfId="13983"/>
    <cellStyle name="SAPBEXexcBad7 2 3 4 2 4" xfId="20837"/>
    <cellStyle name="SAPBEXexcBad7 2 3 4 2 5" xfId="24418"/>
    <cellStyle name="SAPBEXexcBad7 2 3 4 2 6" xfId="27874"/>
    <cellStyle name="SAPBEXexcBad7 2 3 4 2 7" xfId="30374"/>
    <cellStyle name="SAPBEXexcBad7 2 3 4 3" xfId="9452"/>
    <cellStyle name="SAPBEXexcBad7 2 3 4 4" xfId="13982"/>
    <cellStyle name="SAPBEXexcBad7 2 3 4 5" xfId="20836"/>
    <cellStyle name="SAPBEXexcBad7 2 3 4 6" xfId="24417"/>
    <cellStyle name="SAPBEXexcBad7 2 3 4 7" xfId="27873"/>
    <cellStyle name="SAPBEXexcBad7 2 3 4 8" xfId="30373"/>
    <cellStyle name="SAPBEXexcBad7 2 3 5" xfId="3093"/>
    <cellStyle name="SAPBEXexcBad7 2 3 5 2" xfId="5640"/>
    <cellStyle name="SAPBEXexcBad7 2 3 5 2 2" xfId="9455"/>
    <cellStyle name="SAPBEXexcBad7 2 3 5 2 3" xfId="13985"/>
    <cellStyle name="SAPBEXexcBad7 2 3 5 2 4" xfId="20839"/>
    <cellStyle name="SAPBEXexcBad7 2 3 5 2 5" xfId="24420"/>
    <cellStyle name="SAPBEXexcBad7 2 3 5 2 6" xfId="27876"/>
    <cellStyle name="SAPBEXexcBad7 2 3 5 2 7" xfId="30376"/>
    <cellStyle name="SAPBEXexcBad7 2 3 5 3" xfId="9454"/>
    <cellStyle name="SAPBEXexcBad7 2 3 5 4" xfId="13984"/>
    <cellStyle name="SAPBEXexcBad7 2 3 5 5" xfId="20838"/>
    <cellStyle name="SAPBEXexcBad7 2 3 5 6" xfId="24419"/>
    <cellStyle name="SAPBEXexcBad7 2 3 5 7" xfId="27875"/>
    <cellStyle name="SAPBEXexcBad7 2 3 5 8" xfId="30375"/>
    <cellStyle name="SAPBEXexcBad7 2 3 6" xfId="3427"/>
    <cellStyle name="SAPBEXexcBad7 2 3 6 2" xfId="9456"/>
    <cellStyle name="SAPBEXexcBad7 2 3 6 3" xfId="13986"/>
    <cellStyle name="SAPBEXexcBad7 2 3 6 4" xfId="20840"/>
    <cellStyle name="SAPBEXexcBad7 2 3 6 5" xfId="24421"/>
    <cellStyle name="SAPBEXexcBad7 2 3 6 6" xfId="27877"/>
    <cellStyle name="SAPBEXexcBad7 2 3 6 7" xfId="30377"/>
    <cellStyle name="SAPBEXexcBad7 2 3 7" xfId="3849"/>
    <cellStyle name="SAPBEXexcBad7 2 3 7 2" xfId="9457"/>
    <cellStyle name="SAPBEXexcBad7 2 3 7 3" xfId="13987"/>
    <cellStyle name="SAPBEXexcBad7 2 3 7 4" xfId="20841"/>
    <cellStyle name="SAPBEXexcBad7 2 3 7 5" xfId="24422"/>
    <cellStyle name="SAPBEXexcBad7 2 3 7 6" xfId="27878"/>
    <cellStyle name="SAPBEXexcBad7 2 3 7 7" xfId="29403"/>
    <cellStyle name="SAPBEXexcBad7 2 3 8" xfId="9447"/>
    <cellStyle name="SAPBEXexcBad7 2 3 9" xfId="13977"/>
    <cellStyle name="SAPBEXexcBad7 2 4" xfId="1644"/>
    <cellStyle name="SAPBEXexcBad7 2 4 2" xfId="4193"/>
    <cellStyle name="SAPBEXexcBad7 2 4 2 2" xfId="9459"/>
    <cellStyle name="SAPBEXexcBad7 2 4 2 3" xfId="13989"/>
    <cellStyle name="SAPBEXexcBad7 2 4 2 4" xfId="20843"/>
    <cellStyle name="SAPBEXexcBad7 2 4 2 5" xfId="24424"/>
    <cellStyle name="SAPBEXexcBad7 2 4 2 6" xfId="27880"/>
    <cellStyle name="SAPBEXexcBad7 2 4 2 7" xfId="30379"/>
    <cellStyle name="SAPBEXexcBad7 2 4 3" xfId="9458"/>
    <cellStyle name="SAPBEXexcBad7 2 4 4" xfId="13988"/>
    <cellStyle name="SAPBEXexcBad7 2 4 5" xfId="20842"/>
    <cellStyle name="SAPBEXexcBad7 2 4 6" xfId="24423"/>
    <cellStyle name="SAPBEXexcBad7 2 4 7" xfId="27879"/>
    <cellStyle name="SAPBEXexcBad7 2 4 8" xfId="30378"/>
    <cellStyle name="SAPBEXexcBad7 2 5" xfId="2063"/>
    <cellStyle name="SAPBEXexcBad7 2 5 2" xfId="4610"/>
    <cellStyle name="SAPBEXexcBad7 2 5 2 2" xfId="9461"/>
    <cellStyle name="SAPBEXexcBad7 2 5 2 3" xfId="13991"/>
    <cellStyle name="SAPBEXexcBad7 2 5 2 4" xfId="20845"/>
    <cellStyle name="SAPBEXexcBad7 2 5 2 5" xfId="24426"/>
    <cellStyle name="SAPBEXexcBad7 2 5 2 6" xfId="27882"/>
    <cellStyle name="SAPBEXexcBad7 2 5 2 7" xfId="30381"/>
    <cellStyle name="SAPBEXexcBad7 2 5 3" xfId="9460"/>
    <cellStyle name="SAPBEXexcBad7 2 5 4" xfId="13990"/>
    <cellStyle name="SAPBEXexcBad7 2 5 5" xfId="20844"/>
    <cellStyle name="SAPBEXexcBad7 2 5 6" xfId="24425"/>
    <cellStyle name="SAPBEXexcBad7 2 5 7" xfId="27881"/>
    <cellStyle name="SAPBEXexcBad7 2 5 8" xfId="30380"/>
    <cellStyle name="SAPBEXexcBad7 2 6" xfId="2475"/>
    <cellStyle name="SAPBEXexcBad7 2 6 2" xfId="5022"/>
    <cellStyle name="SAPBEXexcBad7 2 6 2 2" xfId="9463"/>
    <cellStyle name="SAPBEXexcBad7 2 6 2 3" xfId="13993"/>
    <cellStyle name="SAPBEXexcBad7 2 6 2 4" xfId="20847"/>
    <cellStyle name="SAPBEXexcBad7 2 6 2 5" xfId="24428"/>
    <cellStyle name="SAPBEXexcBad7 2 6 2 6" xfId="27884"/>
    <cellStyle name="SAPBEXexcBad7 2 6 2 7" xfId="30383"/>
    <cellStyle name="SAPBEXexcBad7 2 6 3" xfId="9462"/>
    <cellStyle name="SAPBEXexcBad7 2 6 4" xfId="13992"/>
    <cellStyle name="SAPBEXexcBad7 2 6 5" xfId="20846"/>
    <cellStyle name="SAPBEXexcBad7 2 6 6" xfId="24427"/>
    <cellStyle name="SAPBEXexcBad7 2 6 7" xfId="27883"/>
    <cellStyle name="SAPBEXexcBad7 2 6 8" xfId="30382"/>
    <cellStyle name="SAPBEXexcBad7 2 7" xfId="2890"/>
    <cellStyle name="SAPBEXexcBad7 2 7 2" xfId="5437"/>
    <cellStyle name="SAPBEXexcBad7 2 7 2 2" xfId="9465"/>
    <cellStyle name="SAPBEXexcBad7 2 7 2 3" xfId="13995"/>
    <cellStyle name="SAPBEXexcBad7 2 7 2 4" xfId="20849"/>
    <cellStyle name="SAPBEXexcBad7 2 7 2 5" xfId="24430"/>
    <cellStyle name="SAPBEXexcBad7 2 7 2 6" xfId="27886"/>
    <cellStyle name="SAPBEXexcBad7 2 7 2 7" xfId="30385"/>
    <cellStyle name="SAPBEXexcBad7 2 7 3" xfId="9464"/>
    <cellStyle name="SAPBEXexcBad7 2 7 4" xfId="13994"/>
    <cellStyle name="SAPBEXexcBad7 2 7 5" xfId="20848"/>
    <cellStyle name="SAPBEXexcBad7 2 7 6" xfId="24429"/>
    <cellStyle name="SAPBEXexcBad7 2 7 7" xfId="27885"/>
    <cellStyle name="SAPBEXexcBad7 2 7 8" xfId="30384"/>
    <cellStyle name="SAPBEXexcBad7 2 8" xfId="3425"/>
    <cellStyle name="SAPBEXexcBad7 2 8 2" xfId="9466"/>
    <cellStyle name="SAPBEXexcBad7 2 8 3" xfId="13996"/>
    <cellStyle name="SAPBEXexcBad7 2 8 4" xfId="20850"/>
    <cellStyle name="SAPBEXexcBad7 2 8 5" xfId="24431"/>
    <cellStyle name="SAPBEXexcBad7 2 8 6" xfId="27887"/>
    <cellStyle name="SAPBEXexcBad7 2 8 7" xfId="30386"/>
    <cellStyle name="SAPBEXexcBad7 2 9" xfId="3646"/>
    <cellStyle name="SAPBEXexcBad7 2 9 2" xfId="9467"/>
    <cellStyle name="SAPBEXexcBad7 2 9 3" xfId="13997"/>
    <cellStyle name="SAPBEXexcBad7 2 9 4" xfId="20851"/>
    <cellStyle name="SAPBEXexcBad7 2 9 5" xfId="24432"/>
    <cellStyle name="SAPBEXexcBad7 2 9 6" xfId="27888"/>
    <cellStyle name="SAPBEXexcBad7 2 9 7" xfId="30387"/>
    <cellStyle name="SAPBEXexcBad7 3" xfId="947"/>
    <cellStyle name="SAPBEXexcBad7 3 10" xfId="24433"/>
    <cellStyle name="SAPBEXexcBad7 3 11" xfId="27889"/>
    <cellStyle name="SAPBEXexcBad7 3 12" xfId="30388"/>
    <cellStyle name="SAPBEXexcBad7 3 2" xfId="1531"/>
    <cellStyle name="SAPBEXexcBad7 3 2 2" xfId="4080"/>
    <cellStyle name="SAPBEXexcBad7 3 2 2 2" xfId="9470"/>
    <cellStyle name="SAPBEXexcBad7 3 2 2 3" xfId="14000"/>
    <cellStyle name="SAPBEXexcBad7 3 2 2 4" xfId="20854"/>
    <cellStyle name="SAPBEXexcBad7 3 2 2 5" xfId="24435"/>
    <cellStyle name="SAPBEXexcBad7 3 2 2 6" xfId="27891"/>
    <cellStyle name="SAPBEXexcBad7 3 2 2 7" xfId="30390"/>
    <cellStyle name="SAPBEXexcBad7 3 2 3" xfId="9469"/>
    <cellStyle name="SAPBEXexcBad7 3 2 4" xfId="13999"/>
    <cellStyle name="SAPBEXexcBad7 3 2 5" xfId="20853"/>
    <cellStyle name="SAPBEXexcBad7 3 2 6" xfId="24434"/>
    <cellStyle name="SAPBEXexcBad7 3 2 7" xfId="27890"/>
    <cellStyle name="SAPBEXexcBad7 3 2 8" xfId="30389"/>
    <cellStyle name="SAPBEXexcBad7 3 3" xfId="1406"/>
    <cellStyle name="SAPBEXexcBad7 3 3 2" xfId="3955"/>
    <cellStyle name="SAPBEXexcBad7 3 3 2 2" xfId="9472"/>
    <cellStyle name="SAPBEXexcBad7 3 3 2 3" xfId="14002"/>
    <cellStyle name="SAPBEXexcBad7 3 3 2 4" xfId="20856"/>
    <cellStyle name="SAPBEXexcBad7 3 3 2 5" xfId="24437"/>
    <cellStyle name="SAPBEXexcBad7 3 3 2 6" xfId="27893"/>
    <cellStyle name="SAPBEXexcBad7 3 3 2 7" xfId="30392"/>
    <cellStyle name="SAPBEXexcBad7 3 3 3" xfId="9471"/>
    <cellStyle name="SAPBEXexcBad7 3 3 4" xfId="14001"/>
    <cellStyle name="SAPBEXexcBad7 3 3 5" xfId="20855"/>
    <cellStyle name="SAPBEXexcBad7 3 3 6" xfId="24436"/>
    <cellStyle name="SAPBEXexcBad7 3 3 7" xfId="27892"/>
    <cellStyle name="SAPBEXexcBad7 3 3 8" xfId="30391"/>
    <cellStyle name="SAPBEXexcBad7 3 4" xfId="1496"/>
    <cellStyle name="SAPBEXexcBad7 3 4 2" xfId="4045"/>
    <cellStyle name="SAPBEXexcBad7 3 4 2 2" xfId="9474"/>
    <cellStyle name="SAPBEXexcBad7 3 4 2 3" xfId="14004"/>
    <cellStyle name="SAPBEXexcBad7 3 4 2 4" xfId="20858"/>
    <cellStyle name="SAPBEXexcBad7 3 4 2 5" xfId="24439"/>
    <cellStyle name="SAPBEXexcBad7 3 4 2 6" xfId="27895"/>
    <cellStyle name="SAPBEXexcBad7 3 4 2 7" xfId="30394"/>
    <cellStyle name="SAPBEXexcBad7 3 4 3" xfId="9473"/>
    <cellStyle name="SAPBEXexcBad7 3 4 4" xfId="14003"/>
    <cellStyle name="SAPBEXexcBad7 3 4 5" xfId="24438"/>
    <cellStyle name="SAPBEXexcBad7 3 4 6" xfId="27894"/>
    <cellStyle name="SAPBEXexcBad7 3 4 7" xfId="30393"/>
    <cellStyle name="SAPBEXexcBad7 3 5" xfId="1440"/>
    <cellStyle name="SAPBEXexcBad7 3 5 2" xfId="3989"/>
    <cellStyle name="SAPBEXexcBad7 3 5 2 2" xfId="9476"/>
    <cellStyle name="SAPBEXexcBad7 3 5 2 3" xfId="14006"/>
    <cellStyle name="SAPBEXexcBad7 3 5 2 4" xfId="20860"/>
    <cellStyle name="SAPBEXexcBad7 3 5 2 5" xfId="24441"/>
    <cellStyle name="SAPBEXexcBad7 3 5 2 6" xfId="27897"/>
    <cellStyle name="SAPBEXexcBad7 3 5 2 7" xfId="30396"/>
    <cellStyle name="SAPBEXexcBad7 3 5 3" xfId="9475"/>
    <cellStyle name="SAPBEXexcBad7 3 5 4" xfId="14005"/>
    <cellStyle name="SAPBEXexcBad7 3 5 5" xfId="20859"/>
    <cellStyle name="SAPBEXexcBad7 3 5 6" xfId="24440"/>
    <cellStyle name="SAPBEXexcBad7 3 5 7" xfId="27896"/>
    <cellStyle name="SAPBEXexcBad7 3 5 8" xfId="30395"/>
    <cellStyle name="SAPBEXexcBad7 3 6" xfId="3428"/>
    <cellStyle name="SAPBEXexcBad7 3 6 2" xfId="9477"/>
    <cellStyle name="SAPBEXexcBad7 3 6 3" xfId="14007"/>
    <cellStyle name="SAPBEXexcBad7 3 6 4" xfId="20861"/>
    <cellStyle name="SAPBEXexcBad7 3 6 5" xfId="24442"/>
    <cellStyle name="SAPBEXexcBad7 3 6 6" xfId="27898"/>
    <cellStyle name="SAPBEXexcBad7 3 6 7" xfId="30397"/>
    <cellStyle name="SAPBEXexcBad7 3 7" xfId="3224"/>
    <cellStyle name="SAPBEXexcBad7 3 7 2" xfId="9478"/>
    <cellStyle name="SAPBEXexcBad7 3 7 3" xfId="14008"/>
    <cellStyle name="SAPBEXexcBad7 3 7 4" xfId="20862"/>
    <cellStyle name="SAPBEXexcBad7 3 7 5" xfId="24443"/>
    <cellStyle name="SAPBEXexcBad7 3 7 6" xfId="27899"/>
    <cellStyle name="SAPBEXexcBad7 3 7 7" xfId="30398"/>
    <cellStyle name="SAPBEXexcBad7 3 8" xfId="9468"/>
    <cellStyle name="SAPBEXexcBad7 3 9" xfId="13998"/>
    <cellStyle name="SAPBEXexcBad7 4" xfId="921"/>
    <cellStyle name="SAPBEXexcBad7 4 10" xfId="27900"/>
    <cellStyle name="SAPBEXexcBad7 4 11" xfId="30399"/>
    <cellStyle name="SAPBEXexcBad7 4 2" xfId="1505"/>
    <cellStyle name="SAPBEXexcBad7 4 2 2" xfId="4054"/>
    <cellStyle name="SAPBEXexcBad7 4 2 2 2" xfId="9481"/>
    <cellStyle name="SAPBEXexcBad7 4 2 2 3" xfId="14011"/>
    <cellStyle name="SAPBEXexcBad7 4 2 2 4" xfId="20865"/>
    <cellStyle name="SAPBEXexcBad7 4 2 2 5" xfId="24446"/>
    <cellStyle name="SAPBEXexcBad7 4 2 2 6" xfId="27902"/>
    <cellStyle name="SAPBEXexcBad7 4 2 2 7" xfId="30401"/>
    <cellStyle name="SAPBEXexcBad7 4 2 3" xfId="9480"/>
    <cellStyle name="SAPBEXexcBad7 4 2 4" xfId="14010"/>
    <cellStyle name="SAPBEXexcBad7 4 2 5" xfId="20864"/>
    <cellStyle name="SAPBEXexcBad7 4 2 6" xfId="24445"/>
    <cellStyle name="SAPBEXexcBad7 4 2 7" xfId="27901"/>
    <cellStyle name="SAPBEXexcBad7 4 2 8" xfId="30400"/>
    <cellStyle name="SAPBEXexcBad7 4 3" xfId="1432"/>
    <cellStyle name="SAPBEXexcBad7 4 3 2" xfId="3981"/>
    <cellStyle name="SAPBEXexcBad7 4 3 2 2" xfId="9483"/>
    <cellStyle name="SAPBEXexcBad7 4 3 2 3" xfId="20867"/>
    <cellStyle name="SAPBEXexcBad7 4 3 2 4" xfId="24448"/>
    <cellStyle name="SAPBEXexcBad7 4 3 2 5" xfId="27904"/>
    <cellStyle name="SAPBEXexcBad7 4 3 2 6" xfId="30403"/>
    <cellStyle name="SAPBEXexcBad7 4 3 3" xfId="9482"/>
    <cellStyle name="SAPBEXexcBad7 4 3 4" xfId="20866"/>
    <cellStyle name="SAPBEXexcBad7 4 3 5" xfId="24447"/>
    <cellStyle name="SAPBEXexcBad7 4 3 6" xfId="27903"/>
    <cellStyle name="SAPBEXexcBad7 4 3 7" xfId="30402"/>
    <cellStyle name="SAPBEXexcBad7 4 4" xfId="1470"/>
    <cellStyle name="SAPBEXexcBad7 4 4 2" xfId="4019"/>
    <cellStyle name="SAPBEXexcBad7 4 4 2 2" xfId="9485"/>
    <cellStyle name="SAPBEXexcBad7 4 4 2 3" xfId="14015"/>
    <cellStyle name="SAPBEXexcBad7 4 4 2 4" xfId="20869"/>
    <cellStyle name="SAPBEXexcBad7 4 4 2 5" xfId="24450"/>
    <cellStyle name="SAPBEXexcBad7 4 4 2 6" xfId="27906"/>
    <cellStyle name="SAPBEXexcBad7 4 4 2 7" xfId="30405"/>
    <cellStyle name="SAPBEXexcBad7 4 4 3" xfId="9484"/>
    <cellStyle name="SAPBEXexcBad7 4 4 4" xfId="14014"/>
    <cellStyle name="SAPBEXexcBad7 4 4 5" xfId="20868"/>
    <cellStyle name="SAPBEXexcBad7 4 4 6" xfId="24449"/>
    <cellStyle name="SAPBEXexcBad7 4 4 7" xfId="27905"/>
    <cellStyle name="SAPBEXexcBad7 4 4 8" xfId="30404"/>
    <cellStyle name="SAPBEXexcBad7 4 5" xfId="1466"/>
    <cellStyle name="SAPBEXexcBad7 4 5 2" xfId="4015"/>
    <cellStyle name="SAPBEXexcBad7 4 5 2 2" xfId="14017"/>
    <cellStyle name="SAPBEXexcBad7 4 5 2 3" xfId="20871"/>
    <cellStyle name="SAPBEXexcBad7 4 5 2 4" xfId="24452"/>
    <cellStyle name="SAPBEXexcBad7 4 5 2 5" xfId="27908"/>
    <cellStyle name="SAPBEXexcBad7 4 5 2 6" xfId="30407"/>
    <cellStyle name="SAPBEXexcBad7 4 5 3" xfId="14016"/>
    <cellStyle name="SAPBEXexcBad7 4 5 4" xfId="20870"/>
    <cellStyle name="SAPBEXexcBad7 4 5 5" xfId="24451"/>
    <cellStyle name="SAPBEXexcBad7 4 5 6" xfId="27907"/>
    <cellStyle name="SAPBEXexcBad7 4 5 7" xfId="30406"/>
    <cellStyle name="SAPBEXexcBad7 4 6" xfId="3429"/>
    <cellStyle name="SAPBEXexcBad7 4 6 2" xfId="9488"/>
    <cellStyle name="SAPBEXexcBad7 4 6 3" xfId="14018"/>
    <cellStyle name="SAPBEXexcBad7 4 6 4" xfId="20872"/>
    <cellStyle name="SAPBEXexcBad7 4 6 5" xfId="24453"/>
    <cellStyle name="SAPBEXexcBad7 4 6 6" xfId="27909"/>
    <cellStyle name="SAPBEXexcBad7 4 6 7" xfId="30408"/>
    <cellStyle name="SAPBEXexcBad7 4 7" xfId="3250"/>
    <cellStyle name="SAPBEXexcBad7 4 7 2" xfId="9489"/>
    <cellStyle name="SAPBEXexcBad7 4 7 3" xfId="14019"/>
    <cellStyle name="SAPBEXexcBad7 4 7 4" xfId="20873"/>
    <cellStyle name="SAPBEXexcBad7 4 7 5" xfId="24454"/>
    <cellStyle name="SAPBEXexcBad7 4 7 6" xfId="27910"/>
    <cellStyle name="SAPBEXexcBad7 4 7 7" xfId="30409"/>
    <cellStyle name="SAPBEXexcBad7 4 8" xfId="20863"/>
    <cellStyle name="SAPBEXexcBad7 4 9" xfId="24444"/>
    <cellStyle name="SAPBEXexcBad7 5" xfId="1379"/>
    <cellStyle name="SAPBEXexcBad7 5 10" xfId="24455"/>
    <cellStyle name="SAPBEXexcBad7 5 11" xfId="30410"/>
    <cellStyle name="SAPBEXexcBad7 5 2" xfId="1929"/>
    <cellStyle name="SAPBEXexcBad7 5 2 2" xfId="4476"/>
    <cellStyle name="SAPBEXexcBad7 5 2 2 2" xfId="9492"/>
    <cellStyle name="SAPBEXexcBad7 5 2 2 3" xfId="14022"/>
    <cellStyle name="SAPBEXexcBad7 5 2 2 4" xfId="20876"/>
    <cellStyle name="SAPBEXexcBad7 5 2 2 5" xfId="24457"/>
    <cellStyle name="SAPBEXexcBad7 5 2 2 6" xfId="27912"/>
    <cellStyle name="SAPBEXexcBad7 5 2 2 7" xfId="30412"/>
    <cellStyle name="SAPBEXexcBad7 5 2 3" xfId="9491"/>
    <cellStyle name="SAPBEXexcBad7 5 2 4" xfId="14021"/>
    <cellStyle name="SAPBEXexcBad7 5 2 5" xfId="20875"/>
    <cellStyle name="SAPBEXexcBad7 5 2 6" xfId="24456"/>
    <cellStyle name="SAPBEXexcBad7 5 2 7" xfId="27911"/>
    <cellStyle name="SAPBEXexcBad7 5 2 8" xfId="30411"/>
    <cellStyle name="SAPBEXexcBad7 5 3" xfId="2346"/>
    <cellStyle name="SAPBEXexcBad7 5 3 2" xfId="4893"/>
    <cellStyle name="SAPBEXexcBad7 5 3 2 2" xfId="9494"/>
    <cellStyle name="SAPBEXexcBad7 5 3 2 3" xfId="14024"/>
    <cellStyle name="SAPBEXexcBad7 5 3 2 4" xfId="20878"/>
    <cellStyle name="SAPBEXexcBad7 5 3 2 5" xfId="24459"/>
    <cellStyle name="SAPBEXexcBad7 5 3 2 6" xfId="27914"/>
    <cellStyle name="SAPBEXexcBad7 5 3 2 7" xfId="30414"/>
    <cellStyle name="SAPBEXexcBad7 5 3 3" xfId="9493"/>
    <cellStyle name="SAPBEXexcBad7 5 3 4" xfId="14023"/>
    <cellStyle name="SAPBEXexcBad7 5 3 5" xfId="20877"/>
    <cellStyle name="SAPBEXexcBad7 5 3 6" xfId="24458"/>
    <cellStyle name="SAPBEXexcBad7 5 3 7" xfId="27913"/>
    <cellStyle name="SAPBEXexcBad7 5 3 8" xfId="30413"/>
    <cellStyle name="SAPBEXexcBad7 5 4" xfId="2758"/>
    <cellStyle name="SAPBEXexcBad7 5 4 2" xfId="5305"/>
    <cellStyle name="SAPBEXexcBad7 5 4 2 2" xfId="9496"/>
    <cellStyle name="SAPBEXexcBad7 5 4 2 3" xfId="14026"/>
    <cellStyle name="SAPBEXexcBad7 5 4 2 4" xfId="20880"/>
    <cellStyle name="SAPBEXexcBad7 5 4 2 5" xfId="24461"/>
    <cellStyle name="SAPBEXexcBad7 5 4 2 6" xfId="27916"/>
    <cellStyle name="SAPBEXexcBad7 5 4 2 7" xfId="30416"/>
    <cellStyle name="SAPBEXexcBad7 5 4 3" xfId="9495"/>
    <cellStyle name="SAPBEXexcBad7 5 4 4" xfId="14025"/>
    <cellStyle name="SAPBEXexcBad7 5 4 5" xfId="20879"/>
    <cellStyle name="SAPBEXexcBad7 5 4 6" xfId="24460"/>
    <cellStyle name="SAPBEXexcBad7 5 4 7" xfId="27915"/>
    <cellStyle name="SAPBEXexcBad7 5 4 8" xfId="30415"/>
    <cellStyle name="SAPBEXexcBad7 5 5" xfId="3173"/>
    <cellStyle name="SAPBEXexcBad7 5 5 2" xfId="5720"/>
    <cellStyle name="SAPBEXexcBad7 5 5 2 2" xfId="9498"/>
    <cellStyle name="SAPBEXexcBad7 5 5 2 3" xfId="14028"/>
    <cellStyle name="SAPBEXexcBad7 5 5 2 4" xfId="20882"/>
    <cellStyle name="SAPBEXexcBad7 5 5 2 5" xfId="24463"/>
    <cellStyle name="SAPBEXexcBad7 5 5 2 6" xfId="30418"/>
    <cellStyle name="SAPBEXexcBad7 5 5 3" xfId="9497"/>
    <cellStyle name="SAPBEXexcBad7 5 5 4" xfId="14027"/>
    <cellStyle name="SAPBEXexcBad7 5 5 5" xfId="20881"/>
    <cellStyle name="SAPBEXexcBad7 5 5 6" xfId="24462"/>
    <cellStyle name="SAPBEXexcBad7 5 5 7" xfId="30417"/>
    <cellStyle name="SAPBEXexcBad7 5 6" xfId="3929"/>
    <cellStyle name="SAPBEXexcBad7 5 6 2" xfId="9499"/>
    <cellStyle name="SAPBEXexcBad7 5 6 3" xfId="14029"/>
    <cellStyle name="SAPBEXexcBad7 5 6 4" xfId="20883"/>
    <cellStyle name="SAPBEXexcBad7 5 6 5" xfId="24464"/>
    <cellStyle name="SAPBEXexcBad7 5 6 6" xfId="27917"/>
    <cellStyle name="SAPBEXexcBad7 5 6 7" xfId="30419"/>
    <cellStyle name="SAPBEXexcBad7 5 7" xfId="9490"/>
    <cellStyle name="SAPBEXexcBad7 5 8" xfId="14020"/>
    <cellStyle name="SAPBEXexcBad7 5 9" xfId="20874"/>
    <cellStyle name="SAPBEXexcBad8" xfId="636"/>
    <cellStyle name="SAPBEXexcBad8 2" xfId="1093"/>
    <cellStyle name="SAPBEXexcBad8 2 10" xfId="9501"/>
    <cellStyle name="SAPBEXexcBad8 2 11" xfId="14031"/>
    <cellStyle name="SAPBEXexcBad8 2 12" xfId="20885"/>
    <cellStyle name="SAPBEXexcBad8 2 13" xfId="27918"/>
    <cellStyle name="SAPBEXexcBad8 2 2" xfId="1198"/>
    <cellStyle name="SAPBEXexcBad8 2 2 10" xfId="20886"/>
    <cellStyle name="SAPBEXexcBad8 2 2 11" xfId="24465"/>
    <cellStyle name="SAPBEXexcBad8 2 2 12" xfId="27919"/>
    <cellStyle name="SAPBEXexcBad8 2 2 2" xfId="1749"/>
    <cellStyle name="SAPBEXexcBad8 2 2 2 2" xfId="4298"/>
    <cellStyle name="SAPBEXexcBad8 2 2 2 2 2" xfId="9504"/>
    <cellStyle name="SAPBEXexcBad8 2 2 2 2 3" xfId="14034"/>
    <cellStyle name="SAPBEXexcBad8 2 2 2 2 4" xfId="20888"/>
    <cellStyle name="SAPBEXexcBad8 2 2 2 2 5" xfId="24467"/>
    <cellStyle name="SAPBEXexcBad8 2 2 2 2 6" xfId="27921"/>
    <cellStyle name="SAPBEXexcBad8 2 2 2 2 7" xfId="30421"/>
    <cellStyle name="SAPBEXexcBad8 2 2 2 3" xfId="9503"/>
    <cellStyle name="SAPBEXexcBad8 2 2 2 4" xfId="14033"/>
    <cellStyle name="SAPBEXexcBad8 2 2 2 5" xfId="20887"/>
    <cellStyle name="SAPBEXexcBad8 2 2 2 6" xfId="24466"/>
    <cellStyle name="SAPBEXexcBad8 2 2 2 7" xfId="27920"/>
    <cellStyle name="SAPBEXexcBad8 2 2 2 8" xfId="30420"/>
    <cellStyle name="SAPBEXexcBad8 2 2 3" xfId="2168"/>
    <cellStyle name="SAPBEXexcBad8 2 2 3 2" xfId="4715"/>
    <cellStyle name="SAPBEXexcBad8 2 2 3 2 2" xfId="9506"/>
    <cellStyle name="SAPBEXexcBad8 2 2 3 2 3" xfId="14036"/>
    <cellStyle name="SAPBEXexcBad8 2 2 3 2 4" xfId="20890"/>
    <cellStyle name="SAPBEXexcBad8 2 2 3 2 5" xfId="24469"/>
    <cellStyle name="SAPBEXexcBad8 2 2 3 2 6" xfId="27923"/>
    <cellStyle name="SAPBEXexcBad8 2 2 3 2 7" xfId="30423"/>
    <cellStyle name="SAPBEXexcBad8 2 2 3 3" xfId="9505"/>
    <cellStyle name="SAPBEXexcBad8 2 2 3 4" xfId="14035"/>
    <cellStyle name="SAPBEXexcBad8 2 2 3 5" xfId="20889"/>
    <cellStyle name="SAPBEXexcBad8 2 2 3 6" xfId="24468"/>
    <cellStyle name="SAPBEXexcBad8 2 2 3 7" xfId="27922"/>
    <cellStyle name="SAPBEXexcBad8 2 2 3 8" xfId="30422"/>
    <cellStyle name="SAPBEXexcBad8 2 2 4" xfId="2580"/>
    <cellStyle name="SAPBEXexcBad8 2 2 4 2" xfId="5127"/>
    <cellStyle name="SAPBEXexcBad8 2 2 4 2 2" xfId="9508"/>
    <cellStyle name="SAPBEXexcBad8 2 2 4 2 3" xfId="14038"/>
    <cellStyle name="SAPBEXexcBad8 2 2 4 2 4" xfId="20892"/>
    <cellStyle name="SAPBEXexcBad8 2 2 4 2 5" xfId="24471"/>
    <cellStyle name="SAPBEXexcBad8 2 2 4 2 6" xfId="27925"/>
    <cellStyle name="SAPBEXexcBad8 2 2 4 2 7" xfId="30425"/>
    <cellStyle name="SAPBEXexcBad8 2 2 4 3" xfId="9507"/>
    <cellStyle name="SAPBEXexcBad8 2 2 4 4" xfId="14037"/>
    <cellStyle name="SAPBEXexcBad8 2 2 4 5" xfId="20891"/>
    <cellStyle name="SAPBEXexcBad8 2 2 4 6" xfId="24470"/>
    <cellStyle name="SAPBEXexcBad8 2 2 4 7" xfId="27924"/>
    <cellStyle name="SAPBEXexcBad8 2 2 4 8" xfId="30424"/>
    <cellStyle name="SAPBEXexcBad8 2 2 5" xfId="2995"/>
    <cellStyle name="SAPBEXexcBad8 2 2 5 2" xfId="5542"/>
    <cellStyle name="SAPBEXexcBad8 2 2 5 2 2" xfId="9510"/>
    <cellStyle name="SAPBEXexcBad8 2 2 5 2 3" xfId="14040"/>
    <cellStyle name="SAPBEXexcBad8 2 2 5 2 4" xfId="20894"/>
    <cellStyle name="SAPBEXexcBad8 2 2 5 2 5" xfId="24473"/>
    <cellStyle name="SAPBEXexcBad8 2 2 5 2 6" xfId="27927"/>
    <cellStyle name="SAPBEXexcBad8 2 2 5 2 7" xfId="30426"/>
    <cellStyle name="SAPBEXexcBad8 2 2 5 3" xfId="9509"/>
    <cellStyle name="SAPBEXexcBad8 2 2 5 4" xfId="14039"/>
    <cellStyle name="SAPBEXexcBad8 2 2 5 5" xfId="20893"/>
    <cellStyle name="SAPBEXexcBad8 2 2 5 6" xfId="24472"/>
    <cellStyle name="SAPBEXexcBad8 2 2 5 7" xfId="27926"/>
    <cellStyle name="SAPBEXexcBad8 2 2 6" xfId="3431"/>
    <cellStyle name="SAPBEXexcBad8 2 2 6 2" xfId="9511"/>
    <cellStyle name="SAPBEXexcBad8 2 2 6 3" xfId="14041"/>
    <cellStyle name="SAPBEXexcBad8 2 2 6 4" xfId="20895"/>
    <cellStyle name="SAPBEXexcBad8 2 2 6 5" xfId="24474"/>
    <cellStyle name="SAPBEXexcBad8 2 2 6 6" xfId="27928"/>
    <cellStyle name="SAPBEXexcBad8 2 2 6 7" xfId="30427"/>
    <cellStyle name="SAPBEXexcBad8 2 2 7" xfId="3751"/>
    <cellStyle name="SAPBEXexcBad8 2 2 7 2" xfId="9512"/>
    <cellStyle name="SAPBEXexcBad8 2 2 7 3" xfId="14042"/>
    <cellStyle name="SAPBEXexcBad8 2 2 7 4" xfId="20896"/>
    <cellStyle name="SAPBEXexcBad8 2 2 7 5" xfId="24475"/>
    <cellStyle name="SAPBEXexcBad8 2 2 7 6" xfId="27929"/>
    <cellStyle name="SAPBEXexcBad8 2 2 7 7" xfId="30428"/>
    <cellStyle name="SAPBEXexcBad8 2 2 8" xfId="9502"/>
    <cellStyle name="SAPBEXexcBad8 2 2 9" xfId="14032"/>
    <cellStyle name="SAPBEXexcBad8 2 3" xfId="1297"/>
    <cellStyle name="SAPBEXexcBad8 2 3 10" xfId="20897"/>
    <cellStyle name="SAPBEXexcBad8 2 3 11" xfId="27930"/>
    <cellStyle name="SAPBEXexcBad8 2 3 12" xfId="30429"/>
    <cellStyle name="SAPBEXexcBad8 2 3 2" xfId="1848"/>
    <cellStyle name="SAPBEXexcBad8 2 3 2 2" xfId="4397"/>
    <cellStyle name="SAPBEXexcBad8 2 3 2 2 2" xfId="9515"/>
    <cellStyle name="SAPBEXexcBad8 2 3 2 2 3" xfId="14045"/>
    <cellStyle name="SAPBEXexcBad8 2 3 2 2 4" xfId="20899"/>
    <cellStyle name="SAPBEXexcBad8 2 3 2 2 5" xfId="24477"/>
    <cellStyle name="SAPBEXexcBad8 2 3 2 2 6" xfId="27932"/>
    <cellStyle name="SAPBEXexcBad8 2 3 2 2 7" xfId="30431"/>
    <cellStyle name="SAPBEXexcBad8 2 3 2 3" xfId="9514"/>
    <cellStyle name="SAPBEXexcBad8 2 3 2 4" xfId="14044"/>
    <cellStyle name="SAPBEXexcBad8 2 3 2 5" xfId="20898"/>
    <cellStyle name="SAPBEXexcBad8 2 3 2 6" xfId="24476"/>
    <cellStyle name="SAPBEXexcBad8 2 3 2 7" xfId="27931"/>
    <cellStyle name="SAPBEXexcBad8 2 3 2 8" xfId="30430"/>
    <cellStyle name="SAPBEXexcBad8 2 3 3" xfId="2267"/>
    <cellStyle name="SAPBEXexcBad8 2 3 3 2" xfId="4814"/>
    <cellStyle name="SAPBEXexcBad8 2 3 3 2 2" xfId="9517"/>
    <cellStyle name="SAPBEXexcBad8 2 3 3 2 3" xfId="14047"/>
    <cellStyle name="SAPBEXexcBad8 2 3 3 2 4" xfId="20901"/>
    <cellStyle name="SAPBEXexcBad8 2 3 3 2 5" xfId="24479"/>
    <cellStyle name="SAPBEXexcBad8 2 3 3 2 6" xfId="27934"/>
    <cellStyle name="SAPBEXexcBad8 2 3 3 2 7" xfId="30433"/>
    <cellStyle name="SAPBEXexcBad8 2 3 3 3" xfId="9516"/>
    <cellStyle name="SAPBEXexcBad8 2 3 3 4" xfId="14046"/>
    <cellStyle name="SAPBEXexcBad8 2 3 3 5" xfId="20900"/>
    <cellStyle name="SAPBEXexcBad8 2 3 3 6" xfId="24478"/>
    <cellStyle name="SAPBEXexcBad8 2 3 3 7" xfId="27933"/>
    <cellStyle name="SAPBEXexcBad8 2 3 3 8" xfId="30432"/>
    <cellStyle name="SAPBEXexcBad8 2 3 4" xfId="2679"/>
    <cellStyle name="SAPBEXexcBad8 2 3 4 2" xfId="5226"/>
    <cellStyle name="SAPBEXexcBad8 2 3 4 2 2" xfId="9519"/>
    <cellStyle name="SAPBEXexcBad8 2 3 4 2 3" xfId="14049"/>
    <cellStyle name="SAPBEXexcBad8 2 3 4 2 4" xfId="20903"/>
    <cellStyle name="SAPBEXexcBad8 2 3 4 2 5" xfId="24481"/>
    <cellStyle name="SAPBEXexcBad8 2 3 4 2 6" xfId="27936"/>
    <cellStyle name="SAPBEXexcBad8 2 3 4 2 7" xfId="30435"/>
    <cellStyle name="SAPBEXexcBad8 2 3 4 3" xfId="9518"/>
    <cellStyle name="SAPBEXexcBad8 2 3 4 4" xfId="14048"/>
    <cellStyle name="SAPBEXexcBad8 2 3 4 5" xfId="20902"/>
    <cellStyle name="SAPBEXexcBad8 2 3 4 6" xfId="24480"/>
    <cellStyle name="SAPBEXexcBad8 2 3 4 7" xfId="27935"/>
    <cellStyle name="SAPBEXexcBad8 2 3 4 8" xfId="30434"/>
    <cellStyle name="SAPBEXexcBad8 2 3 5" xfId="3094"/>
    <cellStyle name="SAPBEXexcBad8 2 3 5 2" xfId="5641"/>
    <cellStyle name="SAPBEXexcBad8 2 3 5 2 2" xfId="9521"/>
    <cellStyle name="SAPBEXexcBad8 2 3 5 2 3" xfId="14051"/>
    <cellStyle name="SAPBEXexcBad8 2 3 5 2 4" xfId="20905"/>
    <cellStyle name="SAPBEXexcBad8 2 3 5 2 5" xfId="24483"/>
    <cellStyle name="SAPBEXexcBad8 2 3 5 2 6" xfId="27938"/>
    <cellStyle name="SAPBEXexcBad8 2 3 5 2 7" xfId="30437"/>
    <cellStyle name="SAPBEXexcBad8 2 3 5 3" xfId="9520"/>
    <cellStyle name="SAPBEXexcBad8 2 3 5 4" xfId="14050"/>
    <cellStyle name="SAPBEXexcBad8 2 3 5 5" xfId="20904"/>
    <cellStyle name="SAPBEXexcBad8 2 3 5 6" xfId="24482"/>
    <cellStyle name="SAPBEXexcBad8 2 3 5 7" xfId="27937"/>
    <cellStyle name="SAPBEXexcBad8 2 3 5 8" xfId="30436"/>
    <cellStyle name="SAPBEXexcBad8 2 3 6" xfId="3432"/>
    <cellStyle name="SAPBEXexcBad8 2 3 6 2" xfId="9522"/>
    <cellStyle name="SAPBEXexcBad8 2 3 6 3" xfId="14052"/>
    <cellStyle name="SAPBEXexcBad8 2 3 6 4" xfId="20906"/>
    <cellStyle name="SAPBEXexcBad8 2 3 6 5" xfId="24484"/>
    <cellStyle name="SAPBEXexcBad8 2 3 6 6" xfId="27939"/>
    <cellStyle name="SAPBEXexcBad8 2 3 6 7" xfId="30438"/>
    <cellStyle name="SAPBEXexcBad8 2 3 7" xfId="3850"/>
    <cellStyle name="SAPBEXexcBad8 2 3 7 2" xfId="9523"/>
    <cellStyle name="SAPBEXexcBad8 2 3 7 3" xfId="14053"/>
    <cellStyle name="SAPBEXexcBad8 2 3 7 4" xfId="20907"/>
    <cellStyle name="SAPBEXexcBad8 2 3 7 5" xfId="24485"/>
    <cellStyle name="SAPBEXexcBad8 2 3 7 6" xfId="27940"/>
    <cellStyle name="SAPBEXexcBad8 2 3 7 7" xfId="30439"/>
    <cellStyle name="SAPBEXexcBad8 2 3 8" xfId="9513"/>
    <cellStyle name="SAPBEXexcBad8 2 3 9" xfId="14043"/>
    <cellStyle name="SAPBEXexcBad8 2 4" xfId="1645"/>
    <cellStyle name="SAPBEXexcBad8 2 4 2" xfId="4194"/>
    <cellStyle name="SAPBEXexcBad8 2 4 2 2" xfId="9525"/>
    <cellStyle name="SAPBEXexcBad8 2 4 2 3" xfId="14055"/>
    <cellStyle name="SAPBEXexcBad8 2 4 2 4" xfId="20909"/>
    <cellStyle name="SAPBEXexcBad8 2 4 2 5" xfId="24487"/>
    <cellStyle name="SAPBEXexcBad8 2 4 2 6" xfId="27942"/>
    <cellStyle name="SAPBEXexcBad8 2 4 2 7" xfId="30441"/>
    <cellStyle name="SAPBEXexcBad8 2 4 3" xfId="9524"/>
    <cellStyle name="SAPBEXexcBad8 2 4 4" xfId="14054"/>
    <cellStyle name="SAPBEXexcBad8 2 4 5" xfId="20908"/>
    <cellStyle name="SAPBEXexcBad8 2 4 6" xfId="24486"/>
    <cellStyle name="SAPBEXexcBad8 2 4 7" xfId="27941"/>
    <cellStyle name="SAPBEXexcBad8 2 4 8" xfId="30440"/>
    <cellStyle name="SAPBEXexcBad8 2 5" xfId="2064"/>
    <cellStyle name="SAPBEXexcBad8 2 5 2" xfId="4611"/>
    <cellStyle name="SAPBEXexcBad8 2 5 2 2" xfId="9527"/>
    <cellStyle name="SAPBEXexcBad8 2 5 2 3" xfId="14057"/>
    <cellStyle name="SAPBEXexcBad8 2 5 2 4" xfId="20911"/>
    <cellStyle name="SAPBEXexcBad8 2 5 2 5" xfId="24489"/>
    <cellStyle name="SAPBEXexcBad8 2 5 2 6" xfId="27944"/>
    <cellStyle name="SAPBEXexcBad8 2 5 2 7" xfId="30443"/>
    <cellStyle name="SAPBEXexcBad8 2 5 3" xfId="9526"/>
    <cellStyle name="SAPBEXexcBad8 2 5 4" xfId="14056"/>
    <cellStyle name="SAPBEXexcBad8 2 5 5" xfId="20910"/>
    <cellStyle name="SAPBEXexcBad8 2 5 6" xfId="24488"/>
    <cellStyle name="SAPBEXexcBad8 2 5 7" xfId="27943"/>
    <cellStyle name="SAPBEXexcBad8 2 5 8" xfId="30442"/>
    <cellStyle name="SAPBEXexcBad8 2 6" xfId="2476"/>
    <cellStyle name="SAPBEXexcBad8 2 6 2" xfId="5023"/>
    <cellStyle name="SAPBEXexcBad8 2 6 2 2" xfId="9529"/>
    <cellStyle name="SAPBEXexcBad8 2 6 2 3" xfId="14059"/>
    <cellStyle name="SAPBEXexcBad8 2 6 2 4" xfId="20913"/>
    <cellStyle name="SAPBEXexcBad8 2 6 2 5" xfId="24491"/>
    <cellStyle name="SAPBEXexcBad8 2 6 2 6" xfId="27946"/>
    <cellStyle name="SAPBEXexcBad8 2 6 2 7" xfId="30445"/>
    <cellStyle name="SAPBEXexcBad8 2 6 3" xfId="9528"/>
    <cellStyle name="SAPBEXexcBad8 2 6 4" xfId="14058"/>
    <cellStyle name="SAPBEXexcBad8 2 6 5" xfId="20912"/>
    <cellStyle name="SAPBEXexcBad8 2 6 6" xfId="24490"/>
    <cellStyle name="SAPBEXexcBad8 2 6 7" xfId="27945"/>
    <cellStyle name="SAPBEXexcBad8 2 6 8" xfId="30444"/>
    <cellStyle name="SAPBEXexcBad8 2 7" xfId="2891"/>
    <cellStyle name="SAPBEXexcBad8 2 7 2" xfId="5438"/>
    <cellStyle name="SAPBEXexcBad8 2 7 2 2" xfId="9531"/>
    <cellStyle name="SAPBEXexcBad8 2 7 2 3" xfId="14061"/>
    <cellStyle name="SAPBEXexcBad8 2 7 2 4" xfId="20915"/>
    <cellStyle name="SAPBEXexcBad8 2 7 2 5" xfId="24493"/>
    <cellStyle name="SAPBEXexcBad8 2 7 2 6" xfId="27948"/>
    <cellStyle name="SAPBEXexcBad8 2 7 2 7" xfId="30447"/>
    <cellStyle name="SAPBEXexcBad8 2 7 3" xfId="9530"/>
    <cellStyle name="SAPBEXexcBad8 2 7 4" xfId="14060"/>
    <cellStyle name="SAPBEXexcBad8 2 7 5" xfId="20914"/>
    <cellStyle name="SAPBEXexcBad8 2 7 6" xfId="24492"/>
    <cellStyle name="SAPBEXexcBad8 2 7 7" xfId="27947"/>
    <cellStyle name="SAPBEXexcBad8 2 7 8" xfId="30446"/>
    <cellStyle name="SAPBEXexcBad8 2 8" xfId="3430"/>
    <cellStyle name="SAPBEXexcBad8 2 8 2" xfId="9532"/>
    <cellStyle name="SAPBEXexcBad8 2 8 3" xfId="14062"/>
    <cellStyle name="SAPBEXexcBad8 2 8 4" xfId="20916"/>
    <cellStyle name="SAPBEXexcBad8 2 8 5" xfId="24494"/>
    <cellStyle name="SAPBEXexcBad8 2 8 6" xfId="27949"/>
    <cellStyle name="SAPBEXexcBad8 2 8 7" xfId="30448"/>
    <cellStyle name="SAPBEXexcBad8 2 9" xfId="3647"/>
    <cellStyle name="SAPBEXexcBad8 2 9 2" xfId="9533"/>
    <cellStyle name="SAPBEXexcBad8 2 9 3" xfId="14063"/>
    <cellStyle name="SAPBEXexcBad8 2 9 4" xfId="20917"/>
    <cellStyle name="SAPBEXexcBad8 2 9 5" xfId="24495"/>
    <cellStyle name="SAPBEXexcBad8 2 9 6" xfId="27950"/>
    <cellStyle name="SAPBEXexcBad8 2 9 7" xfId="30449"/>
    <cellStyle name="SAPBEXexcBad8 3" xfId="946"/>
    <cellStyle name="SAPBEXexcBad8 3 10" xfId="24496"/>
    <cellStyle name="SAPBEXexcBad8 3 11" xfId="27951"/>
    <cellStyle name="SAPBEXexcBad8 3 12" xfId="30450"/>
    <cellStyle name="SAPBEXexcBad8 3 2" xfId="1530"/>
    <cellStyle name="SAPBEXexcBad8 3 2 2" xfId="4079"/>
    <cellStyle name="SAPBEXexcBad8 3 2 2 2" xfId="9536"/>
    <cellStyle name="SAPBEXexcBad8 3 2 2 3" xfId="14066"/>
    <cellStyle name="SAPBEXexcBad8 3 2 2 4" xfId="20920"/>
    <cellStyle name="SAPBEXexcBad8 3 2 2 5" xfId="24498"/>
    <cellStyle name="SAPBEXexcBad8 3 2 2 6" xfId="27953"/>
    <cellStyle name="SAPBEXexcBad8 3 2 2 7" xfId="30452"/>
    <cellStyle name="SAPBEXexcBad8 3 2 3" xfId="9535"/>
    <cellStyle name="SAPBEXexcBad8 3 2 4" xfId="14065"/>
    <cellStyle name="SAPBEXexcBad8 3 2 5" xfId="20919"/>
    <cellStyle name="SAPBEXexcBad8 3 2 6" xfId="24497"/>
    <cellStyle name="SAPBEXexcBad8 3 2 7" xfId="27952"/>
    <cellStyle name="SAPBEXexcBad8 3 2 8" xfId="30451"/>
    <cellStyle name="SAPBEXexcBad8 3 3" xfId="1407"/>
    <cellStyle name="SAPBEXexcBad8 3 3 2" xfId="3956"/>
    <cellStyle name="SAPBEXexcBad8 3 3 2 2" xfId="9538"/>
    <cellStyle name="SAPBEXexcBad8 3 3 2 3" xfId="14068"/>
    <cellStyle name="SAPBEXexcBad8 3 3 2 4" xfId="20922"/>
    <cellStyle name="SAPBEXexcBad8 3 3 2 5" xfId="24500"/>
    <cellStyle name="SAPBEXexcBad8 3 3 2 6" xfId="27955"/>
    <cellStyle name="SAPBEXexcBad8 3 3 2 7" xfId="30454"/>
    <cellStyle name="SAPBEXexcBad8 3 3 3" xfId="9537"/>
    <cellStyle name="SAPBEXexcBad8 3 3 4" xfId="14067"/>
    <cellStyle name="SAPBEXexcBad8 3 3 5" xfId="20921"/>
    <cellStyle name="SAPBEXexcBad8 3 3 6" xfId="24499"/>
    <cellStyle name="SAPBEXexcBad8 3 3 7" xfId="27954"/>
    <cellStyle name="SAPBEXexcBad8 3 3 8" xfId="30453"/>
    <cellStyle name="SAPBEXexcBad8 3 4" xfId="1495"/>
    <cellStyle name="SAPBEXexcBad8 3 4 2" xfId="4044"/>
    <cellStyle name="SAPBEXexcBad8 3 4 2 2" xfId="9540"/>
    <cellStyle name="SAPBEXexcBad8 3 4 2 3" xfId="14070"/>
    <cellStyle name="SAPBEXexcBad8 3 4 2 4" xfId="20924"/>
    <cellStyle name="SAPBEXexcBad8 3 4 2 5" xfId="24502"/>
    <cellStyle name="SAPBEXexcBad8 3 4 2 6" xfId="27957"/>
    <cellStyle name="SAPBEXexcBad8 3 4 2 7" xfId="30456"/>
    <cellStyle name="SAPBEXexcBad8 3 4 3" xfId="9539"/>
    <cellStyle name="SAPBEXexcBad8 3 4 4" xfId="14069"/>
    <cellStyle name="SAPBEXexcBad8 3 4 5" xfId="24501"/>
    <cellStyle name="SAPBEXexcBad8 3 4 6" xfId="27956"/>
    <cellStyle name="SAPBEXexcBad8 3 4 7" xfId="30455"/>
    <cellStyle name="SAPBEXexcBad8 3 5" xfId="1441"/>
    <cellStyle name="SAPBEXexcBad8 3 5 2" xfId="3990"/>
    <cellStyle name="SAPBEXexcBad8 3 5 2 2" xfId="9542"/>
    <cellStyle name="SAPBEXexcBad8 3 5 2 3" xfId="14072"/>
    <cellStyle name="SAPBEXexcBad8 3 5 2 4" xfId="20926"/>
    <cellStyle name="SAPBEXexcBad8 3 5 2 5" xfId="24504"/>
    <cellStyle name="SAPBEXexcBad8 3 5 2 6" xfId="27959"/>
    <cellStyle name="SAPBEXexcBad8 3 5 2 7" xfId="30458"/>
    <cellStyle name="SAPBEXexcBad8 3 5 3" xfId="9541"/>
    <cellStyle name="SAPBEXexcBad8 3 5 4" xfId="14071"/>
    <cellStyle name="SAPBEXexcBad8 3 5 5" xfId="20925"/>
    <cellStyle name="SAPBEXexcBad8 3 5 6" xfId="24503"/>
    <cellStyle name="SAPBEXexcBad8 3 5 7" xfId="27958"/>
    <cellStyle name="SAPBEXexcBad8 3 5 8" xfId="30457"/>
    <cellStyle name="SAPBEXexcBad8 3 6" xfId="3433"/>
    <cellStyle name="SAPBEXexcBad8 3 6 2" xfId="9543"/>
    <cellStyle name="SAPBEXexcBad8 3 6 3" xfId="14073"/>
    <cellStyle name="SAPBEXexcBad8 3 6 4" xfId="20927"/>
    <cellStyle name="SAPBEXexcBad8 3 6 5" xfId="24505"/>
    <cellStyle name="SAPBEXexcBad8 3 6 6" xfId="27960"/>
    <cellStyle name="SAPBEXexcBad8 3 6 7" xfId="30459"/>
    <cellStyle name="SAPBEXexcBad8 3 7" xfId="3225"/>
    <cellStyle name="SAPBEXexcBad8 3 7 2" xfId="9544"/>
    <cellStyle name="SAPBEXexcBad8 3 7 3" xfId="14074"/>
    <cellStyle name="SAPBEXexcBad8 3 7 4" xfId="20928"/>
    <cellStyle name="SAPBEXexcBad8 3 7 5" xfId="24506"/>
    <cellStyle name="SAPBEXexcBad8 3 7 6" xfId="27961"/>
    <cellStyle name="SAPBEXexcBad8 3 7 7" xfId="30460"/>
    <cellStyle name="SAPBEXexcBad8 3 8" xfId="9534"/>
    <cellStyle name="SAPBEXexcBad8 3 9" xfId="14064"/>
    <cellStyle name="SAPBEXexcBad8 4" xfId="920"/>
    <cellStyle name="SAPBEXexcBad8 4 10" xfId="27962"/>
    <cellStyle name="SAPBEXexcBad8 4 11" xfId="30461"/>
    <cellStyle name="SAPBEXexcBad8 4 2" xfId="1504"/>
    <cellStyle name="SAPBEXexcBad8 4 2 2" xfId="4053"/>
    <cellStyle name="SAPBEXexcBad8 4 2 2 2" xfId="9547"/>
    <cellStyle name="SAPBEXexcBad8 4 2 2 3" xfId="14077"/>
    <cellStyle name="SAPBEXexcBad8 4 2 2 4" xfId="20931"/>
    <cellStyle name="SAPBEXexcBad8 4 2 2 5" xfId="24509"/>
    <cellStyle name="SAPBEXexcBad8 4 2 2 6" xfId="27964"/>
    <cellStyle name="SAPBEXexcBad8 4 2 2 7" xfId="30463"/>
    <cellStyle name="SAPBEXexcBad8 4 2 3" xfId="9546"/>
    <cellStyle name="SAPBEXexcBad8 4 2 4" xfId="14076"/>
    <cellStyle name="SAPBEXexcBad8 4 2 5" xfId="20930"/>
    <cellStyle name="SAPBEXexcBad8 4 2 6" xfId="24508"/>
    <cellStyle name="SAPBEXexcBad8 4 2 7" xfId="27963"/>
    <cellStyle name="SAPBEXexcBad8 4 2 8" xfId="30462"/>
    <cellStyle name="SAPBEXexcBad8 4 3" xfId="1433"/>
    <cellStyle name="SAPBEXexcBad8 4 3 2" xfId="3982"/>
    <cellStyle name="SAPBEXexcBad8 4 3 2 2" xfId="9549"/>
    <cellStyle name="SAPBEXexcBad8 4 3 2 3" xfId="20933"/>
    <cellStyle name="SAPBEXexcBad8 4 3 2 4" xfId="24511"/>
    <cellStyle name="SAPBEXexcBad8 4 3 2 5" xfId="27966"/>
    <cellStyle name="SAPBEXexcBad8 4 3 2 6" xfId="30465"/>
    <cellStyle name="SAPBEXexcBad8 4 3 3" xfId="9548"/>
    <cellStyle name="SAPBEXexcBad8 4 3 4" xfId="20932"/>
    <cellStyle name="SAPBEXexcBad8 4 3 5" xfId="24510"/>
    <cellStyle name="SAPBEXexcBad8 4 3 6" xfId="27965"/>
    <cellStyle name="SAPBEXexcBad8 4 3 7" xfId="30464"/>
    <cellStyle name="SAPBEXexcBad8 4 4" xfId="1469"/>
    <cellStyle name="SAPBEXexcBad8 4 4 2" xfId="4018"/>
    <cellStyle name="SAPBEXexcBad8 4 4 2 2" xfId="9551"/>
    <cellStyle name="SAPBEXexcBad8 4 4 2 3" xfId="14081"/>
    <cellStyle name="SAPBEXexcBad8 4 4 2 4" xfId="20935"/>
    <cellStyle name="SAPBEXexcBad8 4 4 2 5" xfId="24513"/>
    <cellStyle name="SAPBEXexcBad8 4 4 2 6" xfId="27968"/>
    <cellStyle name="SAPBEXexcBad8 4 4 2 7" xfId="30467"/>
    <cellStyle name="SAPBEXexcBad8 4 4 3" xfId="9550"/>
    <cellStyle name="SAPBEXexcBad8 4 4 4" xfId="14080"/>
    <cellStyle name="SAPBEXexcBad8 4 4 5" xfId="20934"/>
    <cellStyle name="SAPBEXexcBad8 4 4 6" xfId="24512"/>
    <cellStyle name="SAPBEXexcBad8 4 4 7" xfId="27967"/>
    <cellStyle name="SAPBEXexcBad8 4 4 8" xfId="30466"/>
    <cellStyle name="SAPBEXexcBad8 4 5" xfId="1467"/>
    <cellStyle name="SAPBEXexcBad8 4 5 2" xfId="4016"/>
    <cellStyle name="SAPBEXexcBad8 4 5 2 2" xfId="14083"/>
    <cellStyle name="SAPBEXexcBad8 4 5 2 3" xfId="20937"/>
    <cellStyle name="SAPBEXexcBad8 4 5 2 4" xfId="24515"/>
    <cellStyle name="SAPBEXexcBad8 4 5 2 5" xfId="27970"/>
    <cellStyle name="SAPBEXexcBad8 4 5 2 6" xfId="30469"/>
    <cellStyle name="SAPBEXexcBad8 4 5 3" xfId="14082"/>
    <cellStyle name="SAPBEXexcBad8 4 5 4" xfId="20936"/>
    <cellStyle name="SAPBEXexcBad8 4 5 5" xfId="24514"/>
    <cellStyle name="SAPBEXexcBad8 4 5 6" xfId="27969"/>
    <cellStyle name="SAPBEXexcBad8 4 5 7" xfId="30468"/>
    <cellStyle name="SAPBEXexcBad8 4 6" xfId="3434"/>
    <cellStyle name="SAPBEXexcBad8 4 6 2" xfId="9554"/>
    <cellStyle name="SAPBEXexcBad8 4 6 3" xfId="14084"/>
    <cellStyle name="SAPBEXexcBad8 4 6 4" xfId="20938"/>
    <cellStyle name="SAPBEXexcBad8 4 6 5" xfId="24516"/>
    <cellStyle name="SAPBEXexcBad8 4 6 6" xfId="27971"/>
    <cellStyle name="SAPBEXexcBad8 4 6 7" xfId="30470"/>
    <cellStyle name="SAPBEXexcBad8 4 7" xfId="3251"/>
    <cellStyle name="SAPBEXexcBad8 4 7 2" xfId="9555"/>
    <cellStyle name="SAPBEXexcBad8 4 7 3" xfId="14085"/>
    <cellStyle name="SAPBEXexcBad8 4 7 4" xfId="20939"/>
    <cellStyle name="SAPBEXexcBad8 4 7 5" xfId="24517"/>
    <cellStyle name="SAPBEXexcBad8 4 7 6" xfId="27972"/>
    <cellStyle name="SAPBEXexcBad8 4 7 7" xfId="30471"/>
    <cellStyle name="SAPBEXexcBad8 4 8" xfId="20929"/>
    <cellStyle name="SAPBEXexcBad8 4 9" xfId="24507"/>
    <cellStyle name="SAPBEXexcBad8 5" xfId="1380"/>
    <cellStyle name="SAPBEXexcBad8 5 10" xfId="24518"/>
    <cellStyle name="SAPBEXexcBad8 5 11" xfId="30472"/>
    <cellStyle name="SAPBEXexcBad8 5 2" xfId="1930"/>
    <cellStyle name="SAPBEXexcBad8 5 2 2" xfId="4477"/>
    <cellStyle name="SAPBEXexcBad8 5 2 2 2" xfId="9558"/>
    <cellStyle name="SAPBEXexcBad8 5 2 2 3" xfId="14088"/>
    <cellStyle name="SAPBEXexcBad8 5 2 2 4" xfId="20942"/>
    <cellStyle name="SAPBEXexcBad8 5 2 2 5" xfId="24520"/>
    <cellStyle name="SAPBEXexcBad8 5 2 2 6" xfId="27974"/>
    <cellStyle name="SAPBEXexcBad8 5 2 2 7" xfId="30474"/>
    <cellStyle name="SAPBEXexcBad8 5 2 3" xfId="9557"/>
    <cellStyle name="SAPBEXexcBad8 5 2 4" xfId="14087"/>
    <cellStyle name="SAPBEXexcBad8 5 2 5" xfId="20941"/>
    <cellStyle name="SAPBEXexcBad8 5 2 6" xfId="24519"/>
    <cellStyle name="SAPBEXexcBad8 5 2 7" xfId="27973"/>
    <cellStyle name="SAPBEXexcBad8 5 2 8" xfId="30473"/>
    <cellStyle name="SAPBEXexcBad8 5 3" xfId="2347"/>
    <cellStyle name="SAPBEXexcBad8 5 3 2" xfId="4894"/>
    <cellStyle name="SAPBEXexcBad8 5 3 2 2" xfId="9560"/>
    <cellStyle name="SAPBEXexcBad8 5 3 2 3" xfId="14090"/>
    <cellStyle name="SAPBEXexcBad8 5 3 2 4" xfId="20944"/>
    <cellStyle name="SAPBEXexcBad8 5 3 2 5" xfId="24522"/>
    <cellStyle name="SAPBEXexcBad8 5 3 2 6" xfId="27976"/>
    <cellStyle name="SAPBEXexcBad8 5 3 2 7" xfId="30476"/>
    <cellStyle name="SAPBEXexcBad8 5 3 3" xfId="9559"/>
    <cellStyle name="SAPBEXexcBad8 5 3 4" xfId="14089"/>
    <cellStyle name="SAPBEXexcBad8 5 3 5" xfId="20943"/>
    <cellStyle name="SAPBEXexcBad8 5 3 6" xfId="24521"/>
    <cellStyle name="SAPBEXexcBad8 5 3 7" xfId="27975"/>
    <cellStyle name="SAPBEXexcBad8 5 3 8" xfId="30475"/>
    <cellStyle name="SAPBEXexcBad8 5 4" xfId="2759"/>
    <cellStyle name="SAPBEXexcBad8 5 4 2" xfId="5306"/>
    <cellStyle name="SAPBEXexcBad8 5 4 2 2" xfId="9562"/>
    <cellStyle name="SAPBEXexcBad8 5 4 2 3" xfId="14092"/>
    <cellStyle name="SAPBEXexcBad8 5 4 2 4" xfId="20946"/>
    <cellStyle name="SAPBEXexcBad8 5 4 2 5" xfId="24524"/>
    <cellStyle name="SAPBEXexcBad8 5 4 2 6" xfId="27978"/>
    <cellStyle name="SAPBEXexcBad8 5 4 2 7" xfId="30478"/>
    <cellStyle name="SAPBEXexcBad8 5 4 3" xfId="9561"/>
    <cellStyle name="SAPBEXexcBad8 5 4 4" xfId="14091"/>
    <cellStyle name="SAPBEXexcBad8 5 4 5" xfId="20945"/>
    <cellStyle name="SAPBEXexcBad8 5 4 6" xfId="24523"/>
    <cellStyle name="SAPBEXexcBad8 5 4 7" xfId="27977"/>
    <cellStyle name="SAPBEXexcBad8 5 4 8" xfId="30477"/>
    <cellStyle name="SAPBEXexcBad8 5 5" xfId="3174"/>
    <cellStyle name="SAPBEXexcBad8 5 5 2" xfId="5721"/>
    <cellStyle name="SAPBEXexcBad8 5 5 2 2" xfId="9564"/>
    <cellStyle name="SAPBEXexcBad8 5 5 2 3" xfId="14094"/>
    <cellStyle name="SAPBEXexcBad8 5 5 2 4" xfId="20948"/>
    <cellStyle name="SAPBEXexcBad8 5 5 2 5" xfId="24526"/>
    <cellStyle name="SAPBEXexcBad8 5 5 2 6" xfId="30480"/>
    <cellStyle name="SAPBEXexcBad8 5 5 3" xfId="9563"/>
    <cellStyle name="SAPBEXexcBad8 5 5 4" xfId="14093"/>
    <cellStyle name="SAPBEXexcBad8 5 5 5" xfId="20947"/>
    <cellStyle name="SAPBEXexcBad8 5 5 6" xfId="24525"/>
    <cellStyle name="SAPBEXexcBad8 5 5 7" xfId="30479"/>
    <cellStyle name="SAPBEXexcBad8 5 6" xfId="3930"/>
    <cellStyle name="SAPBEXexcBad8 5 6 2" xfId="9565"/>
    <cellStyle name="SAPBEXexcBad8 5 6 3" xfId="14095"/>
    <cellStyle name="SAPBEXexcBad8 5 6 4" xfId="20949"/>
    <cellStyle name="SAPBEXexcBad8 5 6 5" xfId="24527"/>
    <cellStyle name="SAPBEXexcBad8 5 6 6" xfId="27979"/>
    <cellStyle name="SAPBEXexcBad8 5 6 7" xfId="30481"/>
    <cellStyle name="SAPBEXexcBad8 5 7" xfId="9556"/>
    <cellStyle name="SAPBEXexcBad8 5 8" xfId="14086"/>
    <cellStyle name="SAPBEXexcBad8 5 9" xfId="20940"/>
    <cellStyle name="SAPBEXexcBad9" xfId="637"/>
    <cellStyle name="SAPBEXexcBad9 2" xfId="1094"/>
    <cellStyle name="SAPBEXexcBad9 2 10" xfId="9567"/>
    <cellStyle name="SAPBEXexcBad9 2 11" xfId="14097"/>
    <cellStyle name="SAPBEXexcBad9 2 12" xfId="20951"/>
    <cellStyle name="SAPBEXexcBad9 2 13" xfId="27980"/>
    <cellStyle name="SAPBEXexcBad9 2 2" xfId="1199"/>
    <cellStyle name="SAPBEXexcBad9 2 2 10" xfId="20952"/>
    <cellStyle name="SAPBEXexcBad9 2 2 11" xfId="24528"/>
    <cellStyle name="SAPBEXexcBad9 2 2 12" xfId="27981"/>
    <cellStyle name="SAPBEXexcBad9 2 2 2" xfId="1750"/>
    <cellStyle name="SAPBEXexcBad9 2 2 2 2" xfId="4299"/>
    <cellStyle name="SAPBEXexcBad9 2 2 2 2 2" xfId="9570"/>
    <cellStyle name="SAPBEXexcBad9 2 2 2 2 3" xfId="14100"/>
    <cellStyle name="SAPBEXexcBad9 2 2 2 2 4" xfId="20954"/>
    <cellStyle name="SAPBEXexcBad9 2 2 2 2 5" xfId="24530"/>
    <cellStyle name="SAPBEXexcBad9 2 2 2 2 6" xfId="27983"/>
    <cellStyle name="SAPBEXexcBad9 2 2 2 2 7" xfId="30483"/>
    <cellStyle name="SAPBEXexcBad9 2 2 2 3" xfId="9569"/>
    <cellStyle name="SAPBEXexcBad9 2 2 2 4" xfId="14099"/>
    <cellStyle name="SAPBEXexcBad9 2 2 2 5" xfId="20953"/>
    <cellStyle name="SAPBEXexcBad9 2 2 2 6" xfId="24529"/>
    <cellStyle name="SAPBEXexcBad9 2 2 2 7" xfId="27982"/>
    <cellStyle name="SAPBEXexcBad9 2 2 2 8" xfId="30482"/>
    <cellStyle name="SAPBEXexcBad9 2 2 3" xfId="2169"/>
    <cellStyle name="SAPBEXexcBad9 2 2 3 2" xfId="4716"/>
    <cellStyle name="SAPBEXexcBad9 2 2 3 2 2" xfId="9572"/>
    <cellStyle name="SAPBEXexcBad9 2 2 3 2 3" xfId="14102"/>
    <cellStyle name="SAPBEXexcBad9 2 2 3 2 4" xfId="20956"/>
    <cellStyle name="SAPBEXexcBad9 2 2 3 2 5" xfId="24532"/>
    <cellStyle name="SAPBEXexcBad9 2 2 3 2 6" xfId="27985"/>
    <cellStyle name="SAPBEXexcBad9 2 2 3 2 7" xfId="30485"/>
    <cellStyle name="SAPBEXexcBad9 2 2 3 3" xfId="9571"/>
    <cellStyle name="SAPBEXexcBad9 2 2 3 4" xfId="14101"/>
    <cellStyle name="SAPBEXexcBad9 2 2 3 5" xfId="20955"/>
    <cellStyle name="SAPBEXexcBad9 2 2 3 6" xfId="24531"/>
    <cellStyle name="SAPBEXexcBad9 2 2 3 7" xfId="27984"/>
    <cellStyle name="SAPBEXexcBad9 2 2 3 8" xfId="30484"/>
    <cellStyle name="SAPBEXexcBad9 2 2 4" xfId="2581"/>
    <cellStyle name="SAPBEXexcBad9 2 2 4 2" xfId="5128"/>
    <cellStyle name="SAPBEXexcBad9 2 2 4 2 2" xfId="9574"/>
    <cellStyle name="SAPBEXexcBad9 2 2 4 2 3" xfId="14104"/>
    <cellStyle name="SAPBEXexcBad9 2 2 4 2 4" xfId="20958"/>
    <cellStyle name="SAPBEXexcBad9 2 2 4 2 5" xfId="24534"/>
    <cellStyle name="SAPBEXexcBad9 2 2 4 2 6" xfId="27987"/>
    <cellStyle name="SAPBEXexcBad9 2 2 4 2 7" xfId="30487"/>
    <cellStyle name="SAPBEXexcBad9 2 2 4 3" xfId="9573"/>
    <cellStyle name="SAPBEXexcBad9 2 2 4 4" xfId="14103"/>
    <cellStyle name="SAPBEXexcBad9 2 2 4 5" xfId="20957"/>
    <cellStyle name="SAPBEXexcBad9 2 2 4 6" xfId="24533"/>
    <cellStyle name="SAPBEXexcBad9 2 2 4 7" xfId="27986"/>
    <cellStyle name="SAPBEXexcBad9 2 2 4 8" xfId="30486"/>
    <cellStyle name="SAPBEXexcBad9 2 2 5" xfId="2996"/>
    <cellStyle name="SAPBEXexcBad9 2 2 5 2" xfId="5543"/>
    <cellStyle name="SAPBEXexcBad9 2 2 5 2 2" xfId="9576"/>
    <cellStyle name="SAPBEXexcBad9 2 2 5 2 3" xfId="14106"/>
    <cellStyle name="SAPBEXexcBad9 2 2 5 2 4" xfId="20960"/>
    <cellStyle name="SAPBEXexcBad9 2 2 5 2 5" xfId="24536"/>
    <cellStyle name="SAPBEXexcBad9 2 2 5 2 6" xfId="27989"/>
    <cellStyle name="SAPBEXexcBad9 2 2 5 2 7" xfId="30488"/>
    <cellStyle name="SAPBEXexcBad9 2 2 5 3" xfId="9575"/>
    <cellStyle name="SAPBEXexcBad9 2 2 5 4" xfId="14105"/>
    <cellStyle name="SAPBEXexcBad9 2 2 5 5" xfId="20959"/>
    <cellStyle name="SAPBEXexcBad9 2 2 5 6" xfId="24535"/>
    <cellStyle name="SAPBEXexcBad9 2 2 5 7" xfId="27988"/>
    <cellStyle name="SAPBEXexcBad9 2 2 6" xfId="3436"/>
    <cellStyle name="SAPBEXexcBad9 2 2 6 2" xfId="9577"/>
    <cellStyle name="SAPBEXexcBad9 2 2 6 3" xfId="14107"/>
    <cellStyle name="SAPBEXexcBad9 2 2 6 4" xfId="20961"/>
    <cellStyle name="SAPBEXexcBad9 2 2 6 5" xfId="24537"/>
    <cellStyle name="SAPBEXexcBad9 2 2 6 6" xfId="27990"/>
    <cellStyle name="SAPBEXexcBad9 2 2 6 7" xfId="30489"/>
    <cellStyle name="SAPBEXexcBad9 2 2 7" xfId="3752"/>
    <cellStyle name="SAPBEXexcBad9 2 2 7 2" xfId="9578"/>
    <cellStyle name="SAPBEXexcBad9 2 2 7 3" xfId="14108"/>
    <cellStyle name="SAPBEXexcBad9 2 2 7 4" xfId="20962"/>
    <cellStyle name="SAPBEXexcBad9 2 2 7 5" xfId="24538"/>
    <cellStyle name="SAPBEXexcBad9 2 2 7 6" xfId="27991"/>
    <cellStyle name="SAPBEXexcBad9 2 2 7 7" xfId="30490"/>
    <cellStyle name="SAPBEXexcBad9 2 2 8" xfId="9568"/>
    <cellStyle name="SAPBEXexcBad9 2 2 9" xfId="14098"/>
    <cellStyle name="SAPBEXexcBad9 2 3" xfId="1298"/>
    <cellStyle name="SAPBEXexcBad9 2 3 10" xfId="20963"/>
    <cellStyle name="SAPBEXexcBad9 2 3 11" xfId="27992"/>
    <cellStyle name="SAPBEXexcBad9 2 3 12" xfId="30491"/>
    <cellStyle name="SAPBEXexcBad9 2 3 2" xfId="1849"/>
    <cellStyle name="SAPBEXexcBad9 2 3 2 2" xfId="4398"/>
    <cellStyle name="SAPBEXexcBad9 2 3 2 2 2" xfId="9581"/>
    <cellStyle name="SAPBEXexcBad9 2 3 2 2 3" xfId="14111"/>
    <cellStyle name="SAPBEXexcBad9 2 3 2 2 4" xfId="20965"/>
    <cellStyle name="SAPBEXexcBad9 2 3 2 2 5" xfId="24540"/>
    <cellStyle name="SAPBEXexcBad9 2 3 2 2 6" xfId="27994"/>
    <cellStyle name="SAPBEXexcBad9 2 3 2 2 7" xfId="30493"/>
    <cellStyle name="SAPBEXexcBad9 2 3 2 3" xfId="9580"/>
    <cellStyle name="SAPBEXexcBad9 2 3 2 4" xfId="14110"/>
    <cellStyle name="SAPBEXexcBad9 2 3 2 5" xfId="20964"/>
    <cellStyle name="SAPBEXexcBad9 2 3 2 6" xfId="24539"/>
    <cellStyle name="SAPBEXexcBad9 2 3 2 7" xfId="27993"/>
    <cellStyle name="SAPBEXexcBad9 2 3 2 8" xfId="30492"/>
    <cellStyle name="SAPBEXexcBad9 2 3 3" xfId="2268"/>
    <cellStyle name="SAPBEXexcBad9 2 3 3 2" xfId="4815"/>
    <cellStyle name="SAPBEXexcBad9 2 3 3 2 2" xfId="9583"/>
    <cellStyle name="SAPBEXexcBad9 2 3 3 2 3" xfId="14113"/>
    <cellStyle name="SAPBEXexcBad9 2 3 3 2 4" xfId="20967"/>
    <cellStyle name="SAPBEXexcBad9 2 3 3 2 5" xfId="24542"/>
    <cellStyle name="SAPBEXexcBad9 2 3 3 2 6" xfId="27996"/>
    <cellStyle name="SAPBEXexcBad9 2 3 3 2 7" xfId="30495"/>
    <cellStyle name="SAPBEXexcBad9 2 3 3 3" xfId="9582"/>
    <cellStyle name="SAPBEXexcBad9 2 3 3 4" xfId="14112"/>
    <cellStyle name="SAPBEXexcBad9 2 3 3 5" xfId="20966"/>
    <cellStyle name="SAPBEXexcBad9 2 3 3 6" xfId="24541"/>
    <cellStyle name="SAPBEXexcBad9 2 3 3 7" xfId="27995"/>
    <cellStyle name="SAPBEXexcBad9 2 3 3 8" xfId="30494"/>
    <cellStyle name="SAPBEXexcBad9 2 3 4" xfId="2680"/>
    <cellStyle name="SAPBEXexcBad9 2 3 4 2" xfId="5227"/>
    <cellStyle name="SAPBEXexcBad9 2 3 4 2 2" xfId="9585"/>
    <cellStyle name="SAPBEXexcBad9 2 3 4 2 3" xfId="14115"/>
    <cellStyle name="SAPBEXexcBad9 2 3 4 2 4" xfId="20969"/>
    <cellStyle name="SAPBEXexcBad9 2 3 4 2 5" xfId="24544"/>
    <cellStyle name="SAPBEXexcBad9 2 3 4 2 6" xfId="27998"/>
    <cellStyle name="SAPBEXexcBad9 2 3 4 2 7" xfId="30497"/>
    <cellStyle name="SAPBEXexcBad9 2 3 4 3" xfId="9584"/>
    <cellStyle name="SAPBEXexcBad9 2 3 4 4" xfId="14114"/>
    <cellStyle name="SAPBEXexcBad9 2 3 4 5" xfId="20968"/>
    <cellStyle name="SAPBEXexcBad9 2 3 4 6" xfId="24543"/>
    <cellStyle name="SAPBEXexcBad9 2 3 4 7" xfId="27997"/>
    <cellStyle name="SAPBEXexcBad9 2 3 4 8" xfId="30496"/>
    <cellStyle name="SAPBEXexcBad9 2 3 5" xfId="3095"/>
    <cellStyle name="SAPBEXexcBad9 2 3 5 2" xfId="5642"/>
    <cellStyle name="SAPBEXexcBad9 2 3 5 2 2" xfId="9587"/>
    <cellStyle name="SAPBEXexcBad9 2 3 5 2 3" xfId="14117"/>
    <cellStyle name="SAPBEXexcBad9 2 3 5 2 4" xfId="20971"/>
    <cellStyle name="SAPBEXexcBad9 2 3 5 2 5" xfId="24546"/>
    <cellStyle name="SAPBEXexcBad9 2 3 5 2 6" xfId="28000"/>
    <cellStyle name="SAPBEXexcBad9 2 3 5 2 7" xfId="30499"/>
    <cellStyle name="SAPBEXexcBad9 2 3 5 3" xfId="9586"/>
    <cellStyle name="SAPBEXexcBad9 2 3 5 4" xfId="14116"/>
    <cellStyle name="SAPBEXexcBad9 2 3 5 5" xfId="20970"/>
    <cellStyle name="SAPBEXexcBad9 2 3 5 6" xfId="24545"/>
    <cellStyle name="SAPBEXexcBad9 2 3 5 7" xfId="27999"/>
    <cellStyle name="SAPBEXexcBad9 2 3 5 8" xfId="30498"/>
    <cellStyle name="SAPBEXexcBad9 2 3 6" xfId="3437"/>
    <cellStyle name="SAPBEXexcBad9 2 3 6 2" xfId="9588"/>
    <cellStyle name="SAPBEXexcBad9 2 3 6 3" xfId="14118"/>
    <cellStyle name="SAPBEXexcBad9 2 3 6 4" xfId="20972"/>
    <cellStyle name="SAPBEXexcBad9 2 3 6 5" xfId="24547"/>
    <cellStyle name="SAPBEXexcBad9 2 3 6 6" xfId="28001"/>
    <cellStyle name="SAPBEXexcBad9 2 3 6 7" xfId="30500"/>
    <cellStyle name="SAPBEXexcBad9 2 3 7" xfId="3851"/>
    <cellStyle name="SAPBEXexcBad9 2 3 7 2" xfId="9589"/>
    <cellStyle name="SAPBEXexcBad9 2 3 7 3" xfId="14119"/>
    <cellStyle name="SAPBEXexcBad9 2 3 7 4" xfId="20973"/>
    <cellStyle name="SAPBEXexcBad9 2 3 7 5" xfId="24548"/>
    <cellStyle name="SAPBEXexcBad9 2 3 7 6" xfId="28002"/>
    <cellStyle name="SAPBEXexcBad9 2 3 7 7" xfId="30501"/>
    <cellStyle name="SAPBEXexcBad9 2 3 8" xfId="9579"/>
    <cellStyle name="SAPBEXexcBad9 2 3 9" xfId="14109"/>
    <cellStyle name="SAPBEXexcBad9 2 4" xfId="1646"/>
    <cellStyle name="SAPBEXexcBad9 2 4 2" xfId="4195"/>
    <cellStyle name="SAPBEXexcBad9 2 4 2 2" xfId="9591"/>
    <cellStyle name="SAPBEXexcBad9 2 4 2 3" xfId="14121"/>
    <cellStyle name="SAPBEXexcBad9 2 4 2 4" xfId="20975"/>
    <cellStyle name="SAPBEXexcBad9 2 4 2 5" xfId="24550"/>
    <cellStyle name="SAPBEXexcBad9 2 4 2 6" xfId="28004"/>
    <cellStyle name="SAPBEXexcBad9 2 4 2 7" xfId="30503"/>
    <cellStyle name="SAPBEXexcBad9 2 4 3" xfId="9590"/>
    <cellStyle name="SAPBEXexcBad9 2 4 4" xfId="14120"/>
    <cellStyle name="SAPBEXexcBad9 2 4 5" xfId="20974"/>
    <cellStyle name="SAPBEXexcBad9 2 4 6" xfId="24549"/>
    <cellStyle name="SAPBEXexcBad9 2 4 7" xfId="28003"/>
    <cellStyle name="SAPBEXexcBad9 2 4 8" xfId="30502"/>
    <cellStyle name="SAPBEXexcBad9 2 5" xfId="2065"/>
    <cellStyle name="SAPBEXexcBad9 2 5 2" xfId="4612"/>
    <cellStyle name="SAPBEXexcBad9 2 5 2 2" xfId="9593"/>
    <cellStyle name="SAPBEXexcBad9 2 5 2 3" xfId="14123"/>
    <cellStyle name="SAPBEXexcBad9 2 5 2 4" xfId="20977"/>
    <cellStyle name="SAPBEXexcBad9 2 5 2 5" xfId="24552"/>
    <cellStyle name="SAPBEXexcBad9 2 5 2 6" xfId="28006"/>
    <cellStyle name="SAPBEXexcBad9 2 5 2 7" xfId="30505"/>
    <cellStyle name="SAPBEXexcBad9 2 5 3" xfId="9592"/>
    <cellStyle name="SAPBEXexcBad9 2 5 4" xfId="14122"/>
    <cellStyle name="SAPBEXexcBad9 2 5 5" xfId="20976"/>
    <cellStyle name="SAPBEXexcBad9 2 5 6" xfId="24551"/>
    <cellStyle name="SAPBEXexcBad9 2 5 7" xfId="28005"/>
    <cellStyle name="SAPBEXexcBad9 2 5 8" xfId="30504"/>
    <cellStyle name="SAPBEXexcBad9 2 6" xfId="2477"/>
    <cellStyle name="SAPBEXexcBad9 2 6 2" xfId="5024"/>
    <cellStyle name="SAPBEXexcBad9 2 6 2 2" xfId="9595"/>
    <cellStyle name="SAPBEXexcBad9 2 6 2 3" xfId="14125"/>
    <cellStyle name="SAPBEXexcBad9 2 6 2 4" xfId="20979"/>
    <cellStyle name="SAPBEXexcBad9 2 6 2 5" xfId="24554"/>
    <cellStyle name="SAPBEXexcBad9 2 6 2 6" xfId="28008"/>
    <cellStyle name="SAPBEXexcBad9 2 6 2 7" xfId="30507"/>
    <cellStyle name="SAPBEXexcBad9 2 6 3" xfId="9594"/>
    <cellStyle name="SAPBEXexcBad9 2 6 4" xfId="14124"/>
    <cellStyle name="SAPBEXexcBad9 2 6 5" xfId="20978"/>
    <cellStyle name="SAPBEXexcBad9 2 6 6" xfId="24553"/>
    <cellStyle name="SAPBEXexcBad9 2 6 7" xfId="28007"/>
    <cellStyle name="SAPBEXexcBad9 2 6 8" xfId="30506"/>
    <cellStyle name="SAPBEXexcBad9 2 7" xfId="2892"/>
    <cellStyle name="SAPBEXexcBad9 2 7 2" xfId="5439"/>
    <cellStyle name="SAPBEXexcBad9 2 7 2 2" xfId="9597"/>
    <cellStyle name="SAPBEXexcBad9 2 7 2 3" xfId="14127"/>
    <cellStyle name="SAPBEXexcBad9 2 7 2 4" xfId="20981"/>
    <cellStyle name="SAPBEXexcBad9 2 7 2 5" xfId="24556"/>
    <cellStyle name="SAPBEXexcBad9 2 7 2 6" xfId="28010"/>
    <cellStyle name="SAPBEXexcBad9 2 7 2 7" xfId="30509"/>
    <cellStyle name="SAPBEXexcBad9 2 7 3" xfId="9596"/>
    <cellStyle name="SAPBEXexcBad9 2 7 4" xfId="14126"/>
    <cellStyle name="SAPBEXexcBad9 2 7 5" xfId="20980"/>
    <cellStyle name="SAPBEXexcBad9 2 7 6" xfId="24555"/>
    <cellStyle name="SAPBEXexcBad9 2 7 7" xfId="28009"/>
    <cellStyle name="SAPBEXexcBad9 2 7 8" xfId="30508"/>
    <cellStyle name="SAPBEXexcBad9 2 8" xfId="3435"/>
    <cellStyle name="SAPBEXexcBad9 2 8 2" xfId="9598"/>
    <cellStyle name="SAPBEXexcBad9 2 8 3" xfId="14128"/>
    <cellStyle name="SAPBEXexcBad9 2 8 4" xfId="20982"/>
    <cellStyle name="SAPBEXexcBad9 2 8 5" xfId="24557"/>
    <cellStyle name="SAPBEXexcBad9 2 8 6" xfId="28011"/>
    <cellStyle name="SAPBEXexcBad9 2 8 7" xfId="30510"/>
    <cellStyle name="SAPBEXexcBad9 2 9" xfId="3648"/>
    <cellStyle name="SAPBEXexcBad9 2 9 2" xfId="9599"/>
    <cellStyle name="SAPBEXexcBad9 2 9 3" xfId="14129"/>
    <cellStyle name="SAPBEXexcBad9 2 9 4" xfId="20983"/>
    <cellStyle name="SAPBEXexcBad9 2 9 5" xfId="24558"/>
    <cellStyle name="SAPBEXexcBad9 2 9 6" xfId="28012"/>
    <cellStyle name="SAPBEXexcBad9 2 9 7" xfId="30511"/>
    <cellStyle name="SAPBEXexcBad9 3" xfId="945"/>
    <cellStyle name="SAPBEXexcBad9 3 10" xfId="24559"/>
    <cellStyle name="SAPBEXexcBad9 3 11" xfId="28013"/>
    <cellStyle name="SAPBEXexcBad9 3 12" xfId="30512"/>
    <cellStyle name="SAPBEXexcBad9 3 2" xfId="1529"/>
    <cellStyle name="SAPBEXexcBad9 3 2 2" xfId="4078"/>
    <cellStyle name="SAPBEXexcBad9 3 2 2 2" xfId="9602"/>
    <cellStyle name="SAPBEXexcBad9 3 2 2 3" xfId="14132"/>
    <cellStyle name="SAPBEXexcBad9 3 2 2 4" xfId="20986"/>
    <cellStyle name="SAPBEXexcBad9 3 2 2 5" xfId="24561"/>
    <cellStyle name="SAPBEXexcBad9 3 2 2 6" xfId="28015"/>
    <cellStyle name="SAPBEXexcBad9 3 2 2 7" xfId="30514"/>
    <cellStyle name="SAPBEXexcBad9 3 2 3" xfId="9601"/>
    <cellStyle name="SAPBEXexcBad9 3 2 4" xfId="14131"/>
    <cellStyle name="SAPBEXexcBad9 3 2 5" xfId="20985"/>
    <cellStyle name="SAPBEXexcBad9 3 2 6" xfId="24560"/>
    <cellStyle name="SAPBEXexcBad9 3 2 7" xfId="28014"/>
    <cellStyle name="SAPBEXexcBad9 3 2 8" xfId="30513"/>
    <cellStyle name="SAPBEXexcBad9 3 3" xfId="1408"/>
    <cellStyle name="SAPBEXexcBad9 3 3 2" xfId="3957"/>
    <cellStyle name="SAPBEXexcBad9 3 3 2 2" xfId="9604"/>
    <cellStyle name="SAPBEXexcBad9 3 3 2 3" xfId="14134"/>
    <cellStyle name="SAPBEXexcBad9 3 3 2 4" xfId="20988"/>
    <cellStyle name="SAPBEXexcBad9 3 3 2 5" xfId="24563"/>
    <cellStyle name="SAPBEXexcBad9 3 3 2 6" xfId="28017"/>
    <cellStyle name="SAPBEXexcBad9 3 3 2 7" xfId="30516"/>
    <cellStyle name="SAPBEXexcBad9 3 3 3" xfId="9603"/>
    <cellStyle name="SAPBEXexcBad9 3 3 4" xfId="14133"/>
    <cellStyle name="SAPBEXexcBad9 3 3 5" xfId="20987"/>
    <cellStyle name="SAPBEXexcBad9 3 3 6" xfId="24562"/>
    <cellStyle name="SAPBEXexcBad9 3 3 7" xfId="28016"/>
    <cellStyle name="SAPBEXexcBad9 3 3 8" xfId="30515"/>
    <cellStyle name="SAPBEXexcBad9 3 4" xfId="1494"/>
    <cellStyle name="SAPBEXexcBad9 3 4 2" xfId="4043"/>
    <cellStyle name="SAPBEXexcBad9 3 4 2 2" xfId="9606"/>
    <cellStyle name="SAPBEXexcBad9 3 4 2 3" xfId="14136"/>
    <cellStyle name="SAPBEXexcBad9 3 4 2 4" xfId="20990"/>
    <cellStyle name="SAPBEXexcBad9 3 4 2 5" xfId="24565"/>
    <cellStyle name="SAPBEXexcBad9 3 4 2 6" xfId="28019"/>
    <cellStyle name="SAPBEXexcBad9 3 4 2 7" xfId="30518"/>
    <cellStyle name="SAPBEXexcBad9 3 4 3" xfId="9605"/>
    <cellStyle name="SAPBEXexcBad9 3 4 4" xfId="14135"/>
    <cellStyle name="SAPBEXexcBad9 3 4 5" xfId="24564"/>
    <cellStyle name="SAPBEXexcBad9 3 4 6" xfId="28018"/>
    <cellStyle name="SAPBEXexcBad9 3 4 7" xfId="30517"/>
    <cellStyle name="SAPBEXexcBad9 3 5" xfId="1442"/>
    <cellStyle name="SAPBEXexcBad9 3 5 2" xfId="3991"/>
    <cellStyle name="SAPBEXexcBad9 3 5 2 2" xfId="9608"/>
    <cellStyle name="SAPBEXexcBad9 3 5 2 3" xfId="14138"/>
    <cellStyle name="SAPBEXexcBad9 3 5 2 4" xfId="20992"/>
    <cellStyle name="SAPBEXexcBad9 3 5 2 5" xfId="24567"/>
    <cellStyle name="SAPBEXexcBad9 3 5 2 6" xfId="28021"/>
    <cellStyle name="SAPBEXexcBad9 3 5 2 7" xfId="30520"/>
    <cellStyle name="SAPBEXexcBad9 3 5 3" xfId="9607"/>
    <cellStyle name="SAPBEXexcBad9 3 5 4" xfId="14137"/>
    <cellStyle name="SAPBEXexcBad9 3 5 5" xfId="20991"/>
    <cellStyle name="SAPBEXexcBad9 3 5 6" xfId="24566"/>
    <cellStyle name="SAPBEXexcBad9 3 5 7" xfId="28020"/>
    <cellStyle name="SAPBEXexcBad9 3 5 8" xfId="30519"/>
    <cellStyle name="SAPBEXexcBad9 3 6" xfId="3438"/>
    <cellStyle name="SAPBEXexcBad9 3 6 2" xfId="9609"/>
    <cellStyle name="SAPBEXexcBad9 3 6 3" xfId="14139"/>
    <cellStyle name="SAPBEXexcBad9 3 6 4" xfId="20993"/>
    <cellStyle name="SAPBEXexcBad9 3 6 5" xfId="24568"/>
    <cellStyle name="SAPBEXexcBad9 3 6 6" xfId="28022"/>
    <cellStyle name="SAPBEXexcBad9 3 6 7" xfId="30521"/>
    <cellStyle name="SAPBEXexcBad9 3 7" xfId="3226"/>
    <cellStyle name="SAPBEXexcBad9 3 7 2" xfId="9610"/>
    <cellStyle name="SAPBEXexcBad9 3 7 3" xfId="14140"/>
    <cellStyle name="SAPBEXexcBad9 3 7 4" xfId="20994"/>
    <cellStyle name="SAPBEXexcBad9 3 7 5" xfId="24569"/>
    <cellStyle name="SAPBEXexcBad9 3 7 6" xfId="28023"/>
    <cellStyle name="SAPBEXexcBad9 3 7 7" xfId="30522"/>
    <cellStyle name="SAPBEXexcBad9 3 8" xfId="9600"/>
    <cellStyle name="SAPBEXexcBad9 3 9" xfId="14130"/>
    <cellStyle name="SAPBEXexcBad9 4" xfId="970"/>
    <cellStyle name="SAPBEXexcBad9 4 10" xfId="28024"/>
    <cellStyle name="SAPBEXexcBad9 4 11" xfId="30523"/>
    <cellStyle name="SAPBEXexcBad9 4 2" xfId="1554"/>
    <cellStyle name="SAPBEXexcBad9 4 2 2" xfId="4103"/>
    <cellStyle name="SAPBEXexcBad9 4 2 2 2" xfId="9613"/>
    <cellStyle name="SAPBEXexcBad9 4 2 2 3" xfId="14143"/>
    <cellStyle name="SAPBEXexcBad9 4 2 2 4" xfId="20997"/>
    <cellStyle name="SAPBEXexcBad9 4 2 2 5" xfId="24572"/>
    <cellStyle name="SAPBEXexcBad9 4 2 2 6" xfId="28026"/>
    <cellStyle name="SAPBEXexcBad9 4 2 2 7" xfId="30525"/>
    <cellStyle name="SAPBEXexcBad9 4 2 3" xfId="9612"/>
    <cellStyle name="SAPBEXexcBad9 4 2 4" xfId="14142"/>
    <cellStyle name="SAPBEXexcBad9 4 2 5" xfId="20996"/>
    <cellStyle name="SAPBEXexcBad9 4 2 6" xfId="24571"/>
    <cellStyle name="SAPBEXexcBad9 4 2 7" xfId="28025"/>
    <cellStyle name="SAPBEXexcBad9 4 2 8" xfId="30524"/>
    <cellStyle name="SAPBEXexcBad9 4 3" xfId="1973"/>
    <cellStyle name="SAPBEXexcBad9 4 3 2" xfId="4520"/>
    <cellStyle name="SAPBEXexcBad9 4 3 2 2" xfId="9615"/>
    <cellStyle name="SAPBEXexcBad9 4 3 2 3" xfId="20999"/>
    <cellStyle name="SAPBEXexcBad9 4 3 2 4" xfId="24574"/>
    <cellStyle name="SAPBEXexcBad9 4 3 2 5" xfId="28028"/>
    <cellStyle name="SAPBEXexcBad9 4 3 2 6" xfId="30527"/>
    <cellStyle name="SAPBEXexcBad9 4 3 3" xfId="9614"/>
    <cellStyle name="SAPBEXexcBad9 4 3 4" xfId="20998"/>
    <cellStyle name="SAPBEXexcBad9 4 3 5" xfId="24573"/>
    <cellStyle name="SAPBEXexcBad9 4 3 6" xfId="28027"/>
    <cellStyle name="SAPBEXexcBad9 4 3 7" xfId="30526"/>
    <cellStyle name="SAPBEXexcBad9 4 4" xfId="2385"/>
    <cellStyle name="SAPBEXexcBad9 4 4 2" xfId="4932"/>
    <cellStyle name="SAPBEXexcBad9 4 4 2 2" xfId="9617"/>
    <cellStyle name="SAPBEXexcBad9 4 4 2 3" xfId="14147"/>
    <cellStyle name="SAPBEXexcBad9 4 4 2 4" xfId="21001"/>
    <cellStyle name="SAPBEXexcBad9 4 4 2 5" xfId="24576"/>
    <cellStyle name="SAPBEXexcBad9 4 4 2 6" xfId="28030"/>
    <cellStyle name="SAPBEXexcBad9 4 4 2 7" xfId="30529"/>
    <cellStyle name="SAPBEXexcBad9 4 4 3" xfId="9616"/>
    <cellStyle name="SAPBEXexcBad9 4 4 4" xfId="14146"/>
    <cellStyle name="SAPBEXexcBad9 4 4 5" xfId="21000"/>
    <cellStyle name="SAPBEXexcBad9 4 4 6" xfId="24575"/>
    <cellStyle name="SAPBEXexcBad9 4 4 7" xfId="28029"/>
    <cellStyle name="SAPBEXexcBad9 4 4 8" xfId="30528"/>
    <cellStyle name="SAPBEXexcBad9 4 5" xfId="2800"/>
    <cellStyle name="SAPBEXexcBad9 4 5 2" xfId="5347"/>
    <cellStyle name="SAPBEXexcBad9 4 5 2 2" xfId="14149"/>
    <cellStyle name="SAPBEXexcBad9 4 5 2 3" xfId="21003"/>
    <cellStyle name="SAPBEXexcBad9 4 5 2 4" xfId="24578"/>
    <cellStyle name="SAPBEXexcBad9 4 5 2 5" xfId="28032"/>
    <cellStyle name="SAPBEXexcBad9 4 5 2 6" xfId="30531"/>
    <cellStyle name="SAPBEXexcBad9 4 5 3" xfId="14148"/>
    <cellStyle name="SAPBEXexcBad9 4 5 4" xfId="21002"/>
    <cellStyle name="SAPBEXexcBad9 4 5 5" xfId="24577"/>
    <cellStyle name="SAPBEXexcBad9 4 5 6" xfId="28031"/>
    <cellStyle name="SAPBEXexcBad9 4 5 7" xfId="30530"/>
    <cellStyle name="SAPBEXexcBad9 4 6" xfId="3439"/>
    <cellStyle name="SAPBEXexcBad9 4 6 2" xfId="9620"/>
    <cellStyle name="SAPBEXexcBad9 4 6 3" xfId="14150"/>
    <cellStyle name="SAPBEXexcBad9 4 6 4" xfId="21004"/>
    <cellStyle name="SAPBEXexcBad9 4 6 5" xfId="24579"/>
    <cellStyle name="SAPBEXexcBad9 4 6 6" xfId="28033"/>
    <cellStyle name="SAPBEXexcBad9 4 6 7" xfId="30532"/>
    <cellStyle name="SAPBEXexcBad9 4 7" xfId="3201"/>
    <cellStyle name="SAPBEXexcBad9 4 7 2" xfId="9621"/>
    <cellStyle name="SAPBEXexcBad9 4 7 3" xfId="14151"/>
    <cellStyle name="SAPBEXexcBad9 4 7 4" xfId="21005"/>
    <cellStyle name="SAPBEXexcBad9 4 7 5" xfId="24580"/>
    <cellStyle name="SAPBEXexcBad9 4 7 6" xfId="28034"/>
    <cellStyle name="SAPBEXexcBad9 4 7 7" xfId="30533"/>
    <cellStyle name="SAPBEXexcBad9 4 8" xfId="20995"/>
    <cellStyle name="SAPBEXexcBad9 4 9" xfId="24570"/>
    <cellStyle name="SAPBEXexcBad9 5" xfId="1381"/>
    <cellStyle name="SAPBEXexcBad9 5 10" xfId="24581"/>
    <cellStyle name="SAPBEXexcBad9 5 11" xfId="30534"/>
    <cellStyle name="SAPBEXexcBad9 5 2" xfId="1931"/>
    <cellStyle name="SAPBEXexcBad9 5 2 2" xfId="4478"/>
    <cellStyle name="SAPBEXexcBad9 5 2 2 2" xfId="9624"/>
    <cellStyle name="SAPBEXexcBad9 5 2 2 3" xfId="14154"/>
    <cellStyle name="SAPBEXexcBad9 5 2 2 4" xfId="21008"/>
    <cellStyle name="SAPBEXexcBad9 5 2 2 5" xfId="24583"/>
    <cellStyle name="SAPBEXexcBad9 5 2 2 6" xfId="28036"/>
    <cellStyle name="SAPBEXexcBad9 5 2 2 7" xfId="30536"/>
    <cellStyle name="SAPBEXexcBad9 5 2 3" xfId="9623"/>
    <cellStyle name="SAPBEXexcBad9 5 2 4" xfId="14153"/>
    <cellStyle name="SAPBEXexcBad9 5 2 5" xfId="21007"/>
    <cellStyle name="SAPBEXexcBad9 5 2 6" xfId="24582"/>
    <cellStyle name="SAPBEXexcBad9 5 2 7" xfId="28035"/>
    <cellStyle name="SAPBEXexcBad9 5 2 8" xfId="30535"/>
    <cellStyle name="SAPBEXexcBad9 5 3" xfId="2348"/>
    <cellStyle name="SAPBEXexcBad9 5 3 2" xfId="4895"/>
    <cellStyle name="SAPBEXexcBad9 5 3 2 2" xfId="9626"/>
    <cellStyle name="SAPBEXexcBad9 5 3 2 3" xfId="14156"/>
    <cellStyle name="SAPBEXexcBad9 5 3 2 4" xfId="21010"/>
    <cellStyle name="SAPBEXexcBad9 5 3 2 5" xfId="24585"/>
    <cellStyle name="SAPBEXexcBad9 5 3 2 6" xfId="28038"/>
    <cellStyle name="SAPBEXexcBad9 5 3 2 7" xfId="30538"/>
    <cellStyle name="SAPBEXexcBad9 5 3 3" xfId="9625"/>
    <cellStyle name="SAPBEXexcBad9 5 3 4" xfId="14155"/>
    <cellStyle name="SAPBEXexcBad9 5 3 5" xfId="21009"/>
    <cellStyle name="SAPBEXexcBad9 5 3 6" xfId="24584"/>
    <cellStyle name="SAPBEXexcBad9 5 3 7" xfId="28037"/>
    <cellStyle name="SAPBEXexcBad9 5 3 8" xfId="30537"/>
    <cellStyle name="SAPBEXexcBad9 5 4" xfId="2760"/>
    <cellStyle name="SAPBEXexcBad9 5 4 2" xfId="5307"/>
    <cellStyle name="SAPBEXexcBad9 5 4 2 2" xfId="9628"/>
    <cellStyle name="SAPBEXexcBad9 5 4 2 3" xfId="14158"/>
    <cellStyle name="SAPBEXexcBad9 5 4 2 4" xfId="21012"/>
    <cellStyle name="SAPBEXexcBad9 5 4 2 5" xfId="24587"/>
    <cellStyle name="SAPBEXexcBad9 5 4 2 6" xfId="28040"/>
    <cellStyle name="SAPBEXexcBad9 5 4 2 7" xfId="30540"/>
    <cellStyle name="SAPBEXexcBad9 5 4 3" xfId="9627"/>
    <cellStyle name="SAPBEXexcBad9 5 4 4" xfId="14157"/>
    <cellStyle name="SAPBEXexcBad9 5 4 5" xfId="21011"/>
    <cellStyle name="SAPBEXexcBad9 5 4 6" xfId="24586"/>
    <cellStyle name="SAPBEXexcBad9 5 4 7" xfId="28039"/>
    <cellStyle name="SAPBEXexcBad9 5 4 8" xfId="30539"/>
    <cellStyle name="SAPBEXexcBad9 5 5" xfId="3175"/>
    <cellStyle name="SAPBEXexcBad9 5 5 2" xfId="5722"/>
    <cellStyle name="SAPBEXexcBad9 5 5 2 2" xfId="9630"/>
    <cellStyle name="SAPBEXexcBad9 5 5 2 3" xfId="14160"/>
    <cellStyle name="SAPBEXexcBad9 5 5 2 4" xfId="21014"/>
    <cellStyle name="SAPBEXexcBad9 5 5 2 5" xfId="24589"/>
    <cellStyle name="SAPBEXexcBad9 5 5 2 6" xfId="30542"/>
    <cellStyle name="SAPBEXexcBad9 5 5 3" xfId="9629"/>
    <cellStyle name="SAPBEXexcBad9 5 5 4" xfId="14159"/>
    <cellStyle name="SAPBEXexcBad9 5 5 5" xfId="21013"/>
    <cellStyle name="SAPBEXexcBad9 5 5 6" xfId="24588"/>
    <cellStyle name="SAPBEXexcBad9 5 5 7" xfId="30541"/>
    <cellStyle name="SAPBEXexcBad9 5 6" xfId="3931"/>
    <cellStyle name="SAPBEXexcBad9 5 6 2" xfId="9631"/>
    <cellStyle name="SAPBEXexcBad9 5 6 3" xfId="14161"/>
    <cellStyle name="SAPBEXexcBad9 5 6 4" xfId="21015"/>
    <cellStyle name="SAPBEXexcBad9 5 6 5" xfId="24590"/>
    <cellStyle name="SAPBEXexcBad9 5 6 6" xfId="28041"/>
    <cellStyle name="SAPBEXexcBad9 5 6 7" xfId="30543"/>
    <cellStyle name="SAPBEXexcBad9 5 7" xfId="9622"/>
    <cellStyle name="SAPBEXexcBad9 5 8" xfId="14152"/>
    <cellStyle name="SAPBEXexcBad9 5 9" xfId="21006"/>
    <cellStyle name="SAPBEXexcCritical4" xfId="638"/>
    <cellStyle name="SAPBEXexcCritical4 2" xfId="1095"/>
    <cellStyle name="SAPBEXexcCritical4 2 10" xfId="9633"/>
    <cellStyle name="SAPBEXexcCritical4 2 11" xfId="14163"/>
    <cellStyle name="SAPBEXexcCritical4 2 12" xfId="21017"/>
    <cellStyle name="SAPBEXexcCritical4 2 13" xfId="28042"/>
    <cellStyle name="SAPBEXexcCritical4 2 2" xfId="1200"/>
    <cellStyle name="SAPBEXexcCritical4 2 2 10" xfId="21018"/>
    <cellStyle name="SAPBEXexcCritical4 2 2 11" xfId="24591"/>
    <cellStyle name="SAPBEXexcCritical4 2 2 12" xfId="28043"/>
    <cellStyle name="SAPBEXexcCritical4 2 2 2" xfId="1751"/>
    <cellStyle name="SAPBEXexcCritical4 2 2 2 2" xfId="4300"/>
    <cellStyle name="SAPBEXexcCritical4 2 2 2 2 2" xfId="9636"/>
    <cellStyle name="SAPBEXexcCritical4 2 2 2 2 3" xfId="14166"/>
    <cellStyle name="SAPBEXexcCritical4 2 2 2 2 4" xfId="21020"/>
    <cellStyle name="SAPBEXexcCritical4 2 2 2 2 5" xfId="24593"/>
    <cellStyle name="SAPBEXexcCritical4 2 2 2 2 6" xfId="28045"/>
    <cellStyle name="SAPBEXexcCritical4 2 2 2 2 7" xfId="30545"/>
    <cellStyle name="SAPBEXexcCritical4 2 2 2 3" xfId="9635"/>
    <cellStyle name="SAPBEXexcCritical4 2 2 2 4" xfId="14165"/>
    <cellStyle name="SAPBEXexcCritical4 2 2 2 5" xfId="21019"/>
    <cellStyle name="SAPBEXexcCritical4 2 2 2 6" xfId="24592"/>
    <cellStyle name="SAPBEXexcCritical4 2 2 2 7" xfId="28044"/>
    <cellStyle name="SAPBEXexcCritical4 2 2 2 8" xfId="30544"/>
    <cellStyle name="SAPBEXexcCritical4 2 2 3" xfId="2170"/>
    <cellStyle name="SAPBEXexcCritical4 2 2 3 2" xfId="4717"/>
    <cellStyle name="SAPBEXexcCritical4 2 2 3 2 2" xfId="9638"/>
    <cellStyle name="SAPBEXexcCritical4 2 2 3 2 3" xfId="14168"/>
    <cellStyle name="SAPBEXexcCritical4 2 2 3 2 4" xfId="21022"/>
    <cellStyle name="SAPBEXexcCritical4 2 2 3 2 5" xfId="24595"/>
    <cellStyle name="SAPBEXexcCritical4 2 2 3 2 6" xfId="28047"/>
    <cellStyle name="SAPBEXexcCritical4 2 2 3 2 7" xfId="30547"/>
    <cellStyle name="SAPBEXexcCritical4 2 2 3 3" xfId="9637"/>
    <cellStyle name="SAPBEXexcCritical4 2 2 3 4" xfId="14167"/>
    <cellStyle name="SAPBEXexcCritical4 2 2 3 5" xfId="21021"/>
    <cellStyle name="SAPBEXexcCritical4 2 2 3 6" xfId="24594"/>
    <cellStyle name="SAPBEXexcCritical4 2 2 3 7" xfId="28046"/>
    <cellStyle name="SAPBEXexcCritical4 2 2 3 8" xfId="30546"/>
    <cellStyle name="SAPBEXexcCritical4 2 2 4" xfId="2582"/>
    <cellStyle name="SAPBEXexcCritical4 2 2 4 2" xfId="5129"/>
    <cellStyle name="SAPBEXexcCritical4 2 2 4 2 2" xfId="9640"/>
    <cellStyle name="SAPBEXexcCritical4 2 2 4 2 3" xfId="14170"/>
    <cellStyle name="SAPBEXexcCritical4 2 2 4 2 4" xfId="21024"/>
    <cellStyle name="SAPBEXexcCritical4 2 2 4 2 5" xfId="24597"/>
    <cellStyle name="SAPBEXexcCritical4 2 2 4 2 6" xfId="28049"/>
    <cellStyle name="SAPBEXexcCritical4 2 2 4 2 7" xfId="30549"/>
    <cellStyle name="SAPBEXexcCritical4 2 2 4 3" xfId="9639"/>
    <cellStyle name="SAPBEXexcCritical4 2 2 4 4" xfId="14169"/>
    <cellStyle name="SAPBEXexcCritical4 2 2 4 5" xfId="21023"/>
    <cellStyle name="SAPBEXexcCritical4 2 2 4 6" xfId="24596"/>
    <cellStyle name="SAPBEXexcCritical4 2 2 4 7" xfId="28048"/>
    <cellStyle name="SAPBEXexcCritical4 2 2 4 8" xfId="30548"/>
    <cellStyle name="SAPBEXexcCritical4 2 2 5" xfId="2997"/>
    <cellStyle name="SAPBEXexcCritical4 2 2 5 2" xfId="5544"/>
    <cellStyle name="SAPBEXexcCritical4 2 2 5 2 2" xfId="9642"/>
    <cellStyle name="SAPBEXexcCritical4 2 2 5 2 3" xfId="14172"/>
    <cellStyle name="SAPBEXexcCritical4 2 2 5 2 4" xfId="21026"/>
    <cellStyle name="SAPBEXexcCritical4 2 2 5 2 5" xfId="24599"/>
    <cellStyle name="SAPBEXexcCritical4 2 2 5 2 6" xfId="28051"/>
    <cellStyle name="SAPBEXexcCritical4 2 2 5 2 7" xfId="30550"/>
    <cellStyle name="SAPBEXexcCritical4 2 2 5 3" xfId="9641"/>
    <cellStyle name="SAPBEXexcCritical4 2 2 5 4" xfId="14171"/>
    <cellStyle name="SAPBEXexcCritical4 2 2 5 5" xfId="21025"/>
    <cellStyle name="SAPBEXexcCritical4 2 2 5 6" xfId="24598"/>
    <cellStyle name="SAPBEXexcCritical4 2 2 5 7" xfId="28050"/>
    <cellStyle name="SAPBEXexcCritical4 2 2 6" xfId="3441"/>
    <cellStyle name="SAPBEXexcCritical4 2 2 6 2" xfId="9643"/>
    <cellStyle name="SAPBEXexcCritical4 2 2 6 3" xfId="14173"/>
    <cellStyle name="SAPBEXexcCritical4 2 2 6 4" xfId="21027"/>
    <cellStyle name="SAPBEXexcCritical4 2 2 6 5" xfId="24600"/>
    <cellStyle name="SAPBEXexcCritical4 2 2 6 6" xfId="28052"/>
    <cellStyle name="SAPBEXexcCritical4 2 2 6 7" xfId="30551"/>
    <cellStyle name="SAPBEXexcCritical4 2 2 7" xfId="3753"/>
    <cellStyle name="SAPBEXexcCritical4 2 2 7 2" xfId="9644"/>
    <cellStyle name="SAPBEXexcCritical4 2 2 7 3" xfId="14174"/>
    <cellStyle name="SAPBEXexcCritical4 2 2 7 4" xfId="21028"/>
    <cellStyle name="SAPBEXexcCritical4 2 2 7 5" xfId="24601"/>
    <cellStyle name="SAPBEXexcCritical4 2 2 7 6" xfId="28053"/>
    <cellStyle name="SAPBEXexcCritical4 2 2 7 7" xfId="30552"/>
    <cellStyle name="SAPBEXexcCritical4 2 2 8" xfId="9634"/>
    <cellStyle name="SAPBEXexcCritical4 2 2 9" xfId="14164"/>
    <cellStyle name="SAPBEXexcCritical4 2 3" xfId="1299"/>
    <cellStyle name="SAPBEXexcCritical4 2 3 10" xfId="21029"/>
    <cellStyle name="SAPBEXexcCritical4 2 3 11" xfId="28054"/>
    <cellStyle name="SAPBEXexcCritical4 2 3 12" xfId="30553"/>
    <cellStyle name="SAPBEXexcCritical4 2 3 2" xfId="1850"/>
    <cellStyle name="SAPBEXexcCritical4 2 3 2 2" xfId="4399"/>
    <cellStyle name="SAPBEXexcCritical4 2 3 2 2 2" xfId="9647"/>
    <cellStyle name="SAPBEXexcCritical4 2 3 2 2 3" xfId="14177"/>
    <cellStyle name="SAPBEXexcCritical4 2 3 2 2 4" xfId="21031"/>
    <cellStyle name="SAPBEXexcCritical4 2 3 2 2 5" xfId="24603"/>
    <cellStyle name="SAPBEXexcCritical4 2 3 2 2 6" xfId="28056"/>
    <cellStyle name="SAPBEXexcCritical4 2 3 2 2 7" xfId="30555"/>
    <cellStyle name="SAPBEXexcCritical4 2 3 2 3" xfId="9646"/>
    <cellStyle name="SAPBEXexcCritical4 2 3 2 4" xfId="14176"/>
    <cellStyle name="SAPBEXexcCritical4 2 3 2 5" xfId="21030"/>
    <cellStyle name="SAPBEXexcCritical4 2 3 2 6" xfId="24602"/>
    <cellStyle name="SAPBEXexcCritical4 2 3 2 7" xfId="28055"/>
    <cellStyle name="SAPBEXexcCritical4 2 3 2 8" xfId="30554"/>
    <cellStyle name="SAPBEXexcCritical4 2 3 3" xfId="2269"/>
    <cellStyle name="SAPBEXexcCritical4 2 3 3 2" xfId="4816"/>
    <cellStyle name="SAPBEXexcCritical4 2 3 3 2 2" xfId="9649"/>
    <cellStyle name="SAPBEXexcCritical4 2 3 3 2 3" xfId="14179"/>
    <cellStyle name="SAPBEXexcCritical4 2 3 3 2 4" xfId="21033"/>
    <cellStyle name="SAPBEXexcCritical4 2 3 3 2 5" xfId="24605"/>
    <cellStyle name="SAPBEXexcCritical4 2 3 3 2 6" xfId="28058"/>
    <cellStyle name="SAPBEXexcCritical4 2 3 3 2 7" xfId="30557"/>
    <cellStyle name="SAPBEXexcCritical4 2 3 3 3" xfId="9648"/>
    <cellStyle name="SAPBEXexcCritical4 2 3 3 4" xfId="14178"/>
    <cellStyle name="SAPBEXexcCritical4 2 3 3 5" xfId="21032"/>
    <cellStyle name="SAPBEXexcCritical4 2 3 3 6" xfId="24604"/>
    <cellStyle name="SAPBEXexcCritical4 2 3 3 7" xfId="28057"/>
    <cellStyle name="SAPBEXexcCritical4 2 3 3 8" xfId="30556"/>
    <cellStyle name="SAPBEXexcCritical4 2 3 4" xfId="2681"/>
    <cellStyle name="SAPBEXexcCritical4 2 3 4 2" xfId="5228"/>
    <cellStyle name="SAPBEXexcCritical4 2 3 4 2 2" xfId="9651"/>
    <cellStyle name="SAPBEXexcCritical4 2 3 4 2 3" xfId="14181"/>
    <cellStyle name="SAPBEXexcCritical4 2 3 4 2 4" xfId="21035"/>
    <cellStyle name="SAPBEXexcCritical4 2 3 4 2 5" xfId="24607"/>
    <cellStyle name="SAPBEXexcCritical4 2 3 4 2 6" xfId="28060"/>
    <cellStyle name="SAPBEXexcCritical4 2 3 4 2 7" xfId="30559"/>
    <cellStyle name="SAPBEXexcCritical4 2 3 4 3" xfId="9650"/>
    <cellStyle name="SAPBEXexcCritical4 2 3 4 4" xfId="14180"/>
    <cellStyle name="SAPBEXexcCritical4 2 3 4 5" xfId="21034"/>
    <cellStyle name="SAPBEXexcCritical4 2 3 4 6" xfId="24606"/>
    <cellStyle name="SAPBEXexcCritical4 2 3 4 7" xfId="28059"/>
    <cellStyle name="SAPBEXexcCritical4 2 3 4 8" xfId="30558"/>
    <cellStyle name="SAPBEXexcCritical4 2 3 5" xfId="3096"/>
    <cellStyle name="SAPBEXexcCritical4 2 3 5 2" xfId="5643"/>
    <cellStyle name="SAPBEXexcCritical4 2 3 5 2 2" xfId="9653"/>
    <cellStyle name="SAPBEXexcCritical4 2 3 5 2 3" xfId="14183"/>
    <cellStyle name="SAPBEXexcCritical4 2 3 5 2 4" xfId="21037"/>
    <cellStyle name="SAPBEXexcCritical4 2 3 5 2 5" xfId="24609"/>
    <cellStyle name="SAPBEXexcCritical4 2 3 5 2 6" xfId="28062"/>
    <cellStyle name="SAPBEXexcCritical4 2 3 5 2 7" xfId="30561"/>
    <cellStyle name="SAPBEXexcCritical4 2 3 5 3" xfId="9652"/>
    <cellStyle name="SAPBEXexcCritical4 2 3 5 4" xfId="14182"/>
    <cellStyle name="SAPBEXexcCritical4 2 3 5 5" xfId="21036"/>
    <cellStyle name="SAPBEXexcCritical4 2 3 5 6" xfId="24608"/>
    <cellStyle name="SAPBEXexcCritical4 2 3 5 7" xfId="28061"/>
    <cellStyle name="SAPBEXexcCritical4 2 3 5 8" xfId="30560"/>
    <cellStyle name="SAPBEXexcCritical4 2 3 6" xfId="3442"/>
    <cellStyle name="SAPBEXexcCritical4 2 3 6 2" xfId="9654"/>
    <cellStyle name="SAPBEXexcCritical4 2 3 6 3" xfId="14184"/>
    <cellStyle name="SAPBEXexcCritical4 2 3 6 4" xfId="21038"/>
    <cellStyle name="SAPBEXexcCritical4 2 3 6 5" xfId="24610"/>
    <cellStyle name="SAPBEXexcCritical4 2 3 6 6" xfId="28063"/>
    <cellStyle name="SAPBEXexcCritical4 2 3 6 7" xfId="30562"/>
    <cellStyle name="SAPBEXexcCritical4 2 3 7" xfId="3852"/>
    <cellStyle name="SAPBEXexcCritical4 2 3 7 2" xfId="9655"/>
    <cellStyle name="SAPBEXexcCritical4 2 3 7 3" xfId="14185"/>
    <cellStyle name="SAPBEXexcCritical4 2 3 7 4" xfId="21039"/>
    <cellStyle name="SAPBEXexcCritical4 2 3 7 5" xfId="24611"/>
    <cellStyle name="SAPBEXexcCritical4 2 3 7 6" xfId="28064"/>
    <cellStyle name="SAPBEXexcCritical4 2 3 7 7" xfId="30563"/>
    <cellStyle name="SAPBEXexcCritical4 2 3 8" xfId="9645"/>
    <cellStyle name="SAPBEXexcCritical4 2 3 9" xfId="14175"/>
    <cellStyle name="SAPBEXexcCritical4 2 4" xfId="1647"/>
    <cellStyle name="SAPBEXexcCritical4 2 4 2" xfId="4196"/>
    <cellStyle name="SAPBEXexcCritical4 2 4 2 2" xfId="9657"/>
    <cellStyle name="SAPBEXexcCritical4 2 4 2 3" xfId="14187"/>
    <cellStyle name="SAPBEXexcCritical4 2 4 2 4" xfId="21041"/>
    <cellStyle name="SAPBEXexcCritical4 2 4 2 5" xfId="24613"/>
    <cellStyle name="SAPBEXexcCritical4 2 4 2 6" xfId="28066"/>
    <cellStyle name="SAPBEXexcCritical4 2 4 2 7" xfId="30565"/>
    <cellStyle name="SAPBEXexcCritical4 2 4 3" xfId="9656"/>
    <cellStyle name="SAPBEXexcCritical4 2 4 4" xfId="14186"/>
    <cellStyle name="SAPBEXexcCritical4 2 4 5" xfId="21040"/>
    <cellStyle name="SAPBEXexcCritical4 2 4 6" xfId="24612"/>
    <cellStyle name="SAPBEXexcCritical4 2 4 7" xfId="28065"/>
    <cellStyle name="SAPBEXexcCritical4 2 4 8" xfId="30564"/>
    <cellStyle name="SAPBEXexcCritical4 2 5" xfId="2066"/>
    <cellStyle name="SAPBEXexcCritical4 2 5 2" xfId="4613"/>
    <cellStyle name="SAPBEXexcCritical4 2 5 2 2" xfId="9659"/>
    <cellStyle name="SAPBEXexcCritical4 2 5 2 3" xfId="14189"/>
    <cellStyle name="SAPBEXexcCritical4 2 5 2 4" xfId="21043"/>
    <cellStyle name="SAPBEXexcCritical4 2 5 2 5" xfId="24615"/>
    <cellStyle name="SAPBEXexcCritical4 2 5 2 6" xfId="28068"/>
    <cellStyle name="SAPBEXexcCritical4 2 5 2 7" xfId="30567"/>
    <cellStyle name="SAPBEXexcCritical4 2 5 3" xfId="9658"/>
    <cellStyle name="SAPBEXexcCritical4 2 5 4" xfId="14188"/>
    <cellStyle name="SAPBEXexcCritical4 2 5 5" xfId="21042"/>
    <cellStyle name="SAPBEXexcCritical4 2 5 6" xfId="24614"/>
    <cellStyle name="SAPBEXexcCritical4 2 5 7" xfId="28067"/>
    <cellStyle name="SAPBEXexcCritical4 2 5 8" xfId="30566"/>
    <cellStyle name="SAPBEXexcCritical4 2 6" xfId="2478"/>
    <cellStyle name="SAPBEXexcCritical4 2 6 2" xfId="5025"/>
    <cellStyle name="SAPBEXexcCritical4 2 6 2 2" xfId="9661"/>
    <cellStyle name="SAPBEXexcCritical4 2 6 2 3" xfId="14191"/>
    <cellStyle name="SAPBEXexcCritical4 2 6 2 4" xfId="21045"/>
    <cellStyle name="SAPBEXexcCritical4 2 6 2 5" xfId="24617"/>
    <cellStyle name="SAPBEXexcCritical4 2 6 2 6" xfId="28070"/>
    <cellStyle name="SAPBEXexcCritical4 2 6 2 7" xfId="30569"/>
    <cellStyle name="SAPBEXexcCritical4 2 6 3" xfId="9660"/>
    <cellStyle name="SAPBEXexcCritical4 2 6 4" xfId="14190"/>
    <cellStyle name="SAPBEXexcCritical4 2 6 5" xfId="21044"/>
    <cellStyle name="SAPBEXexcCritical4 2 6 6" xfId="24616"/>
    <cellStyle name="SAPBEXexcCritical4 2 6 7" xfId="28069"/>
    <cellStyle name="SAPBEXexcCritical4 2 6 8" xfId="30568"/>
    <cellStyle name="SAPBEXexcCritical4 2 7" xfId="2893"/>
    <cellStyle name="SAPBEXexcCritical4 2 7 2" xfId="5440"/>
    <cellStyle name="SAPBEXexcCritical4 2 7 2 2" xfId="9663"/>
    <cellStyle name="SAPBEXexcCritical4 2 7 2 3" xfId="14193"/>
    <cellStyle name="SAPBEXexcCritical4 2 7 2 4" xfId="21047"/>
    <cellStyle name="SAPBEXexcCritical4 2 7 2 5" xfId="24619"/>
    <cellStyle name="SAPBEXexcCritical4 2 7 2 6" xfId="28072"/>
    <cellStyle name="SAPBEXexcCritical4 2 7 2 7" xfId="30571"/>
    <cellStyle name="SAPBEXexcCritical4 2 7 3" xfId="9662"/>
    <cellStyle name="SAPBEXexcCritical4 2 7 4" xfId="14192"/>
    <cellStyle name="SAPBEXexcCritical4 2 7 5" xfId="21046"/>
    <cellStyle name="SAPBEXexcCritical4 2 7 6" xfId="24618"/>
    <cellStyle name="SAPBEXexcCritical4 2 7 7" xfId="28071"/>
    <cellStyle name="SAPBEXexcCritical4 2 7 8" xfId="30570"/>
    <cellStyle name="SAPBEXexcCritical4 2 8" xfId="3440"/>
    <cellStyle name="SAPBEXexcCritical4 2 8 2" xfId="9664"/>
    <cellStyle name="SAPBEXexcCritical4 2 8 3" xfId="14194"/>
    <cellStyle name="SAPBEXexcCritical4 2 8 4" xfId="21048"/>
    <cellStyle name="SAPBEXexcCritical4 2 8 5" xfId="24620"/>
    <cellStyle name="SAPBEXexcCritical4 2 8 6" xfId="28073"/>
    <cellStyle name="SAPBEXexcCritical4 2 8 7" xfId="30572"/>
    <cellStyle name="SAPBEXexcCritical4 2 9" xfId="3649"/>
    <cellStyle name="SAPBEXexcCritical4 2 9 2" xfId="9665"/>
    <cellStyle name="SAPBEXexcCritical4 2 9 3" xfId="14195"/>
    <cellStyle name="SAPBEXexcCritical4 2 9 4" xfId="21049"/>
    <cellStyle name="SAPBEXexcCritical4 2 9 5" xfId="24621"/>
    <cellStyle name="SAPBEXexcCritical4 2 9 6" xfId="28074"/>
    <cellStyle name="SAPBEXexcCritical4 2 9 7" xfId="30573"/>
    <cellStyle name="SAPBEXexcCritical4 3" xfId="944"/>
    <cellStyle name="SAPBEXexcCritical4 3 10" xfId="24622"/>
    <cellStyle name="SAPBEXexcCritical4 3 11" xfId="28075"/>
    <cellStyle name="SAPBEXexcCritical4 3 12" xfId="30574"/>
    <cellStyle name="SAPBEXexcCritical4 3 2" xfId="1528"/>
    <cellStyle name="SAPBEXexcCritical4 3 2 2" xfId="4077"/>
    <cellStyle name="SAPBEXexcCritical4 3 2 2 2" xfId="9668"/>
    <cellStyle name="SAPBEXexcCritical4 3 2 2 3" xfId="14198"/>
    <cellStyle name="SAPBEXexcCritical4 3 2 2 4" xfId="21052"/>
    <cellStyle name="SAPBEXexcCritical4 3 2 2 5" xfId="24624"/>
    <cellStyle name="SAPBEXexcCritical4 3 2 2 6" xfId="28077"/>
    <cellStyle name="SAPBEXexcCritical4 3 2 2 7" xfId="30576"/>
    <cellStyle name="SAPBEXexcCritical4 3 2 3" xfId="9667"/>
    <cellStyle name="SAPBEXexcCritical4 3 2 4" xfId="14197"/>
    <cellStyle name="SAPBEXexcCritical4 3 2 5" xfId="21051"/>
    <cellStyle name="SAPBEXexcCritical4 3 2 6" xfId="24623"/>
    <cellStyle name="SAPBEXexcCritical4 3 2 7" xfId="28076"/>
    <cellStyle name="SAPBEXexcCritical4 3 2 8" xfId="30575"/>
    <cellStyle name="SAPBEXexcCritical4 3 3" xfId="1409"/>
    <cellStyle name="SAPBEXexcCritical4 3 3 2" xfId="3958"/>
    <cellStyle name="SAPBEXexcCritical4 3 3 2 2" xfId="9670"/>
    <cellStyle name="SAPBEXexcCritical4 3 3 2 3" xfId="14200"/>
    <cellStyle name="SAPBEXexcCritical4 3 3 2 4" xfId="21054"/>
    <cellStyle name="SAPBEXexcCritical4 3 3 2 5" xfId="24626"/>
    <cellStyle name="SAPBEXexcCritical4 3 3 2 6" xfId="28079"/>
    <cellStyle name="SAPBEXexcCritical4 3 3 2 7" xfId="30578"/>
    <cellStyle name="SAPBEXexcCritical4 3 3 3" xfId="9669"/>
    <cellStyle name="SAPBEXexcCritical4 3 3 4" xfId="14199"/>
    <cellStyle name="SAPBEXexcCritical4 3 3 5" xfId="21053"/>
    <cellStyle name="SAPBEXexcCritical4 3 3 6" xfId="24625"/>
    <cellStyle name="SAPBEXexcCritical4 3 3 7" xfId="28078"/>
    <cellStyle name="SAPBEXexcCritical4 3 3 8" xfId="30577"/>
    <cellStyle name="SAPBEXexcCritical4 3 4" xfId="1493"/>
    <cellStyle name="SAPBEXexcCritical4 3 4 2" xfId="4042"/>
    <cellStyle name="SAPBEXexcCritical4 3 4 2 2" xfId="9672"/>
    <cellStyle name="SAPBEXexcCritical4 3 4 2 3" xfId="14202"/>
    <cellStyle name="SAPBEXexcCritical4 3 4 2 4" xfId="21056"/>
    <cellStyle name="SAPBEXexcCritical4 3 4 2 5" xfId="24628"/>
    <cellStyle name="SAPBEXexcCritical4 3 4 2 6" xfId="28081"/>
    <cellStyle name="SAPBEXexcCritical4 3 4 2 7" xfId="30580"/>
    <cellStyle name="SAPBEXexcCritical4 3 4 3" xfId="9671"/>
    <cellStyle name="SAPBEXexcCritical4 3 4 4" xfId="14201"/>
    <cellStyle name="SAPBEXexcCritical4 3 4 5" xfId="24627"/>
    <cellStyle name="SAPBEXexcCritical4 3 4 6" xfId="28080"/>
    <cellStyle name="SAPBEXexcCritical4 3 4 7" xfId="30579"/>
    <cellStyle name="SAPBEXexcCritical4 3 5" xfId="1443"/>
    <cellStyle name="SAPBEXexcCritical4 3 5 2" xfId="3992"/>
    <cellStyle name="SAPBEXexcCritical4 3 5 2 2" xfId="9674"/>
    <cellStyle name="SAPBEXexcCritical4 3 5 2 3" xfId="14204"/>
    <cellStyle name="SAPBEXexcCritical4 3 5 2 4" xfId="21058"/>
    <cellStyle name="SAPBEXexcCritical4 3 5 2 5" xfId="24630"/>
    <cellStyle name="SAPBEXexcCritical4 3 5 2 6" xfId="28083"/>
    <cellStyle name="SAPBEXexcCritical4 3 5 2 7" xfId="30582"/>
    <cellStyle name="SAPBEXexcCritical4 3 5 3" xfId="9673"/>
    <cellStyle name="SAPBEXexcCritical4 3 5 4" xfId="14203"/>
    <cellStyle name="SAPBEXexcCritical4 3 5 5" xfId="21057"/>
    <cellStyle name="SAPBEXexcCritical4 3 5 6" xfId="24629"/>
    <cellStyle name="SAPBEXexcCritical4 3 5 7" xfId="28082"/>
    <cellStyle name="SAPBEXexcCritical4 3 5 8" xfId="30581"/>
    <cellStyle name="SAPBEXexcCritical4 3 6" xfId="3443"/>
    <cellStyle name="SAPBEXexcCritical4 3 6 2" xfId="9675"/>
    <cellStyle name="SAPBEXexcCritical4 3 6 3" xfId="14205"/>
    <cellStyle name="SAPBEXexcCritical4 3 6 4" xfId="21059"/>
    <cellStyle name="SAPBEXexcCritical4 3 6 5" xfId="24631"/>
    <cellStyle name="SAPBEXexcCritical4 3 6 6" xfId="28084"/>
    <cellStyle name="SAPBEXexcCritical4 3 6 7" xfId="30583"/>
    <cellStyle name="SAPBEXexcCritical4 3 7" xfId="3227"/>
    <cellStyle name="SAPBEXexcCritical4 3 7 2" xfId="9676"/>
    <cellStyle name="SAPBEXexcCritical4 3 7 3" xfId="14206"/>
    <cellStyle name="SAPBEXexcCritical4 3 7 4" xfId="21060"/>
    <cellStyle name="SAPBEXexcCritical4 3 7 5" xfId="24632"/>
    <cellStyle name="SAPBEXexcCritical4 3 7 6" xfId="28085"/>
    <cellStyle name="SAPBEXexcCritical4 3 7 7" xfId="30584"/>
    <cellStyle name="SAPBEXexcCritical4 3 8" xfId="9666"/>
    <cellStyle name="SAPBEXexcCritical4 3 9" xfId="14196"/>
    <cellStyle name="SAPBEXexcCritical4 4" xfId="971"/>
    <cellStyle name="SAPBEXexcCritical4 4 10" xfId="28086"/>
    <cellStyle name="SAPBEXexcCritical4 4 11" xfId="30585"/>
    <cellStyle name="SAPBEXexcCritical4 4 2" xfId="1555"/>
    <cellStyle name="SAPBEXexcCritical4 4 2 2" xfId="4104"/>
    <cellStyle name="SAPBEXexcCritical4 4 2 2 2" xfId="9679"/>
    <cellStyle name="SAPBEXexcCritical4 4 2 2 3" xfId="14209"/>
    <cellStyle name="SAPBEXexcCritical4 4 2 2 4" xfId="21063"/>
    <cellStyle name="SAPBEXexcCritical4 4 2 2 5" xfId="24635"/>
    <cellStyle name="SAPBEXexcCritical4 4 2 2 6" xfId="28088"/>
    <cellStyle name="SAPBEXexcCritical4 4 2 2 7" xfId="30587"/>
    <cellStyle name="SAPBEXexcCritical4 4 2 3" xfId="9678"/>
    <cellStyle name="SAPBEXexcCritical4 4 2 4" xfId="14208"/>
    <cellStyle name="SAPBEXexcCritical4 4 2 5" xfId="21062"/>
    <cellStyle name="SAPBEXexcCritical4 4 2 6" xfId="24634"/>
    <cellStyle name="SAPBEXexcCritical4 4 2 7" xfId="28087"/>
    <cellStyle name="SAPBEXexcCritical4 4 2 8" xfId="30586"/>
    <cellStyle name="SAPBEXexcCritical4 4 3" xfId="1974"/>
    <cellStyle name="SAPBEXexcCritical4 4 3 2" xfId="4521"/>
    <cellStyle name="SAPBEXexcCritical4 4 3 2 2" xfId="9681"/>
    <cellStyle name="SAPBEXexcCritical4 4 3 2 3" xfId="21065"/>
    <cellStyle name="SAPBEXexcCritical4 4 3 2 4" xfId="24637"/>
    <cellStyle name="SAPBEXexcCritical4 4 3 2 5" xfId="28090"/>
    <cellStyle name="SAPBEXexcCritical4 4 3 2 6" xfId="30589"/>
    <cellStyle name="SAPBEXexcCritical4 4 3 3" xfId="9680"/>
    <cellStyle name="SAPBEXexcCritical4 4 3 4" xfId="21064"/>
    <cellStyle name="SAPBEXexcCritical4 4 3 5" xfId="24636"/>
    <cellStyle name="SAPBEXexcCritical4 4 3 6" xfId="28089"/>
    <cellStyle name="SAPBEXexcCritical4 4 3 7" xfId="30588"/>
    <cellStyle name="SAPBEXexcCritical4 4 4" xfId="2386"/>
    <cellStyle name="SAPBEXexcCritical4 4 4 2" xfId="4933"/>
    <cellStyle name="SAPBEXexcCritical4 4 4 2 2" xfId="9683"/>
    <cellStyle name="SAPBEXexcCritical4 4 4 2 3" xfId="14213"/>
    <cellStyle name="SAPBEXexcCritical4 4 4 2 4" xfId="21067"/>
    <cellStyle name="SAPBEXexcCritical4 4 4 2 5" xfId="24639"/>
    <cellStyle name="SAPBEXexcCritical4 4 4 2 6" xfId="28092"/>
    <cellStyle name="SAPBEXexcCritical4 4 4 2 7" xfId="30591"/>
    <cellStyle name="SAPBEXexcCritical4 4 4 3" xfId="9682"/>
    <cellStyle name="SAPBEXexcCritical4 4 4 4" xfId="14212"/>
    <cellStyle name="SAPBEXexcCritical4 4 4 5" xfId="21066"/>
    <cellStyle name="SAPBEXexcCritical4 4 4 6" xfId="24638"/>
    <cellStyle name="SAPBEXexcCritical4 4 4 7" xfId="28091"/>
    <cellStyle name="SAPBEXexcCritical4 4 4 8" xfId="30590"/>
    <cellStyle name="SAPBEXexcCritical4 4 5" xfId="2801"/>
    <cellStyle name="SAPBEXexcCritical4 4 5 2" xfId="5348"/>
    <cellStyle name="SAPBEXexcCritical4 4 5 2 2" xfId="14215"/>
    <cellStyle name="SAPBEXexcCritical4 4 5 2 3" xfId="21069"/>
    <cellStyle name="SAPBEXexcCritical4 4 5 2 4" xfId="24641"/>
    <cellStyle name="SAPBEXexcCritical4 4 5 2 5" xfId="28094"/>
    <cellStyle name="SAPBEXexcCritical4 4 5 2 6" xfId="30593"/>
    <cellStyle name="SAPBEXexcCritical4 4 5 3" xfId="14214"/>
    <cellStyle name="SAPBEXexcCritical4 4 5 4" xfId="21068"/>
    <cellStyle name="SAPBEXexcCritical4 4 5 5" xfId="24640"/>
    <cellStyle name="SAPBEXexcCritical4 4 5 6" xfId="28093"/>
    <cellStyle name="SAPBEXexcCritical4 4 5 7" xfId="30592"/>
    <cellStyle name="SAPBEXexcCritical4 4 6" xfId="3444"/>
    <cellStyle name="SAPBEXexcCritical4 4 6 2" xfId="9686"/>
    <cellStyle name="SAPBEXexcCritical4 4 6 3" xfId="14216"/>
    <cellStyle name="SAPBEXexcCritical4 4 6 4" xfId="21070"/>
    <cellStyle name="SAPBEXexcCritical4 4 6 5" xfId="24642"/>
    <cellStyle name="SAPBEXexcCritical4 4 6 6" xfId="28095"/>
    <cellStyle name="SAPBEXexcCritical4 4 6 7" xfId="30594"/>
    <cellStyle name="SAPBEXexcCritical4 4 7" xfId="3200"/>
    <cellStyle name="SAPBEXexcCritical4 4 7 2" xfId="9687"/>
    <cellStyle name="SAPBEXexcCritical4 4 7 3" xfId="14217"/>
    <cellStyle name="SAPBEXexcCritical4 4 7 4" xfId="21071"/>
    <cellStyle name="SAPBEXexcCritical4 4 7 5" xfId="24643"/>
    <cellStyle name="SAPBEXexcCritical4 4 7 6" xfId="28096"/>
    <cellStyle name="SAPBEXexcCritical4 4 7 7" xfId="30595"/>
    <cellStyle name="SAPBEXexcCritical4 4 8" xfId="21061"/>
    <cellStyle name="SAPBEXexcCritical4 4 9" xfId="24633"/>
    <cellStyle name="SAPBEXexcCritical4 5" xfId="1382"/>
    <cellStyle name="SAPBEXexcCritical4 5 10" xfId="24644"/>
    <cellStyle name="SAPBEXexcCritical4 5 11" xfId="30596"/>
    <cellStyle name="SAPBEXexcCritical4 5 2" xfId="1932"/>
    <cellStyle name="SAPBEXexcCritical4 5 2 2" xfId="4479"/>
    <cellStyle name="SAPBEXexcCritical4 5 2 2 2" xfId="9690"/>
    <cellStyle name="SAPBEXexcCritical4 5 2 2 3" xfId="14220"/>
    <cellStyle name="SAPBEXexcCritical4 5 2 2 4" xfId="21074"/>
    <cellStyle name="SAPBEXexcCritical4 5 2 2 5" xfId="24646"/>
    <cellStyle name="SAPBEXexcCritical4 5 2 2 6" xfId="28098"/>
    <cellStyle name="SAPBEXexcCritical4 5 2 2 7" xfId="30598"/>
    <cellStyle name="SAPBEXexcCritical4 5 2 3" xfId="9689"/>
    <cellStyle name="SAPBEXexcCritical4 5 2 4" xfId="14219"/>
    <cellStyle name="SAPBEXexcCritical4 5 2 5" xfId="21073"/>
    <cellStyle name="SAPBEXexcCritical4 5 2 6" xfId="24645"/>
    <cellStyle name="SAPBEXexcCritical4 5 2 7" xfId="28097"/>
    <cellStyle name="SAPBEXexcCritical4 5 2 8" xfId="30597"/>
    <cellStyle name="SAPBEXexcCritical4 5 3" xfId="2349"/>
    <cellStyle name="SAPBEXexcCritical4 5 3 2" xfId="4896"/>
    <cellStyle name="SAPBEXexcCritical4 5 3 2 2" xfId="9692"/>
    <cellStyle name="SAPBEXexcCritical4 5 3 2 3" xfId="14222"/>
    <cellStyle name="SAPBEXexcCritical4 5 3 2 4" xfId="21076"/>
    <cellStyle name="SAPBEXexcCritical4 5 3 2 5" xfId="24648"/>
    <cellStyle name="SAPBEXexcCritical4 5 3 2 6" xfId="28100"/>
    <cellStyle name="SAPBEXexcCritical4 5 3 2 7" xfId="30600"/>
    <cellStyle name="SAPBEXexcCritical4 5 3 3" xfId="9691"/>
    <cellStyle name="SAPBEXexcCritical4 5 3 4" xfId="14221"/>
    <cellStyle name="SAPBEXexcCritical4 5 3 5" xfId="21075"/>
    <cellStyle name="SAPBEXexcCritical4 5 3 6" xfId="24647"/>
    <cellStyle name="SAPBEXexcCritical4 5 3 7" xfId="28099"/>
    <cellStyle name="SAPBEXexcCritical4 5 3 8" xfId="30599"/>
    <cellStyle name="SAPBEXexcCritical4 5 4" xfId="2761"/>
    <cellStyle name="SAPBEXexcCritical4 5 4 2" xfId="5308"/>
    <cellStyle name="SAPBEXexcCritical4 5 4 2 2" xfId="9694"/>
    <cellStyle name="SAPBEXexcCritical4 5 4 2 3" xfId="14224"/>
    <cellStyle name="SAPBEXexcCritical4 5 4 2 4" xfId="21078"/>
    <cellStyle name="SAPBEXexcCritical4 5 4 2 5" xfId="24650"/>
    <cellStyle name="SAPBEXexcCritical4 5 4 2 6" xfId="28102"/>
    <cellStyle name="SAPBEXexcCritical4 5 4 2 7" xfId="30602"/>
    <cellStyle name="SAPBEXexcCritical4 5 4 3" xfId="9693"/>
    <cellStyle name="SAPBEXexcCritical4 5 4 4" xfId="14223"/>
    <cellStyle name="SAPBEXexcCritical4 5 4 5" xfId="21077"/>
    <cellStyle name="SAPBEXexcCritical4 5 4 6" xfId="24649"/>
    <cellStyle name="SAPBEXexcCritical4 5 4 7" xfId="28101"/>
    <cellStyle name="SAPBEXexcCritical4 5 4 8" xfId="30601"/>
    <cellStyle name="SAPBEXexcCritical4 5 5" xfId="3176"/>
    <cellStyle name="SAPBEXexcCritical4 5 5 2" xfId="5723"/>
    <cellStyle name="SAPBEXexcCritical4 5 5 2 2" xfId="9696"/>
    <cellStyle name="SAPBEXexcCritical4 5 5 2 3" xfId="14226"/>
    <cellStyle name="SAPBEXexcCritical4 5 5 2 4" xfId="21080"/>
    <cellStyle name="SAPBEXexcCritical4 5 5 2 5" xfId="24652"/>
    <cellStyle name="SAPBEXexcCritical4 5 5 2 6" xfId="30604"/>
    <cellStyle name="SAPBEXexcCritical4 5 5 3" xfId="9695"/>
    <cellStyle name="SAPBEXexcCritical4 5 5 4" xfId="14225"/>
    <cellStyle name="SAPBEXexcCritical4 5 5 5" xfId="21079"/>
    <cellStyle name="SAPBEXexcCritical4 5 5 6" xfId="24651"/>
    <cellStyle name="SAPBEXexcCritical4 5 5 7" xfId="30603"/>
    <cellStyle name="SAPBEXexcCritical4 5 6" xfId="3932"/>
    <cellStyle name="SAPBEXexcCritical4 5 6 2" xfId="9697"/>
    <cellStyle name="SAPBEXexcCritical4 5 6 3" xfId="14227"/>
    <cellStyle name="SAPBEXexcCritical4 5 6 4" xfId="21081"/>
    <cellStyle name="SAPBEXexcCritical4 5 6 5" xfId="24653"/>
    <cellStyle name="SAPBEXexcCritical4 5 6 6" xfId="28103"/>
    <cellStyle name="SAPBEXexcCritical4 5 6 7" xfId="30605"/>
    <cellStyle name="SAPBEXexcCritical4 5 7" xfId="9688"/>
    <cellStyle name="SAPBEXexcCritical4 5 8" xfId="14218"/>
    <cellStyle name="SAPBEXexcCritical4 5 9" xfId="21072"/>
    <cellStyle name="SAPBEXexcCritical5" xfId="639"/>
    <cellStyle name="SAPBEXexcCritical5 2" xfId="1096"/>
    <cellStyle name="SAPBEXexcCritical5 2 10" xfId="9699"/>
    <cellStyle name="SAPBEXexcCritical5 2 11" xfId="14229"/>
    <cellStyle name="SAPBEXexcCritical5 2 12" xfId="21083"/>
    <cellStyle name="SAPBEXexcCritical5 2 13" xfId="28104"/>
    <cellStyle name="SAPBEXexcCritical5 2 2" xfId="1201"/>
    <cellStyle name="SAPBEXexcCritical5 2 2 10" xfId="21084"/>
    <cellStyle name="SAPBEXexcCritical5 2 2 11" xfId="24654"/>
    <cellStyle name="SAPBEXexcCritical5 2 2 12" xfId="28105"/>
    <cellStyle name="SAPBEXexcCritical5 2 2 2" xfId="1752"/>
    <cellStyle name="SAPBEXexcCritical5 2 2 2 2" xfId="4301"/>
    <cellStyle name="SAPBEXexcCritical5 2 2 2 2 2" xfId="9702"/>
    <cellStyle name="SAPBEXexcCritical5 2 2 2 2 3" xfId="14232"/>
    <cellStyle name="SAPBEXexcCritical5 2 2 2 2 4" xfId="21086"/>
    <cellStyle name="SAPBEXexcCritical5 2 2 2 2 5" xfId="24656"/>
    <cellStyle name="SAPBEXexcCritical5 2 2 2 2 6" xfId="28107"/>
    <cellStyle name="SAPBEXexcCritical5 2 2 2 2 7" xfId="30607"/>
    <cellStyle name="SAPBEXexcCritical5 2 2 2 3" xfId="9701"/>
    <cellStyle name="SAPBEXexcCritical5 2 2 2 4" xfId="14231"/>
    <cellStyle name="SAPBEXexcCritical5 2 2 2 5" xfId="21085"/>
    <cellStyle name="SAPBEXexcCritical5 2 2 2 6" xfId="24655"/>
    <cellStyle name="SAPBEXexcCritical5 2 2 2 7" xfId="28106"/>
    <cellStyle name="SAPBEXexcCritical5 2 2 2 8" xfId="30606"/>
    <cellStyle name="SAPBEXexcCritical5 2 2 3" xfId="2171"/>
    <cellStyle name="SAPBEXexcCritical5 2 2 3 2" xfId="4718"/>
    <cellStyle name="SAPBEXexcCritical5 2 2 3 2 2" xfId="9704"/>
    <cellStyle name="SAPBEXexcCritical5 2 2 3 2 3" xfId="14234"/>
    <cellStyle name="SAPBEXexcCritical5 2 2 3 2 4" xfId="21088"/>
    <cellStyle name="SAPBEXexcCritical5 2 2 3 2 5" xfId="24658"/>
    <cellStyle name="SAPBEXexcCritical5 2 2 3 2 6" xfId="28109"/>
    <cellStyle name="SAPBEXexcCritical5 2 2 3 2 7" xfId="30609"/>
    <cellStyle name="SAPBEXexcCritical5 2 2 3 3" xfId="9703"/>
    <cellStyle name="SAPBEXexcCritical5 2 2 3 4" xfId="14233"/>
    <cellStyle name="SAPBEXexcCritical5 2 2 3 5" xfId="21087"/>
    <cellStyle name="SAPBEXexcCritical5 2 2 3 6" xfId="24657"/>
    <cellStyle name="SAPBEXexcCritical5 2 2 3 7" xfId="28108"/>
    <cellStyle name="SAPBEXexcCritical5 2 2 3 8" xfId="30608"/>
    <cellStyle name="SAPBEXexcCritical5 2 2 4" xfId="2583"/>
    <cellStyle name="SAPBEXexcCritical5 2 2 4 2" xfId="5130"/>
    <cellStyle name="SAPBEXexcCritical5 2 2 4 2 2" xfId="9706"/>
    <cellStyle name="SAPBEXexcCritical5 2 2 4 2 3" xfId="14236"/>
    <cellStyle name="SAPBEXexcCritical5 2 2 4 2 4" xfId="21090"/>
    <cellStyle name="SAPBEXexcCritical5 2 2 4 2 5" xfId="24660"/>
    <cellStyle name="SAPBEXexcCritical5 2 2 4 2 6" xfId="28111"/>
    <cellStyle name="SAPBEXexcCritical5 2 2 4 2 7" xfId="30611"/>
    <cellStyle name="SAPBEXexcCritical5 2 2 4 3" xfId="9705"/>
    <cellStyle name="SAPBEXexcCritical5 2 2 4 4" xfId="14235"/>
    <cellStyle name="SAPBEXexcCritical5 2 2 4 5" xfId="21089"/>
    <cellStyle name="SAPBEXexcCritical5 2 2 4 6" xfId="24659"/>
    <cellStyle name="SAPBEXexcCritical5 2 2 4 7" xfId="28110"/>
    <cellStyle name="SAPBEXexcCritical5 2 2 4 8" xfId="30610"/>
    <cellStyle name="SAPBEXexcCritical5 2 2 5" xfId="2998"/>
    <cellStyle name="SAPBEXexcCritical5 2 2 5 2" xfId="5545"/>
    <cellStyle name="SAPBEXexcCritical5 2 2 5 2 2" xfId="9708"/>
    <cellStyle name="SAPBEXexcCritical5 2 2 5 2 3" xfId="14238"/>
    <cellStyle name="SAPBEXexcCritical5 2 2 5 2 4" xfId="21092"/>
    <cellStyle name="SAPBEXexcCritical5 2 2 5 2 5" xfId="24662"/>
    <cellStyle name="SAPBEXexcCritical5 2 2 5 2 6" xfId="28113"/>
    <cellStyle name="SAPBEXexcCritical5 2 2 5 2 7" xfId="30612"/>
    <cellStyle name="SAPBEXexcCritical5 2 2 5 3" xfId="9707"/>
    <cellStyle name="SAPBEXexcCritical5 2 2 5 4" xfId="14237"/>
    <cellStyle name="SAPBEXexcCritical5 2 2 5 5" xfId="21091"/>
    <cellStyle name="SAPBEXexcCritical5 2 2 5 6" xfId="24661"/>
    <cellStyle name="SAPBEXexcCritical5 2 2 5 7" xfId="28112"/>
    <cellStyle name="SAPBEXexcCritical5 2 2 6" xfId="3446"/>
    <cellStyle name="SAPBEXexcCritical5 2 2 6 2" xfId="9709"/>
    <cellStyle name="SAPBEXexcCritical5 2 2 6 3" xfId="14239"/>
    <cellStyle name="SAPBEXexcCritical5 2 2 6 4" xfId="21093"/>
    <cellStyle name="SAPBEXexcCritical5 2 2 6 5" xfId="24663"/>
    <cellStyle name="SAPBEXexcCritical5 2 2 6 6" xfId="28114"/>
    <cellStyle name="SAPBEXexcCritical5 2 2 6 7" xfId="30613"/>
    <cellStyle name="SAPBEXexcCritical5 2 2 7" xfId="3754"/>
    <cellStyle name="SAPBEXexcCritical5 2 2 7 2" xfId="9710"/>
    <cellStyle name="SAPBEXexcCritical5 2 2 7 3" xfId="14240"/>
    <cellStyle name="SAPBEXexcCritical5 2 2 7 4" xfId="21094"/>
    <cellStyle name="SAPBEXexcCritical5 2 2 7 5" xfId="24664"/>
    <cellStyle name="SAPBEXexcCritical5 2 2 7 6" xfId="28115"/>
    <cellStyle name="SAPBEXexcCritical5 2 2 7 7" xfId="30614"/>
    <cellStyle name="SAPBEXexcCritical5 2 2 8" xfId="9700"/>
    <cellStyle name="SAPBEXexcCritical5 2 2 9" xfId="14230"/>
    <cellStyle name="SAPBEXexcCritical5 2 3" xfId="1300"/>
    <cellStyle name="SAPBEXexcCritical5 2 3 10" xfId="21095"/>
    <cellStyle name="SAPBEXexcCritical5 2 3 11" xfId="28116"/>
    <cellStyle name="SAPBEXexcCritical5 2 3 12" xfId="30615"/>
    <cellStyle name="SAPBEXexcCritical5 2 3 2" xfId="1851"/>
    <cellStyle name="SAPBEXexcCritical5 2 3 2 2" xfId="4400"/>
    <cellStyle name="SAPBEXexcCritical5 2 3 2 2 2" xfId="9713"/>
    <cellStyle name="SAPBEXexcCritical5 2 3 2 2 3" xfId="14243"/>
    <cellStyle name="SAPBEXexcCritical5 2 3 2 2 4" xfId="21097"/>
    <cellStyle name="SAPBEXexcCritical5 2 3 2 2 5" xfId="24666"/>
    <cellStyle name="SAPBEXexcCritical5 2 3 2 2 6" xfId="28118"/>
    <cellStyle name="SAPBEXexcCritical5 2 3 2 2 7" xfId="30617"/>
    <cellStyle name="SAPBEXexcCritical5 2 3 2 3" xfId="9712"/>
    <cellStyle name="SAPBEXexcCritical5 2 3 2 4" xfId="14242"/>
    <cellStyle name="SAPBEXexcCritical5 2 3 2 5" xfId="21096"/>
    <cellStyle name="SAPBEXexcCritical5 2 3 2 6" xfId="24665"/>
    <cellStyle name="SAPBEXexcCritical5 2 3 2 7" xfId="28117"/>
    <cellStyle name="SAPBEXexcCritical5 2 3 2 8" xfId="30616"/>
    <cellStyle name="SAPBEXexcCritical5 2 3 3" xfId="2270"/>
    <cellStyle name="SAPBEXexcCritical5 2 3 3 2" xfId="4817"/>
    <cellStyle name="SAPBEXexcCritical5 2 3 3 2 2" xfId="9715"/>
    <cellStyle name="SAPBEXexcCritical5 2 3 3 2 3" xfId="14245"/>
    <cellStyle name="SAPBEXexcCritical5 2 3 3 2 4" xfId="21099"/>
    <cellStyle name="SAPBEXexcCritical5 2 3 3 2 5" xfId="24668"/>
    <cellStyle name="SAPBEXexcCritical5 2 3 3 2 6" xfId="28120"/>
    <cellStyle name="SAPBEXexcCritical5 2 3 3 2 7" xfId="30619"/>
    <cellStyle name="SAPBEXexcCritical5 2 3 3 3" xfId="9714"/>
    <cellStyle name="SAPBEXexcCritical5 2 3 3 4" xfId="14244"/>
    <cellStyle name="SAPBEXexcCritical5 2 3 3 5" xfId="21098"/>
    <cellStyle name="SAPBEXexcCritical5 2 3 3 6" xfId="24667"/>
    <cellStyle name="SAPBEXexcCritical5 2 3 3 7" xfId="28119"/>
    <cellStyle name="SAPBEXexcCritical5 2 3 3 8" xfId="30618"/>
    <cellStyle name="SAPBEXexcCritical5 2 3 4" xfId="2682"/>
    <cellStyle name="SAPBEXexcCritical5 2 3 4 2" xfId="5229"/>
    <cellStyle name="SAPBEXexcCritical5 2 3 4 2 2" xfId="9717"/>
    <cellStyle name="SAPBEXexcCritical5 2 3 4 2 3" xfId="14247"/>
    <cellStyle name="SAPBEXexcCritical5 2 3 4 2 4" xfId="21101"/>
    <cellStyle name="SAPBEXexcCritical5 2 3 4 2 5" xfId="24670"/>
    <cellStyle name="SAPBEXexcCritical5 2 3 4 2 6" xfId="28122"/>
    <cellStyle name="SAPBEXexcCritical5 2 3 4 2 7" xfId="30621"/>
    <cellStyle name="SAPBEXexcCritical5 2 3 4 3" xfId="9716"/>
    <cellStyle name="SAPBEXexcCritical5 2 3 4 4" xfId="14246"/>
    <cellStyle name="SAPBEXexcCritical5 2 3 4 5" xfId="21100"/>
    <cellStyle name="SAPBEXexcCritical5 2 3 4 6" xfId="24669"/>
    <cellStyle name="SAPBEXexcCritical5 2 3 4 7" xfId="28121"/>
    <cellStyle name="SAPBEXexcCritical5 2 3 4 8" xfId="30620"/>
    <cellStyle name="SAPBEXexcCritical5 2 3 5" xfId="3097"/>
    <cellStyle name="SAPBEXexcCritical5 2 3 5 2" xfId="5644"/>
    <cellStyle name="SAPBEXexcCritical5 2 3 5 2 2" xfId="9719"/>
    <cellStyle name="SAPBEXexcCritical5 2 3 5 2 3" xfId="14249"/>
    <cellStyle name="SAPBEXexcCritical5 2 3 5 2 4" xfId="21103"/>
    <cellStyle name="SAPBEXexcCritical5 2 3 5 2 5" xfId="24672"/>
    <cellStyle name="SAPBEXexcCritical5 2 3 5 2 6" xfId="28124"/>
    <cellStyle name="SAPBEXexcCritical5 2 3 5 2 7" xfId="30623"/>
    <cellStyle name="SAPBEXexcCritical5 2 3 5 3" xfId="9718"/>
    <cellStyle name="SAPBEXexcCritical5 2 3 5 4" xfId="14248"/>
    <cellStyle name="SAPBEXexcCritical5 2 3 5 5" xfId="21102"/>
    <cellStyle name="SAPBEXexcCritical5 2 3 5 6" xfId="24671"/>
    <cellStyle name="SAPBEXexcCritical5 2 3 5 7" xfId="28123"/>
    <cellStyle name="SAPBEXexcCritical5 2 3 5 8" xfId="30622"/>
    <cellStyle name="SAPBEXexcCritical5 2 3 6" xfId="3447"/>
    <cellStyle name="SAPBEXexcCritical5 2 3 6 2" xfId="9720"/>
    <cellStyle name="SAPBEXexcCritical5 2 3 6 3" xfId="14250"/>
    <cellStyle name="SAPBEXexcCritical5 2 3 6 4" xfId="21104"/>
    <cellStyle name="SAPBEXexcCritical5 2 3 6 5" xfId="24673"/>
    <cellStyle name="SAPBEXexcCritical5 2 3 6 6" xfId="28125"/>
    <cellStyle name="SAPBEXexcCritical5 2 3 6 7" xfId="30624"/>
    <cellStyle name="SAPBEXexcCritical5 2 3 7" xfId="3853"/>
    <cellStyle name="SAPBEXexcCritical5 2 3 7 2" xfId="9721"/>
    <cellStyle name="SAPBEXexcCritical5 2 3 7 3" xfId="14251"/>
    <cellStyle name="SAPBEXexcCritical5 2 3 7 4" xfId="21105"/>
    <cellStyle name="SAPBEXexcCritical5 2 3 7 5" xfId="24674"/>
    <cellStyle name="SAPBEXexcCritical5 2 3 7 6" xfId="28126"/>
    <cellStyle name="SAPBEXexcCritical5 2 3 7 7" xfId="30625"/>
    <cellStyle name="SAPBEXexcCritical5 2 3 8" xfId="9711"/>
    <cellStyle name="SAPBEXexcCritical5 2 3 9" xfId="14241"/>
    <cellStyle name="SAPBEXexcCritical5 2 4" xfId="1648"/>
    <cellStyle name="SAPBEXexcCritical5 2 4 2" xfId="4197"/>
    <cellStyle name="SAPBEXexcCritical5 2 4 2 2" xfId="9723"/>
    <cellStyle name="SAPBEXexcCritical5 2 4 2 3" xfId="14253"/>
    <cellStyle name="SAPBEXexcCritical5 2 4 2 4" xfId="21107"/>
    <cellStyle name="SAPBEXexcCritical5 2 4 2 5" xfId="24676"/>
    <cellStyle name="SAPBEXexcCritical5 2 4 2 6" xfId="28128"/>
    <cellStyle name="SAPBEXexcCritical5 2 4 2 7" xfId="30627"/>
    <cellStyle name="SAPBEXexcCritical5 2 4 3" xfId="9722"/>
    <cellStyle name="SAPBEXexcCritical5 2 4 4" xfId="14252"/>
    <cellStyle name="SAPBEXexcCritical5 2 4 5" xfId="21106"/>
    <cellStyle name="SAPBEXexcCritical5 2 4 6" xfId="24675"/>
    <cellStyle name="SAPBEXexcCritical5 2 4 7" xfId="28127"/>
    <cellStyle name="SAPBEXexcCritical5 2 4 8" xfId="30626"/>
    <cellStyle name="SAPBEXexcCritical5 2 5" xfId="2067"/>
    <cellStyle name="SAPBEXexcCritical5 2 5 2" xfId="4614"/>
    <cellStyle name="SAPBEXexcCritical5 2 5 2 2" xfId="9725"/>
    <cellStyle name="SAPBEXexcCritical5 2 5 2 3" xfId="14255"/>
    <cellStyle name="SAPBEXexcCritical5 2 5 2 4" xfId="21109"/>
    <cellStyle name="SAPBEXexcCritical5 2 5 2 5" xfId="24678"/>
    <cellStyle name="SAPBEXexcCritical5 2 5 2 6" xfId="28130"/>
    <cellStyle name="SAPBEXexcCritical5 2 5 2 7" xfId="30629"/>
    <cellStyle name="SAPBEXexcCritical5 2 5 3" xfId="9724"/>
    <cellStyle name="SAPBEXexcCritical5 2 5 4" xfId="14254"/>
    <cellStyle name="SAPBEXexcCritical5 2 5 5" xfId="21108"/>
    <cellStyle name="SAPBEXexcCritical5 2 5 6" xfId="24677"/>
    <cellStyle name="SAPBEXexcCritical5 2 5 7" xfId="28129"/>
    <cellStyle name="SAPBEXexcCritical5 2 5 8" xfId="30628"/>
    <cellStyle name="SAPBEXexcCritical5 2 6" xfId="2479"/>
    <cellStyle name="SAPBEXexcCritical5 2 6 2" xfId="5026"/>
    <cellStyle name="SAPBEXexcCritical5 2 6 2 2" xfId="9727"/>
    <cellStyle name="SAPBEXexcCritical5 2 6 2 3" xfId="14257"/>
    <cellStyle name="SAPBEXexcCritical5 2 6 2 4" xfId="21111"/>
    <cellStyle name="SAPBEXexcCritical5 2 6 2 5" xfId="24680"/>
    <cellStyle name="SAPBEXexcCritical5 2 6 2 6" xfId="28132"/>
    <cellStyle name="SAPBEXexcCritical5 2 6 2 7" xfId="30631"/>
    <cellStyle name="SAPBEXexcCritical5 2 6 3" xfId="9726"/>
    <cellStyle name="SAPBEXexcCritical5 2 6 4" xfId="14256"/>
    <cellStyle name="SAPBEXexcCritical5 2 6 5" xfId="21110"/>
    <cellStyle name="SAPBEXexcCritical5 2 6 6" xfId="24679"/>
    <cellStyle name="SAPBEXexcCritical5 2 6 7" xfId="28131"/>
    <cellStyle name="SAPBEXexcCritical5 2 6 8" xfId="30630"/>
    <cellStyle name="SAPBEXexcCritical5 2 7" xfId="2894"/>
    <cellStyle name="SAPBEXexcCritical5 2 7 2" xfId="5441"/>
    <cellStyle name="SAPBEXexcCritical5 2 7 2 2" xfId="9729"/>
    <cellStyle name="SAPBEXexcCritical5 2 7 2 3" xfId="14259"/>
    <cellStyle name="SAPBEXexcCritical5 2 7 2 4" xfId="21113"/>
    <cellStyle name="SAPBEXexcCritical5 2 7 2 5" xfId="24682"/>
    <cellStyle name="SAPBEXexcCritical5 2 7 2 6" xfId="28134"/>
    <cellStyle name="SAPBEXexcCritical5 2 7 2 7" xfId="30633"/>
    <cellStyle name="SAPBEXexcCritical5 2 7 3" xfId="9728"/>
    <cellStyle name="SAPBEXexcCritical5 2 7 4" xfId="14258"/>
    <cellStyle name="SAPBEXexcCritical5 2 7 5" xfId="21112"/>
    <cellStyle name="SAPBEXexcCritical5 2 7 6" xfId="24681"/>
    <cellStyle name="SAPBEXexcCritical5 2 7 7" xfId="28133"/>
    <cellStyle name="SAPBEXexcCritical5 2 7 8" xfId="30632"/>
    <cellStyle name="SAPBEXexcCritical5 2 8" xfId="3445"/>
    <cellStyle name="SAPBEXexcCritical5 2 8 2" xfId="9730"/>
    <cellStyle name="SAPBEXexcCritical5 2 8 3" xfId="14260"/>
    <cellStyle name="SAPBEXexcCritical5 2 8 4" xfId="21114"/>
    <cellStyle name="SAPBEXexcCritical5 2 8 5" xfId="24683"/>
    <cellStyle name="SAPBEXexcCritical5 2 8 6" xfId="28135"/>
    <cellStyle name="SAPBEXexcCritical5 2 8 7" xfId="30634"/>
    <cellStyle name="SAPBEXexcCritical5 2 9" xfId="3650"/>
    <cellStyle name="SAPBEXexcCritical5 2 9 2" xfId="9731"/>
    <cellStyle name="SAPBEXexcCritical5 2 9 3" xfId="14261"/>
    <cellStyle name="SAPBEXexcCritical5 2 9 4" xfId="21115"/>
    <cellStyle name="SAPBEXexcCritical5 2 9 5" xfId="24684"/>
    <cellStyle name="SAPBEXexcCritical5 2 9 6" xfId="28136"/>
    <cellStyle name="SAPBEXexcCritical5 2 9 7" xfId="30635"/>
    <cellStyle name="SAPBEXexcCritical5 3" xfId="943"/>
    <cellStyle name="SAPBEXexcCritical5 3 10" xfId="24685"/>
    <cellStyle name="SAPBEXexcCritical5 3 11" xfId="28137"/>
    <cellStyle name="SAPBEXexcCritical5 3 12" xfId="30636"/>
    <cellStyle name="SAPBEXexcCritical5 3 2" xfId="1527"/>
    <cellStyle name="SAPBEXexcCritical5 3 2 2" xfId="4076"/>
    <cellStyle name="SAPBEXexcCritical5 3 2 2 2" xfId="9734"/>
    <cellStyle name="SAPBEXexcCritical5 3 2 2 3" xfId="14264"/>
    <cellStyle name="SAPBEXexcCritical5 3 2 2 4" xfId="21118"/>
    <cellStyle name="SAPBEXexcCritical5 3 2 2 5" xfId="24687"/>
    <cellStyle name="SAPBEXexcCritical5 3 2 2 6" xfId="28139"/>
    <cellStyle name="SAPBEXexcCritical5 3 2 2 7" xfId="30638"/>
    <cellStyle name="SAPBEXexcCritical5 3 2 3" xfId="9733"/>
    <cellStyle name="SAPBEXexcCritical5 3 2 4" xfId="14263"/>
    <cellStyle name="SAPBEXexcCritical5 3 2 5" xfId="21117"/>
    <cellStyle name="SAPBEXexcCritical5 3 2 6" xfId="24686"/>
    <cellStyle name="SAPBEXexcCritical5 3 2 7" xfId="28138"/>
    <cellStyle name="SAPBEXexcCritical5 3 2 8" xfId="30637"/>
    <cellStyle name="SAPBEXexcCritical5 3 3" xfId="1410"/>
    <cellStyle name="SAPBEXexcCritical5 3 3 2" xfId="3959"/>
    <cellStyle name="SAPBEXexcCritical5 3 3 2 2" xfId="9736"/>
    <cellStyle name="SAPBEXexcCritical5 3 3 2 3" xfId="14266"/>
    <cellStyle name="SAPBEXexcCritical5 3 3 2 4" xfId="21120"/>
    <cellStyle name="SAPBEXexcCritical5 3 3 2 5" xfId="24689"/>
    <cellStyle name="SAPBEXexcCritical5 3 3 2 6" xfId="28141"/>
    <cellStyle name="SAPBEXexcCritical5 3 3 2 7" xfId="30640"/>
    <cellStyle name="SAPBEXexcCritical5 3 3 3" xfId="9735"/>
    <cellStyle name="SAPBEXexcCritical5 3 3 4" xfId="14265"/>
    <cellStyle name="SAPBEXexcCritical5 3 3 5" xfId="21119"/>
    <cellStyle name="SAPBEXexcCritical5 3 3 6" xfId="24688"/>
    <cellStyle name="SAPBEXexcCritical5 3 3 7" xfId="28140"/>
    <cellStyle name="SAPBEXexcCritical5 3 3 8" xfId="30639"/>
    <cellStyle name="SAPBEXexcCritical5 3 4" xfId="1492"/>
    <cellStyle name="SAPBEXexcCritical5 3 4 2" xfId="4041"/>
    <cellStyle name="SAPBEXexcCritical5 3 4 2 2" xfId="9738"/>
    <cellStyle name="SAPBEXexcCritical5 3 4 2 3" xfId="14268"/>
    <cellStyle name="SAPBEXexcCritical5 3 4 2 4" xfId="21122"/>
    <cellStyle name="SAPBEXexcCritical5 3 4 2 5" xfId="24691"/>
    <cellStyle name="SAPBEXexcCritical5 3 4 2 6" xfId="28143"/>
    <cellStyle name="SAPBEXexcCritical5 3 4 2 7" xfId="30642"/>
    <cellStyle name="SAPBEXexcCritical5 3 4 3" xfId="9737"/>
    <cellStyle name="SAPBEXexcCritical5 3 4 4" xfId="14267"/>
    <cellStyle name="SAPBEXexcCritical5 3 4 5" xfId="24690"/>
    <cellStyle name="SAPBEXexcCritical5 3 4 6" xfId="28142"/>
    <cellStyle name="SAPBEXexcCritical5 3 4 7" xfId="30641"/>
    <cellStyle name="SAPBEXexcCritical5 3 5" xfId="1444"/>
    <cellStyle name="SAPBEXexcCritical5 3 5 2" xfId="3993"/>
    <cellStyle name="SAPBEXexcCritical5 3 5 2 2" xfId="9740"/>
    <cellStyle name="SAPBEXexcCritical5 3 5 2 3" xfId="14270"/>
    <cellStyle name="SAPBEXexcCritical5 3 5 2 4" xfId="21124"/>
    <cellStyle name="SAPBEXexcCritical5 3 5 2 5" xfId="24693"/>
    <cellStyle name="SAPBEXexcCritical5 3 5 2 6" xfId="28145"/>
    <cellStyle name="SAPBEXexcCritical5 3 5 2 7" xfId="30644"/>
    <cellStyle name="SAPBEXexcCritical5 3 5 3" xfId="9739"/>
    <cellStyle name="SAPBEXexcCritical5 3 5 4" xfId="14269"/>
    <cellStyle name="SAPBEXexcCritical5 3 5 5" xfId="21123"/>
    <cellStyle name="SAPBEXexcCritical5 3 5 6" xfId="24692"/>
    <cellStyle name="SAPBEXexcCritical5 3 5 7" xfId="28144"/>
    <cellStyle name="SAPBEXexcCritical5 3 5 8" xfId="30643"/>
    <cellStyle name="SAPBEXexcCritical5 3 6" xfId="3448"/>
    <cellStyle name="SAPBEXexcCritical5 3 6 2" xfId="9741"/>
    <cellStyle name="SAPBEXexcCritical5 3 6 3" xfId="14271"/>
    <cellStyle name="SAPBEXexcCritical5 3 6 4" xfId="21125"/>
    <cellStyle name="SAPBEXexcCritical5 3 6 5" xfId="24694"/>
    <cellStyle name="SAPBEXexcCritical5 3 6 6" xfId="28146"/>
    <cellStyle name="SAPBEXexcCritical5 3 6 7" xfId="30645"/>
    <cellStyle name="SAPBEXexcCritical5 3 7" xfId="3228"/>
    <cellStyle name="SAPBEXexcCritical5 3 7 2" xfId="9742"/>
    <cellStyle name="SAPBEXexcCritical5 3 7 3" xfId="14272"/>
    <cellStyle name="SAPBEXexcCritical5 3 7 4" xfId="21126"/>
    <cellStyle name="SAPBEXexcCritical5 3 7 5" xfId="24695"/>
    <cellStyle name="SAPBEXexcCritical5 3 7 6" xfId="28147"/>
    <cellStyle name="SAPBEXexcCritical5 3 7 7" xfId="30646"/>
    <cellStyle name="SAPBEXexcCritical5 3 8" xfId="9732"/>
    <cellStyle name="SAPBEXexcCritical5 3 9" xfId="14262"/>
    <cellStyle name="SAPBEXexcCritical5 4" xfId="972"/>
    <cellStyle name="SAPBEXexcCritical5 4 10" xfId="28148"/>
    <cellStyle name="SAPBEXexcCritical5 4 11" xfId="30647"/>
    <cellStyle name="SAPBEXexcCritical5 4 2" xfId="1556"/>
    <cellStyle name="SAPBEXexcCritical5 4 2 2" xfId="4105"/>
    <cellStyle name="SAPBEXexcCritical5 4 2 2 2" xfId="9745"/>
    <cellStyle name="SAPBEXexcCritical5 4 2 2 3" xfId="14275"/>
    <cellStyle name="SAPBEXexcCritical5 4 2 2 4" xfId="21129"/>
    <cellStyle name="SAPBEXexcCritical5 4 2 2 5" xfId="24698"/>
    <cellStyle name="SAPBEXexcCritical5 4 2 2 6" xfId="28150"/>
    <cellStyle name="SAPBEXexcCritical5 4 2 2 7" xfId="30649"/>
    <cellStyle name="SAPBEXexcCritical5 4 2 3" xfId="9744"/>
    <cellStyle name="SAPBEXexcCritical5 4 2 4" xfId="14274"/>
    <cellStyle name="SAPBEXexcCritical5 4 2 5" xfId="21128"/>
    <cellStyle name="SAPBEXexcCritical5 4 2 6" xfId="24697"/>
    <cellStyle name="SAPBEXexcCritical5 4 2 7" xfId="28149"/>
    <cellStyle name="SAPBEXexcCritical5 4 2 8" xfId="30648"/>
    <cellStyle name="SAPBEXexcCritical5 4 3" xfId="1975"/>
    <cellStyle name="SAPBEXexcCritical5 4 3 2" xfId="4522"/>
    <cellStyle name="SAPBEXexcCritical5 4 3 2 2" xfId="9747"/>
    <cellStyle name="SAPBEXexcCritical5 4 3 2 3" xfId="21131"/>
    <cellStyle name="SAPBEXexcCritical5 4 3 2 4" xfId="24700"/>
    <cellStyle name="SAPBEXexcCritical5 4 3 2 5" xfId="28152"/>
    <cellStyle name="SAPBEXexcCritical5 4 3 2 6" xfId="30651"/>
    <cellStyle name="SAPBEXexcCritical5 4 3 3" xfId="9746"/>
    <cellStyle name="SAPBEXexcCritical5 4 3 4" xfId="21130"/>
    <cellStyle name="SAPBEXexcCritical5 4 3 5" xfId="24699"/>
    <cellStyle name="SAPBEXexcCritical5 4 3 6" xfId="28151"/>
    <cellStyle name="SAPBEXexcCritical5 4 3 7" xfId="30650"/>
    <cellStyle name="SAPBEXexcCritical5 4 4" xfId="2387"/>
    <cellStyle name="SAPBEXexcCritical5 4 4 2" xfId="4934"/>
    <cellStyle name="SAPBEXexcCritical5 4 4 2 2" xfId="9749"/>
    <cellStyle name="SAPBEXexcCritical5 4 4 2 3" xfId="14279"/>
    <cellStyle name="SAPBEXexcCritical5 4 4 2 4" xfId="21133"/>
    <cellStyle name="SAPBEXexcCritical5 4 4 2 5" xfId="24702"/>
    <cellStyle name="SAPBEXexcCritical5 4 4 2 6" xfId="28154"/>
    <cellStyle name="SAPBEXexcCritical5 4 4 2 7" xfId="30653"/>
    <cellStyle name="SAPBEXexcCritical5 4 4 3" xfId="9748"/>
    <cellStyle name="SAPBEXexcCritical5 4 4 4" xfId="14278"/>
    <cellStyle name="SAPBEXexcCritical5 4 4 5" xfId="21132"/>
    <cellStyle name="SAPBEXexcCritical5 4 4 6" xfId="24701"/>
    <cellStyle name="SAPBEXexcCritical5 4 4 7" xfId="28153"/>
    <cellStyle name="SAPBEXexcCritical5 4 4 8" xfId="30652"/>
    <cellStyle name="SAPBEXexcCritical5 4 5" xfId="2802"/>
    <cellStyle name="SAPBEXexcCritical5 4 5 2" xfId="5349"/>
    <cellStyle name="SAPBEXexcCritical5 4 5 2 2" xfId="14281"/>
    <cellStyle name="SAPBEXexcCritical5 4 5 2 3" xfId="21135"/>
    <cellStyle name="SAPBEXexcCritical5 4 5 2 4" xfId="24704"/>
    <cellStyle name="SAPBEXexcCritical5 4 5 2 5" xfId="28156"/>
    <cellStyle name="SAPBEXexcCritical5 4 5 2 6" xfId="30655"/>
    <cellStyle name="SAPBEXexcCritical5 4 5 3" xfId="14280"/>
    <cellStyle name="SAPBEXexcCritical5 4 5 4" xfId="21134"/>
    <cellStyle name="SAPBEXexcCritical5 4 5 5" xfId="24703"/>
    <cellStyle name="SAPBEXexcCritical5 4 5 6" xfId="28155"/>
    <cellStyle name="SAPBEXexcCritical5 4 5 7" xfId="30654"/>
    <cellStyle name="SAPBEXexcCritical5 4 6" xfId="3449"/>
    <cellStyle name="SAPBEXexcCritical5 4 6 2" xfId="9752"/>
    <cellStyle name="SAPBEXexcCritical5 4 6 3" xfId="14282"/>
    <cellStyle name="SAPBEXexcCritical5 4 6 4" xfId="21136"/>
    <cellStyle name="SAPBEXexcCritical5 4 6 5" xfId="24705"/>
    <cellStyle name="SAPBEXexcCritical5 4 6 6" xfId="28157"/>
    <cellStyle name="SAPBEXexcCritical5 4 6 7" xfId="30656"/>
    <cellStyle name="SAPBEXexcCritical5 4 7" xfId="3199"/>
    <cellStyle name="SAPBEXexcCritical5 4 7 2" xfId="9753"/>
    <cellStyle name="SAPBEXexcCritical5 4 7 3" xfId="14283"/>
    <cellStyle name="SAPBEXexcCritical5 4 7 4" xfId="21137"/>
    <cellStyle name="SAPBEXexcCritical5 4 7 5" xfId="24706"/>
    <cellStyle name="SAPBEXexcCritical5 4 7 6" xfId="28158"/>
    <cellStyle name="SAPBEXexcCritical5 4 7 7" xfId="30657"/>
    <cellStyle name="SAPBEXexcCritical5 4 8" xfId="21127"/>
    <cellStyle name="SAPBEXexcCritical5 4 9" xfId="24696"/>
    <cellStyle name="SAPBEXexcCritical5 5" xfId="1383"/>
    <cellStyle name="SAPBEXexcCritical5 5 10" xfId="24707"/>
    <cellStyle name="SAPBEXexcCritical5 5 11" xfId="30658"/>
    <cellStyle name="SAPBEXexcCritical5 5 2" xfId="1933"/>
    <cellStyle name="SAPBEXexcCritical5 5 2 2" xfId="4480"/>
    <cellStyle name="SAPBEXexcCritical5 5 2 2 2" xfId="9756"/>
    <cellStyle name="SAPBEXexcCritical5 5 2 2 3" xfId="14286"/>
    <cellStyle name="SAPBEXexcCritical5 5 2 2 4" xfId="21140"/>
    <cellStyle name="SAPBEXexcCritical5 5 2 2 5" xfId="24709"/>
    <cellStyle name="SAPBEXexcCritical5 5 2 2 6" xfId="28160"/>
    <cellStyle name="SAPBEXexcCritical5 5 2 2 7" xfId="30660"/>
    <cellStyle name="SAPBEXexcCritical5 5 2 3" xfId="9755"/>
    <cellStyle name="SAPBEXexcCritical5 5 2 4" xfId="14285"/>
    <cellStyle name="SAPBEXexcCritical5 5 2 5" xfId="21139"/>
    <cellStyle name="SAPBEXexcCritical5 5 2 6" xfId="24708"/>
    <cellStyle name="SAPBEXexcCritical5 5 2 7" xfId="28159"/>
    <cellStyle name="SAPBEXexcCritical5 5 2 8" xfId="30659"/>
    <cellStyle name="SAPBEXexcCritical5 5 3" xfId="2350"/>
    <cellStyle name="SAPBEXexcCritical5 5 3 2" xfId="4897"/>
    <cellStyle name="SAPBEXexcCritical5 5 3 2 2" xfId="9758"/>
    <cellStyle name="SAPBEXexcCritical5 5 3 2 3" xfId="14288"/>
    <cellStyle name="SAPBEXexcCritical5 5 3 2 4" xfId="21142"/>
    <cellStyle name="SAPBEXexcCritical5 5 3 2 5" xfId="24711"/>
    <cellStyle name="SAPBEXexcCritical5 5 3 2 6" xfId="28162"/>
    <cellStyle name="SAPBEXexcCritical5 5 3 2 7" xfId="30662"/>
    <cellStyle name="SAPBEXexcCritical5 5 3 3" xfId="9757"/>
    <cellStyle name="SAPBEXexcCritical5 5 3 4" xfId="14287"/>
    <cellStyle name="SAPBEXexcCritical5 5 3 5" xfId="21141"/>
    <cellStyle name="SAPBEXexcCritical5 5 3 6" xfId="24710"/>
    <cellStyle name="SAPBEXexcCritical5 5 3 7" xfId="28161"/>
    <cellStyle name="SAPBEXexcCritical5 5 3 8" xfId="30661"/>
    <cellStyle name="SAPBEXexcCritical5 5 4" xfId="2762"/>
    <cellStyle name="SAPBEXexcCritical5 5 4 2" xfId="5309"/>
    <cellStyle name="SAPBEXexcCritical5 5 4 2 2" xfId="9760"/>
    <cellStyle name="SAPBEXexcCritical5 5 4 2 3" xfId="14290"/>
    <cellStyle name="SAPBEXexcCritical5 5 4 2 4" xfId="21144"/>
    <cellStyle name="SAPBEXexcCritical5 5 4 2 5" xfId="24713"/>
    <cellStyle name="SAPBEXexcCritical5 5 4 2 6" xfId="28164"/>
    <cellStyle name="SAPBEXexcCritical5 5 4 2 7" xfId="30664"/>
    <cellStyle name="SAPBEXexcCritical5 5 4 3" xfId="9759"/>
    <cellStyle name="SAPBEXexcCritical5 5 4 4" xfId="14289"/>
    <cellStyle name="SAPBEXexcCritical5 5 4 5" xfId="21143"/>
    <cellStyle name="SAPBEXexcCritical5 5 4 6" xfId="24712"/>
    <cellStyle name="SAPBEXexcCritical5 5 4 7" xfId="28163"/>
    <cellStyle name="SAPBEXexcCritical5 5 4 8" xfId="30663"/>
    <cellStyle name="SAPBEXexcCritical5 5 5" xfId="3177"/>
    <cellStyle name="SAPBEXexcCritical5 5 5 2" xfId="5724"/>
    <cellStyle name="SAPBEXexcCritical5 5 5 2 2" xfId="9762"/>
    <cellStyle name="SAPBEXexcCritical5 5 5 2 3" xfId="14292"/>
    <cellStyle name="SAPBEXexcCritical5 5 5 2 4" xfId="21146"/>
    <cellStyle name="SAPBEXexcCritical5 5 5 2 5" xfId="24715"/>
    <cellStyle name="SAPBEXexcCritical5 5 5 2 6" xfId="30666"/>
    <cellStyle name="SAPBEXexcCritical5 5 5 3" xfId="9761"/>
    <cellStyle name="SAPBEXexcCritical5 5 5 4" xfId="14291"/>
    <cellStyle name="SAPBEXexcCritical5 5 5 5" xfId="21145"/>
    <cellStyle name="SAPBEXexcCritical5 5 5 6" xfId="24714"/>
    <cellStyle name="SAPBEXexcCritical5 5 5 7" xfId="30665"/>
    <cellStyle name="SAPBEXexcCritical5 5 6" xfId="3933"/>
    <cellStyle name="SAPBEXexcCritical5 5 6 2" xfId="9763"/>
    <cellStyle name="SAPBEXexcCritical5 5 6 3" xfId="14293"/>
    <cellStyle name="SAPBEXexcCritical5 5 6 4" xfId="21147"/>
    <cellStyle name="SAPBEXexcCritical5 5 6 5" xfId="24716"/>
    <cellStyle name="SAPBEXexcCritical5 5 6 6" xfId="28165"/>
    <cellStyle name="SAPBEXexcCritical5 5 6 7" xfId="30667"/>
    <cellStyle name="SAPBEXexcCritical5 5 7" xfId="9754"/>
    <cellStyle name="SAPBEXexcCritical5 5 8" xfId="14284"/>
    <cellStyle name="SAPBEXexcCritical5 5 9" xfId="21138"/>
    <cellStyle name="SAPBEXexcCritical6" xfId="640"/>
    <cellStyle name="SAPBEXexcCritical6 2" xfId="1097"/>
    <cellStyle name="SAPBEXexcCritical6 2 10" xfId="9765"/>
    <cellStyle name="SAPBEXexcCritical6 2 11" xfId="14294"/>
    <cellStyle name="SAPBEXexcCritical6 2 12" xfId="21149"/>
    <cellStyle name="SAPBEXexcCritical6 2 13" xfId="28166"/>
    <cellStyle name="SAPBEXexcCritical6 2 2" xfId="1202"/>
    <cellStyle name="SAPBEXexcCritical6 2 2 10" xfId="21150"/>
    <cellStyle name="SAPBEXexcCritical6 2 2 11" xfId="24717"/>
    <cellStyle name="SAPBEXexcCritical6 2 2 12" xfId="28167"/>
    <cellStyle name="SAPBEXexcCritical6 2 2 2" xfId="1753"/>
    <cellStyle name="SAPBEXexcCritical6 2 2 2 2" xfId="4302"/>
    <cellStyle name="SAPBEXexcCritical6 2 2 2 2 2" xfId="9768"/>
    <cellStyle name="SAPBEXexcCritical6 2 2 2 2 3" xfId="14297"/>
    <cellStyle name="SAPBEXexcCritical6 2 2 2 2 4" xfId="21152"/>
    <cellStyle name="SAPBEXexcCritical6 2 2 2 2 5" xfId="24719"/>
    <cellStyle name="SAPBEXexcCritical6 2 2 2 2 6" xfId="28169"/>
    <cellStyle name="SAPBEXexcCritical6 2 2 2 2 7" xfId="30669"/>
    <cellStyle name="SAPBEXexcCritical6 2 2 2 3" xfId="9767"/>
    <cellStyle name="SAPBEXexcCritical6 2 2 2 4" xfId="14296"/>
    <cellStyle name="SAPBEXexcCritical6 2 2 2 5" xfId="21151"/>
    <cellStyle name="SAPBEXexcCritical6 2 2 2 6" xfId="24718"/>
    <cellStyle name="SAPBEXexcCritical6 2 2 2 7" xfId="28168"/>
    <cellStyle name="SAPBEXexcCritical6 2 2 2 8" xfId="30668"/>
    <cellStyle name="SAPBEXexcCritical6 2 2 3" xfId="2172"/>
    <cellStyle name="SAPBEXexcCritical6 2 2 3 2" xfId="4719"/>
    <cellStyle name="SAPBEXexcCritical6 2 2 3 2 2" xfId="9770"/>
    <cellStyle name="SAPBEXexcCritical6 2 2 3 2 3" xfId="14299"/>
    <cellStyle name="SAPBEXexcCritical6 2 2 3 2 4" xfId="21154"/>
    <cellStyle name="SAPBEXexcCritical6 2 2 3 2 5" xfId="24721"/>
    <cellStyle name="SAPBEXexcCritical6 2 2 3 2 6" xfId="28171"/>
    <cellStyle name="SAPBEXexcCritical6 2 2 3 2 7" xfId="30671"/>
    <cellStyle name="SAPBEXexcCritical6 2 2 3 3" xfId="9769"/>
    <cellStyle name="SAPBEXexcCritical6 2 2 3 4" xfId="14298"/>
    <cellStyle name="SAPBEXexcCritical6 2 2 3 5" xfId="21153"/>
    <cellStyle name="SAPBEXexcCritical6 2 2 3 6" xfId="24720"/>
    <cellStyle name="SAPBEXexcCritical6 2 2 3 7" xfId="28170"/>
    <cellStyle name="SAPBEXexcCritical6 2 2 3 8" xfId="30670"/>
    <cellStyle name="SAPBEXexcCritical6 2 2 4" xfId="2584"/>
    <cellStyle name="SAPBEXexcCritical6 2 2 4 2" xfId="5131"/>
    <cellStyle name="SAPBEXexcCritical6 2 2 4 2 2" xfId="9772"/>
    <cellStyle name="SAPBEXexcCritical6 2 2 4 2 3" xfId="14301"/>
    <cellStyle name="SAPBEXexcCritical6 2 2 4 2 4" xfId="21156"/>
    <cellStyle name="SAPBEXexcCritical6 2 2 4 2 5" xfId="24723"/>
    <cellStyle name="SAPBEXexcCritical6 2 2 4 2 6" xfId="28173"/>
    <cellStyle name="SAPBEXexcCritical6 2 2 4 2 7" xfId="30673"/>
    <cellStyle name="SAPBEXexcCritical6 2 2 4 3" xfId="9771"/>
    <cellStyle name="SAPBEXexcCritical6 2 2 4 4" xfId="14300"/>
    <cellStyle name="SAPBEXexcCritical6 2 2 4 5" xfId="21155"/>
    <cellStyle name="SAPBEXexcCritical6 2 2 4 6" xfId="24722"/>
    <cellStyle name="SAPBEXexcCritical6 2 2 4 7" xfId="28172"/>
    <cellStyle name="SAPBEXexcCritical6 2 2 4 8" xfId="30672"/>
    <cellStyle name="SAPBEXexcCritical6 2 2 5" xfId="2999"/>
    <cellStyle name="SAPBEXexcCritical6 2 2 5 2" xfId="5546"/>
    <cellStyle name="SAPBEXexcCritical6 2 2 5 2 2" xfId="9774"/>
    <cellStyle name="SAPBEXexcCritical6 2 2 5 2 3" xfId="14303"/>
    <cellStyle name="SAPBEXexcCritical6 2 2 5 2 4" xfId="21158"/>
    <cellStyle name="SAPBEXexcCritical6 2 2 5 2 5" xfId="24725"/>
    <cellStyle name="SAPBEXexcCritical6 2 2 5 2 6" xfId="28175"/>
    <cellStyle name="SAPBEXexcCritical6 2 2 5 2 7" xfId="30674"/>
    <cellStyle name="SAPBEXexcCritical6 2 2 5 3" xfId="9773"/>
    <cellStyle name="SAPBEXexcCritical6 2 2 5 4" xfId="14302"/>
    <cellStyle name="SAPBEXexcCritical6 2 2 5 5" xfId="21157"/>
    <cellStyle name="SAPBEXexcCritical6 2 2 5 6" xfId="24724"/>
    <cellStyle name="SAPBEXexcCritical6 2 2 5 7" xfId="28174"/>
    <cellStyle name="SAPBEXexcCritical6 2 2 6" xfId="3451"/>
    <cellStyle name="SAPBEXexcCritical6 2 2 6 2" xfId="9775"/>
    <cellStyle name="SAPBEXexcCritical6 2 2 6 3" xfId="14304"/>
    <cellStyle name="SAPBEXexcCritical6 2 2 6 4" xfId="21159"/>
    <cellStyle name="SAPBEXexcCritical6 2 2 6 5" xfId="24726"/>
    <cellStyle name="SAPBEXexcCritical6 2 2 6 6" xfId="28176"/>
    <cellStyle name="SAPBEXexcCritical6 2 2 6 7" xfId="30675"/>
    <cellStyle name="SAPBEXexcCritical6 2 2 7" xfId="3755"/>
    <cellStyle name="SAPBEXexcCritical6 2 2 7 2" xfId="9776"/>
    <cellStyle name="SAPBEXexcCritical6 2 2 7 3" xfId="14305"/>
    <cellStyle name="SAPBEXexcCritical6 2 2 7 4" xfId="21160"/>
    <cellStyle name="SAPBEXexcCritical6 2 2 7 5" xfId="24727"/>
    <cellStyle name="SAPBEXexcCritical6 2 2 7 6" xfId="28177"/>
    <cellStyle name="SAPBEXexcCritical6 2 2 7 7" xfId="30676"/>
    <cellStyle name="SAPBEXexcCritical6 2 2 8" xfId="9766"/>
    <cellStyle name="SAPBEXexcCritical6 2 2 9" xfId="14295"/>
    <cellStyle name="SAPBEXexcCritical6 2 3" xfId="1301"/>
    <cellStyle name="SAPBEXexcCritical6 2 3 10" xfId="21161"/>
    <cellStyle name="SAPBEXexcCritical6 2 3 11" xfId="28178"/>
    <cellStyle name="SAPBEXexcCritical6 2 3 12" xfId="30677"/>
    <cellStyle name="SAPBEXexcCritical6 2 3 2" xfId="1852"/>
    <cellStyle name="SAPBEXexcCritical6 2 3 2 2" xfId="4401"/>
    <cellStyle name="SAPBEXexcCritical6 2 3 2 2 2" xfId="9779"/>
    <cellStyle name="SAPBEXexcCritical6 2 3 2 2 3" xfId="14308"/>
    <cellStyle name="SAPBEXexcCritical6 2 3 2 2 4" xfId="21163"/>
    <cellStyle name="SAPBEXexcCritical6 2 3 2 2 5" xfId="24729"/>
    <cellStyle name="SAPBEXexcCritical6 2 3 2 2 6" xfId="28180"/>
    <cellStyle name="SAPBEXexcCritical6 2 3 2 2 7" xfId="30679"/>
    <cellStyle name="SAPBEXexcCritical6 2 3 2 3" xfId="9778"/>
    <cellStyle name="SAPBEXexcCritical6 2 3 2 4" xfId="14307"/>
    <cellStyle name="SAPBEXexcCritical6 2 3 2 5" xfId="21162"/>
    <cellStyle name="SAPBEXexcCritical6 2 3 2 6" xfId="24728"/>
    <cellStyle name="SAPBEXexcCritical6 2 3 2 7" xfId="28179"/>
    <cellStyle name="SAPBEXexcCritical6 2 3 2 8" xfId="30678"/>
    <cellStyle name="SAPBEXexcCritical6 2 3 3" xfId="2271"/>
    <cellStyle name="SAPBEXexcCritical6 2 3 3 2" xfId="4818"/>
    <cellStyle name="SAPBEXexcCritical6 2 3 3 2 2" xfId="9781"/>
    <cellStyle name="SAPBEXexcCritical6 2 3 3 2 3" xfId="14310"/>
    <cellStyle name="SAPBEXexcCritical6 2 3 3 2 4" xfId="21165"/>
    <cellStyle name="SAPBEXexcCritical6 2 3 3 2 5" xfId="24731"/>
    <cellStyle name="SAPBEXexcCritical6 2 3 3 2 6" xfId="28182"/>
    <cellStyle name="SAPBEXexcCritical6 2 3 3 2 7" xfId="30681"/>
    <cellStyle name="SAPBEXexcCritical6 2 3 3 3" xfId="9780"/>
    <cellStyle name="SAPBEXexcCritical6 2 3 3 4" xfId="14309"/>
    <cellStyle name="SAPBEXexcCritical6 2 3 3 5" xfId="21164"/>
    <cellStyle name="SAPBEXexcCritical6 2 3 3 6" xfId="24730"/>
    <cellStyle name="SAPBEXexcCritical6 2 3 3 7" xfId="28181"/>
    <cellStyle name="SAPBEXexcCritical6 2 3 3 8" xfId="30680"/>
    <cellStyle name="SAPBEXexcCritical6 2 3 4" xfId="2683"/>
    <cellStyle name="SAPBEXexcCritical6 2 3 4 2" xfId="5230"/>
    <cellStyle name="SAPBEXexcCritical6 2 3 4 2 2" xfId="9783"/>
    <cellStyle name="SAPBEXexcCritical6 2 3 4 2 3" xfId="14312"/>
    <cellStyle name="SAPBEXexcCritical6 2 3 4 2 4" xfId="21167"/>
    <cellStyle name="SAPBEXexcCritical6 2 3 4 2 5" xfId="24733"/>
    <cellStyle name="SAPBEXexcCritical6 2 3 4 2 6" xfId="28184"/>
    <cellStyle name="SAPBEXexcCritical6 2 3 4 2 7" xfId="30683"/>
    <cellStyle name="SAPBEXexcCritical6 2 3 4 3" xfId="9782"/>
    <cellStyle name="SAPBEXexcCritical6 2 3 4 4" xfId="14311"/>
    <cellStyle name="SAPBEXexcCritical6 2 3 4 5" xfId="21166"/>
    <cellStyle name="SAPBEXexcCritical6 2 3 4 6" xfId="24732"/>
    <cellStyle name="SAPBEXexcCritical6 2 3 4 7" xfId="28183"/>
    <cellStyle name="SAPBEXexcCritical6 2 3 4 8" xfId="30682"/>
    <cellStyle name="SAPBEXexcCritical6 2 3 5" xfId="3098"/>
    <cellStyle name="SAPBEXexcCritical6 2 3 5 2" xfId="5645"/>
    <cellStyle name="SAPBEXexcCritical6 2 3 5 2 2" xfId="9785"/>
    <cellStyle name="SAPBEXexcCritical6 2 3 5 2 3" xfId="14314"/>
    <cellStyle name="SAPBEXexcCritical6 2 3 5 2 4" xfId="21169"/>
    <cellStyle name="SAPBEXexcCritical6 2 3 5 2 5" xfId="24735"/>
    <cellStyle name="SAPBEXexcCritical6 2 3 5 2 6" xfId="28186"/>
    <cellStyle name="SAPBEXexcCritical6 2 3 5 2 7" xfId="30685"/>
    <cellStyle name="SAPBEXexcCritical6 2 3 5 3" xfId="9784"/>
    <cellStyle name="SAPBEXexcCritical6 2 3 5 4" xfId="14313"/>
    <cellStyle name="SAPBEXexcCritical6 2 3 5 5" xfId="21168"/>
    <cellStyle name="SAPBEXexcCritical6 2 3 5 6" xfId="24734"/>
    <cellStyle name="SAPBEXexcCritical6 2 3 5 7" xfId="28185"/>
    <cellStyle name="SAPBEXexcCritical6 2 3 5 8" xfId="30684"/>
    <cellStyle name="SAPBEXexcCritical6 2 3 6" xfId="3452"/>
    <cellStyle name="SAPBEXexcCritical6 2 3 6 2" xfId="9786"/>
    <cellStyle name="SAPBEXexcCritical6 2 3 6 3" xfId="14315"/>
    <cellStyle name="SAPBEXexcCritical6 2 3 6 4" xfId="21170"/>
    <cellStyle name="SAPBEXexcCritical6 2 3 6 5" xfId="24736"/>
    <cellStyle name="SAPBEXexcCritical6 2 3 6 6" xfId="28187"/>
    <cellStyle name="SAPBEXexcCritical6 2 3 6 7" xfId="30686"/>
    <cellStyle name="SAPBEXexcCritical6 2 3 7" xfId="3854"/>
    <cellStyle name="SAPBEXexcCritical6 2 3 7 2" xfId="9787"/>
    <cellStyle name="SAPBEXexcCritical6 2 3 7 3" xfId="14316"/>
    <cellStyle name="SAPBEXexcCritical6 2 3 7 4" xfId="21171"/>
    <cellStyle name="SAPBEXexcCritical6 2 3 7 5" xfId="24737"/>
    <cellStyle name="SAPBEXexcCritical6 2 3 7 6" xfId="28188"/>
    <cellStyle name="SAPBEXexcCritical6 2 3 7 7" xfId="30687"/>
    <cellStyle name="SAPBEXexcCritical6 2 3 8" xfId="9777"/>
    <cellStyle name="SAPBEXexcCritical6 2 3 9" xfId="14306"/>
    <cellStyle name="SAPBEXexcCritical6 2 4" xfId="1649"/>
    <cellStyle name="SAPBEXexcCritical6 2 4 2" xfId="4198"/>
    <cellStyle name="SAPBEXexcCritical6 2 4 2 2" xfId="9789"/>
    <cellStyle name="SAPBEXexcCritical6 2 4 2 3" xfId="14318"/>
    <cellStyle name="SAPBEXexcCritical6 2 4 2 4" xfId="21173"/>
    <cellStyle name="SAPBEXexcCritical6 2 4 2 5" xfId="24739"/>
    <cellStyle name="SAPBEXexcCritical6 2 4 2 6" xfId="28190"/>
    <cellStyle name="SAPBEXexcCritical6 2 4 2 7" xfId="30689"/>
    <cellStyle name="SAPBEXexcCritical6 2 4 3" xfId="9788"/>
    <cellStyle name="SAPBEXexcCritical6 2 4 4" xfId="14317"/>
    <cellStyle name="SAPBEXexcCritical6 2 4 5" xfId="21172"/>
    <cellStyle name="SAPBEXexcCritical6 2 4 6" xfId="24738"/>
    <cellStyle name="SAPBEXexcCritical6 2 4 7" xfId="28189"/>
    <cellStyle name="SAPBEXexcCritical6 2 4 8" xfId="30688"/>
    <cellStyle name="SAPBEXexcCritical6 2 5" xfId="2068"/>
    <cellStyle name="SAPBEXexcCritical6 2 5 2" xfId="4615"/>
    <cellStyle name="SAPBEXexcCritical6 2 5 2 2" xfId="9791"/>
    <cellStyle name="SAPBEXexcCritical6 2 5 2 3" xfId="14320"/>
    <cellStyle name="SAPBEXexcCritical6 2 5 2 4" xfId="21175"/>
    <cellStyle name="SAPBEXexcCritical6 2 5 2 5" xfId="24741"/>
    <cellStyle name="SAPBEXexcCritical6 2 5 2 6" xfId="28192"/>
    <cellStyle name="SAPBEXexcCritical6 2 5 2 7" xfId="30691"/>
    <cellStyle name="SAPBEXexcCritical6 2 5 3" xfId="9790"/>
    <cellStyle name="SAPBEXexcCritical6 2 5 4" xfId="14319"/>
    <cellStyle name="SAPBEXexcCritical6 2 5 5" xfId="21174"/>
    <cellStyle name="SAPBEXexcCritical6 2 5 6" xfId="24740"/>
    <cellStyle name="SAPBEXexcCritical6 2 5 7" xfId="28191"/>
    <cellStyle name="SAPBEXexcCritical6 2 5 8" xfId="30690"/>
    <cellStyle name="SAPBEXexcCritical6 2 6" xfId="2480"/>
    <cellStyle name="SAPBEXexcCritical6 2 6 2" xfId="5027"/>
    <cellStyle name="SAPBEXexcCritical6 2 6 2 2" xfId="9793"/>
    <cellStyle name="SAPBEXexcCritical6 2 6 2 3" xfId="14322"/>
    <cellStyle name="SAPBEXexcCritical6 2 6 2 4" xfId="21177"/>
    <cellStyle name="SAPBEXexcCritical6 2 6 2 5" xfId="24743"/>
    <cellStyle name="SAPBEXexcCritical6 2 6 2 6" xfId="28194"/>
    <cellStyle name="SAPBEXexcCritical6 2 6 2 7" xfId="30693"/>
    <cellStyle name="SAPBEXexcCritical6 2 6 3" xfId="9792"/>
    <cellStyle name="SAPBEXexcCritical6 2 6 4" xfId="14321"/>
    <cellStyle name="SAPBEXexcCritical6 2 6 5" xfId="21176"/>
    <cellStyle name="SAPBEXexcCritical6 2 6 6" xfId="24742"/>
    <cellStyle name="SAPBEXexcCritical6 2 6 7" xfId="28193"/>
    <cellStyle name="SAPBEXexcCritical6 2 6 8" xfId="30692"/>
    <cellStyle name="SAPBEXexcCritical6 2 7" xfId="2895"/>
    <cellStyle name="SAPBEXexcCritical6 2 7 2" xfId="5442"/>
    <cellStyle name="SAPBEXexcCritical6 2 7 2 2" xfId="9795"/>
    <cellStyle name="SAPBEXexcCritical6 2 7 2 3" xfId="14324"/>
    <cellStyle name="SAPBEXexcCritical6 2 7 2 4" xfId="21179"/>
    <cellStyle name="SAPBEXexcCritical6 2 7 2 5" xfId="24745"/>
    <cellStyle name="SAPBEXexcCritical6 2 7 2 6" xfId="28196"/>
    <cellStyle name="SAPBEXexcCritical6 2 7 2 7" xfId="30695"/>
    <cellStyle name="SAPBEXexcCritical6 2 7 3" xfId="9794"/>
    <cellStyle name="SAPBEXexcCritical6 2 7 4" xfId="14323"/>
    <cellStyle name="SAPBEXexcCritical6 2 7 5" xfId="21178"/>
    <cellStyle name="SAPBEXexcCritical6 2 7 6" xfId="24744"/>
    <cellStyle name="SAPBEXexcCritical6 2 7 7" xfId="28195"/>
    <cellStyle name="SAPBEXexcCritical6 2 7 8" xfId="30694"/>
    <cellStyle name="SAPBEXexcCritical6 2 8" xfId="3450"/>
    <cellStyle name="SAPBEXexcCritical6 2 8 2" xfId="9796"/>
    <cellStyle name="SAPBEXexcCritical6 2 8 3" xfId="14325"/>
    <cellStyle name="SAPBEXexcCritical6 2 8 4" xfId="21180"/>
    <cellStyle name="SAPBEXexcCritical6 2 8 5" xfId="24746"/>
    <cellStyle name="SAPBEXexcCritical6 2 8 6" xfId="28197"/>
    <cellStyle name="SAPBEXexcCritical6 2 8 7" xfId="30696"/>
    <cellStyle name="SAPBEXexcCritical6 2 9" xfId="3651"/>
    <cellStyle name="SAPBEXexcCritical6 2 9 2" xfId="9797"/>
    <cellStyle name="SAPBEXexcCritical6 2 9 3" xfId="14326"/>
    <cellStyle name="SAPBEXexcCritical6 2 9 4" xfId="21181"/>
    <cellStyle name="SAPBEXexcCritical6 2 9 5" xfId="24747"/>
    <cellStyle name="SAPBEXexcCritical6 2 9 6" xfId="28198"/>
    <cellStyle name="SAPBEXexcCritical6 2 9 7" xfId="30697"/>
    <cellStyle name="SAPBEXexcCritical6 3" xfId="942"/>
    <cellStyle name="SAPBEXexcCritical6 3 10" xfId="24748"/>
    <cellStyle name="SAPBEXexcCritical6 3 11" xfId="28199"/>
    <cellStyle name="SAPBEXexcCritical6 3 12" xfId="30698"/>
    <cellStyle name="SAPBEXexcCritical6 3 2" xfId="1526"/>
    <cellStyle name="SAPBEXexcCritical6 3 2 2" xfId="4075"/>
    <cellStyle name="SAPBEXexcCritical6 3 2 2 2" xfId="9800"/>
    <cellStyle name="SAPBEXexcCritical6 3 2 2 3" xfId="14329"/>
    <cellStyle name="SAPBEXexcCritical6 3 2 2 4" xfId="21184"/>
    <cellStyle name="SAPBEXexcCritical6 3 2 2 5" xfId="24750"/>
    <cellStyle name="SAPBEXexcCritical6 3 2 2 6" xfId="28201"/>
    <cellStyle name="SAPBEXexcCritical6 3 2 2 7" xfId="30700"/>
    <cellStyle name="SAPBEXexcCritical6 3 2 3" xfId="9799"/>
    <cellStyle name="SAPBEXexcCritical6 3 2 4" xfId="14328"/>
    <cellStyle name="SAPBEXexcCritical6 3 2 5" xfId="21183"/>
    <cellStyle name="SAPBEXexcCritical6 3 2 6" xfId="24749"/>
    <cellStyle name="SAPBEXexcCritical6 3 2 7" xfId="28200"/>
    <cellStyle name="SAPBEXexcCritical6 3 2 8" xfId="30699"/>
    <cellStyle name="SAPBEXexcCritical6 3 3" xfId="1411"/>
    <cellStyle name="SAPBEXexcCritical6 3 3 2" xfId="3960"/>
    <cellStyle name="SAPBEXexcCritical6 3 3 2 2" xfId="9802"/>
    <cellStyle name="SAPBEXexcCritical6 3 3 2 3" xfId="14331"/>
    <cellStyle name="SAPBEXexcCritical6 3 3 2 4" xfId="21186"/>
    <cellStyle name="SAPBEXexcCritical6 3 3 2 5" xfId="24752"/>
    <cellStyle name="SAPBEXexcCritical6 3 3 2 6" xfId="28203"/>
    <cellStyle name="SAPBEXexcCritical6 3 3 2 7" xfId="30702"/>
    <cellStyle name="SAPBEXexcCritical6 3 3 3" xfId="9801"/>
    <cellStyle name="SAPBEXexcCritical6 3 3 4" xfId="14330"/>
    <cellStyle name="SAPBEXexcCritical6 3 3 5" xfId="21185"/>
    <cellStyle name="SAPBEXexcCritical6 3 3 6" xfId="24751"/>
    <cellStyle name="SAPBEXexcCritical6 3 3 7" xfId="28202"/>
    <cellStyle name="SAPBEXexcCritical6 3 3 8" xfId="30701"/>
    <cellStyle name="SAPBEXexcCritical6 3 4" xfId="1491"/>
    <cellStyle name="SAPBEXexcCritical6 3 4 2" xfId="4040"/>
    <cellStyle name="SAPBEXexcCritical6 3 4 2 2" xfId="9804"/>
    <cellStyle name="SAPBEXexcCritical6 3 4 2 3" xfId="14333"/>
    <cellStyle name="SAPBEXexcCritical6 3 4 2 4" xfId="21188"/>
    <cellStyle name="SAPBEXexcCritical6 3 4 2 5" xfId="24754"/>
    <cellStyle name="SAPBEXexcCritical6 3 4 2 6" xfId="28205"/>
    <cellStyle name="SAPBEXexcCritical6 3 4 2 7" xfId="30704"/>
    <cellStyle name="SAPBEXexcCritical6 3 4 3" xfId="9803"/>
    <cellStyle name="SAPBEXexcCritical6 3 4 4" xfId="14332"/>
    <cellStyle name="SAPBEXexcCritical6 3 4 5" xfId="24753"/>
    <cellStyle name="SAPBEXexcCritical6 3 4 6" xfId="28204"/>
    <cellStyle name="SAPBEXexcCritical6 3 4 7" xfId="30703"/>
    <cellStyle name="SAPBEXexcCritical6 3 5" xfId="1445"/>
    <cellStyle name="SAPBEXexcCritical6 3 5 2" xfId="3994"/>
    <cellStyle name="SAPBEXexcCritical6 3 5 2 2" xfId="9806"/>
    <cellStyle name="SAPBEXexcCritical6 3 5 2 3" xfId="14335"/>
    <cellStyle name="SAPBEXexcCritical6 3 5 2 4" xfId="21190"/>
    <cellStyle name="SAPBEXexcCritical6 3 5 2 5" xfId="24756"/>
    <cellStyle name="SAPBEXexcCritical6 3 5 2 6" xfId="28207"/>
    <cellStyle name="SAPBEXexcCritical6 3 5 2 7" xfId="30706"/>
    <cellStyle name="SAPBEXexcCritical6 3 5 3" xfId="9805"/>
    <cellStyle name="SAPBEXexcCritical6 3 5 4" xfId="14334"/>
    <cellStyle name="SAPBEXexcCritical6 3 5 5" xfId="21189"/>
    <cellStyle name="SAPBEXexcCritical6 3 5 6" xfId="24755"/>
    <cellStyle name="SAPBEXexcCritical6 3 5 7" xfId="28206"/>
    <cellStyle name="SAPBEXexcCritical6 3 5 8" xfId="30705"/>
    <cellStyle name="SAPBEXexcCritical6 3 6" xfId="3453"/>
    <cellStyle name="SAPBEXexcCritical6 3 6 2" xfId="9807"/>
    <cellStyle name="SAPBEXexcCritical6 3 6 3" xfId="14336"/>
    <cellStyle name="SAPBEXexcCritical6 3 6 4" xfId="21191"/>
    <cellStyle name="SAPBEXexcCritical6 3 6 5" xfId="24757"/>
    <cellStyle name="SAPBEXexcCritical6 3 6 6" xfId="28208"/>
    <cellStyle name="SAPBEXexcCritical6 3 6 7" xfId="30707"/>
    <cellStyle name="SAPBEXexcCritical6 3 7" xfId="3229"/>
    <cellStyle name="SAPBEXexcCritical6 3 7 2" xfId="9808"/>
    <cellStyle name="SAPBEXexcCritical6 3 7 3" xfId="14337"/>
    <cellStyle name="SAPBEXexcCritical6 3 7 4" xfId="21192"/>
    <cellStyle name="SAPBEXexcCritical6 3 7 5" xfId="24758"/>
    <cellStyle name="SAPBEXexcCritical6 3 7 6" xfId="28209"/>
    <cellStyle name="SAPBEXexcCritical6 3 7 7" xfId="30708"/>
    <cellStyle name="SAPBEXexcCritical6 3 8" xfId="9798"/>
    <cellStyle name="SAPBEXexcCritical6 3 9" xfId="14327"/>
    <cellStyle name="SAPBEXexcCritical6 4" xfId="973"/>
    <cellStyle name="SAPBEXexcCritical6 4 10" xfId="28210"/>
    <cellStyle name="SAPBEXexcCritical6 4 11" xfId="30709"/>
    <cellStyle name="SAPBEXexcCritical6 4 2" xfId="1557"/>
    <cellStyle name="SAPBEXexcCritical6 4 2 2" xfId="4106"/>
    <cellStyle name="SAPBEXexcCritical6 4 2 2 2" xfId="9811"/>
    <cellStyle name="SAPBEXexcCritical6 4 2 2 3" xfId="14340"/>
    <cellStyle name="SAPBEXexcCritical6 4 2 2 4" xfId="21195"/>
    <cellStyle name="SAPBEXexcCritical6 4 2 2 5" xfId="24761"/>
    <cellStyle name="SAPBEXexcCritical6 4 2 2 6" xfId="28212"/>
    <cellStyle name="SAPBEXexcCritical6 4 2 2 7" xfId="30711"/>
    <cellStyle name="SAPBEXexcCritical6 4 2 3" xfId="9810"/>
    <cellStyle name="SAPBEXexcCritical6 4 2 4" xfId="14339"/>
    <cellStyle name="SAPBEXexcCritical6 4 2 5" xfId="21194"/>
    <cellStyle name="SAPBEXexcCritical6 4 2 6" xfId="24760"/>
    <cellStyle name="SAPBEXexcCritical6 4 2 7" xfId="28211"/>
    <cellStyle name="SAPBEXexcCritical6 4 2 8" xfId="30710"/>
    <cellStyle name="SAPBEXexcCritical6 4 3" xfId="1976"/>
    <cellStyle name="SAPBEXexcCritical6 4 3 2" xfId="4523"/>
    <cellStyle name="SAPBEXexcCritical6 4 3 2 2" xfId="9813"/>
    <cellStyle name="SAPBEXexcCritical6 4 3 2 3" xfId="21197"/>
    <cellStyle name="SAPBEXexcCritical6 4 3 2 4" xfId="24763"/>
    <cellStyle name="SAPBEXexcCritical6 4 3 2 5" xfId="28214"/>
    <cellStyle name="SAPBEXexcCritical6 4 3 2 6" xfId="30713"/>
    <cellStyle name="SAPBEXexcCritical6 4 3 3" xfId="9812"/>
    <cellStyle name="SAPBEXexcCritical6 4 3 4" xfId="21196"/>
    <cellStyle name="SAPBEXexcCritical6 4 3 5" xfId="24762"/>
    <cellStyle name="SAPBEXexcCritical6 4 3 6" xfId="28213"/>
    <cellStyle name="SAPBEXexcCritical6 4 3 7" xfId="30712"/>
    <cellStyle name="SAPBEXexcCritical6 4 4" xfId="2388"/>
    <cellStyle name="SAPBEXexcCritical6 4 4 2" xfId="4935"/>
    <cellStyle name="SAPBEXexcCritical6 4 4 2 2" xfId="9815"/>
    <cellStyle name="SAPBEXexcCritical6 4 4 2 3" xfId="14344"/>
    <cellStyle name="SAPBEXexcCritical6 4 4 2 4" xfId="21199"/>
    <cellStyle name="SAPBEXexcCritical6 4 4 2 5" xfId="24765"/>
    <cellStyle name="SAPBEXexcCritical6 4 4 2 6" xfId="28216"/>
    <cellStyle name="SAPBEXexcCritical6 4 4 2 7" xfId="30715"/>
    <cellStyle name="SAPBEXexcCritical6 4 4 3" xfId="9814"/>
    <cellStyle name="SAPBEXexcCritical6 4 4 4" xfId="14343"/>
    <cellStyle name="SAPBEXexcCritical6 4 4 5" xfId="21198"/>
    <cellStyle name="SAPBEXexcCritical6 4 4 6" xfId="24764"/>
    <cellStyle name="SAPBEXexcCritical6 4 4 7" xfId="28215"/>
    <cellStyle name="SAPBEXexcCritical6 4 4 8" xfId="30714"/>
    <cellStyle name="SAPBEXexcCritical6 4 5" xfId="2803"/>
    <cellStyle name="SAPBEXexcCritical6 4 5 2" xfId="5350"/>
    <cellStyle name="SAPBEXexcCritical6 4 5 2 2" xfId="14346"/>
    <cellStyle name="SAPBEXexcCritical6 4 5 2 3" xfId="21201"/>
    <cellStyle name="SAPBEXexcCritical6 4 5 2 4" xfId="24767"/>
    <cellStyle name="SAPBEXexcCritical6 4 5 2 5" xfId="28218"/>
    <cellStyle name="SAPBEXexcCritical6 4 5 2 6" xfId="30717"/>
    <cellStyle name="SAPBEXexcCritical6 4 5 3" xfId="14345"/>
    <cellStyle name="SAPBEXexcCritical6 4 5 4" xfId="21200"/>
    <cellStyle name="SAPBEXexcCritical6 4 5 5" xfId="24766"/>
    <cellStyle name="SAPBEXexcCritical6 4 5 6" xfId="28217"/>
    <cellStyle name="SAPBEXexcCritical6 4 5 7" xfId="30716"/>
    <cellStyle name="SAPBEXexcCritical6 4 6" xfId="3454"/>
    <cellStyle name="SAPBEXexcCritical6 4 6 2" xfId="9818"/>
    <cellStyle name="SAPBEXexcCritical6 4 6 3" xfId="14347"/>
    <cellStyle name="SAPBEXexcCritical6 4 6 4" xfId="21202"/>
    <cellStyle name="SAPBEXexcCritical6 4 6 5" xfId="24768"/>
    <cellStyle name="SAPBEXexcCritical6 4 6 6" xfId="28219"/>
    <cellStyle name="SAPBEXexcCritical6 4 6 7" xfId="30718"/>
    <cellStyle name="SAPBEXexcCritical6 4 7" xfId="3198"/>
    <cellStyle name="SAPBEXexcCritical6 4 7 2" xfId="9819"/>
    <cellStyle name="SAPBEXexcCritical6 4 7 3" xfId="14348"/>
    <cellStyle name="SAPBEXexcCritical6 4 7 4" xfId="21203"/>
    <cellStyle name="SAPBEXexcCritical6 4 7 5" xfId="24769"/>
    <cellStyle name="SAPBEXexcCritical6 4 7 6" xfId="28220"/>
    <cellStyle name="SAPBEXexcCritical6 4 7 7" xfId="30719"/>
    <cellStyle name="SAPBEXexcCritical6 4 8" xfId="21193"/>
    <cellStyle name="SAPBEXexcCritical6 4 9" xfId="24759"/>
    <cellStyle name="SAPBEXexcCritical6 5" xfId="1384"/>
    <cellStyle name="SAPBEXexcCritical6 5 10" xfId="24770"/>
    <cellStyle name="SAPBEXexcCritical6 5 11" xfId="30720"/>
    <cellStyle name="SAPBEXexcCritical6 5 2" xfId="1934"/>
    <cellStyle name="SAPBEXexcCritical6 5 2 2" xfId="4481"/>
    <cellStyle name="SAPBEXexcCritical6 5 2 2 2" xfId="9822"/>
    <cellStyle name="SAPBEXexcCritical6 5 2 2 3" xfId="14351"/>
    <cellStyle name="SAPBEXexcCritical6 5 2 2 4" xfId="21206"/>
    <cellStyle name="SAPBEXexcCritical6 5 2 2 5" xfId="24772"/>
    <cellStyle name="SAPBEXexcCritical6 5 2 2 6" xfId="28222"/>
    <cellStyle name="SAPBEXexcCritical6 5 2 2 7" xfId="30722"/>
    <cellStyle name="SAPBEXexcCritical6 5 2 3" xfId="9821"/>
    <cellStyle name="SAPBEXexcCritical6 5 2 4" xfId="14350"/>
    <cellStyle name="SAPBEXexcCritical6 5 2 5" xfId="21205"/>
    <cellStyle name="SAPBEXexcCritical6 5 2 6" xfId="24771"/>
    <cellStyle name="SAPBEXexcCritical6 5 2 7" xfId="28221"/>
    <cellStyle name="SAPBEXexcCritical6 5 2 8" xfId="30721"/>
    <cellStyle name="SAPBEXexcCritical6 5 3" xfId="2351"/>
    <cellStyle name="SAPBEXexcCritical6 5 3 2" xfId="4898"/>
    <cellStyle name="SAPBEXexcCritical6 5 3 2 2" xfId="9824"/>
    <cellStyle name="SAPBEXexcCritical6 5 3 2 3" xfId="14353"/>
    <cellStyle name="SAPBEXexcCritical6 5 3 2 4" xfId="21208"/>
    <cellStyle name="SAPBEXexcCritical6 5 3 2 5" xfId="24774"/>
    <cellStyle name="SAPBEXexcCritical6 5 3 2 6" xfId="28224"/>
    <cellStyle name="SAPBEXexcCritical6 5 3 2 7" xfId="30724"/>
    <cellStyle name="SAPBEXexcCritical6 5 3 3" xfId="9823"/>
    <cellStyle name="SAPBEXexcCritical6 5 3 4" xfId="14352"/>
    <cellStyle name="SAPBEXexcCritical6 5 3 5" xfId="21207"/>
    <cellStyle name="SAPBEXexcCritical6 5 3 6" xfId="24773"/>
    <cellStyle name="SAPBEXexcCritical6 5 3 7" xfId="28223"/>
    <cellStyle name="SAPBEXexcCritical6 5 3 8" xfId="30723"/>
    <cellStyle name="SAPBEXexcCritical6 5 4" xfId="2763"/>
    <cellStyle name="SAPBEXexcCritical6 5 4 2" xfId="5310"/>
    <cellStyle name="SAPBEXexcCritical6 5 4 2 2" xfId="9826"/>
    <cellStyle name="SAPBEXexcCritical6 5 4 2 3" xfId="14355"/>
    <cellStyle name="SAPBEXexcCritical6 5 4 2 4" xfId="21210"/>
    <cellStyle name="SAPBEXexcCritical6 5 4 2 5" xfId="24776"/>
    <cellStyle name="SAPBEXexcCritical6 5 4 2 6" xfId="28226"/>
    <cellStyle name="SAPBEXexcCritical6 5 4 2 7" xfId="30726"/>
    <cellStyle name="SAPBEXexcCritical6 5 4 3" xfId="9825"/>
    <cellStyle name="SAPBEXexcCritical6 5 4 4" xfId="14354"/>
    <cellStyle name="SAPBEXexcCritical6 5 4 5" xfId="21209"/>
    <cellStyle name="SAPBEXexcCritical6 5 4 6" xfId="24775"/>
    <cellStyle name="SAPBEXexcCritical6 5 4 7" xfId="28225"/>
    <cellStyle name="SAPBEXexcCritical6 5 4 8" xfId="30725"/>
    <cellStyle name="SAPBEXexcCritical6 5 5" xfId="3178"/>
    <cellStyle name="SAPBEXexcCritical6 5 5 2" xfId="5725"/>
    <cellStyle name="SAPBEXexcCritical6 5 5 2 2" xfId="9828"/>
    <cellStyle name="SAPBEXexcCritical6 5 5 2 3" xfId="14357"/>
    <cellStyle name="SAPBEXexcCritical6 5 5 2 4" xfId="21212"/>
    <cellStyle name="SAPBEXexcCritical6 5 5 2 5" xfId="24778"/>
    <cellStyle name="SAPBEXexcCritical6 5 5 2 6" xfId="30728"/>
    <cellStyle name="SAPBEXexcCritical6 5 5 3" xfId="9827"/>
    <cellStyle name="SAPBEXexcCritical6 5 5 4" xfId="14356"/>
    <cellStyle name="SAPBEXexcCritical6 5 5 5" xfId="21211"/>
    <cellStyle name="SAPBEXexcCritical6 5 5 6" xfId="24777"/>
    <cellStyle name="SAPBEXexcCritical6 5 5 7" xfId="30727"/>
    <cellStyle name="SAPBEXexcCritical6 5 6" xfId="3934"/>
    <cellStyle name="SAPBEXexcCritical6 5 6 2" xfId="9829"/>
    <cellStyle name="SAPBEXexcCritical6 5 6 3" xfId="14358"/>
    <cellStyle name="SAPBEXexcCritical6 5 6 4" xfId="21213"/>
    <cellStyle name="SAPBEXexcCritical6 5 6 5" xfId="24779"/>
    <cellStyle name="SAPBEXexcCritical6 5 6 6" xfId="28227"/>
    <cellStyle name="SAPBEXexcCritical6 5 6 7" xfId="30729"/>
    <cellStyle name="SAPBEXexcCritical6 5 7" xfId="9820"/>
    <cellStyle name="SAPBEXexcCritical6 5 8" xfId="14349"/>
    <cellStyle name="SAPBEXexcCritical6 5 9" xfId="21204"/>
    <cellStyle name="SAPBEXexcGood1" xfId="641"/>
    <cellStyle name="SAPBEXexcGood1 2" xfId="1098"/>
    <cellStyle name="SAPBEXexcGood1 2 10" xfId="9831"/>
    <cellStyle name="SAPBEXexcGood1 2 11" xfId="14360"/>
    <cellStyle name="SAPBEXexcGood1 2 12" xfId="21215"/>
    <cellStyle name="SAPBEXexcGood1 2 13" xfId="28228"/>
    <cellStyle name="SAPBEXexcGood1 2 2" xfId="1203"/>
    <cellStyle name="SAPBEXexcGood1 2 2 10" xfId="21216"/>
    <cellStyle name="SAPBEXexcGood1 2 2 11" xfId="24780"/>
    <cellStyle name="SAPBEXexcGood1 2 2 12" xfId="28229"/>
    <cellStyle name="SAPBEXexcGood1 2 2 2" xfId="1754"/>
    <cellStyle name="SAPBEXexcGood1 2 2 2 2" xfId="4303"/>
    <cellStyle name="SAPBEXexcGood1 2 2 2 2 2" xfId="9834"/>
    <cellStyle name="SAPBEXexcGood1 2 2 2 2 3" xfId="14363"/>
    <cellStyle name="SAPBEXexcGood1 2 2 2 2 4" xfId="21218"/>
    <cellStyle name="SAPBEXexcGood1 2 2 2 2 5" xfId="24782"/>
    <cellStyle name="SAPBEXexcGood1 2 2 2 2 6" xfId="28231"/>
    <cellStyle name="SAPBEXexcGood1 2 2 2 2 7" xfId="30731"/>
    <cellStyle name="SAPBEXexcGood1 2 2 2 3" xfId="9833"/>
    <cellStyle name="SAPBEXexcGood1 2 2 2 4" xfId="14362"/>
    <cellStyle name="SAPBEXexcGood1 2 2 2 5" xfId="21217"/>
    <cellStyle name="SAPBEXexcGood1 2 2 2 6" xfId="24781"/>
    <cellStyle name="SAPBEXexcGood1 2 2 2 7" xfId="28230"/>
    <cellStyle name="SAPBEXexcGood1 2 2 2 8" xfId="30730"/>
    <cellStyle name="SAPBEXexcGood1 2 2 3" xfId="2173"/>
    <cellStyle name="SAPBEXexcGood1 2 2 3 2" xfId="4720"/>
    <cellStyle name="SAPBEXexcGood1 2 2 3 2 2" xfId="9836"/>
    <cellStyle name="SAPBEXexcGood1 2 2 3 2 3" xfId="14365"/>
    <cellStyle name="SAPBEXexcGood1 2 2 3 2 4" xfId="21220"/>
    <cellStyle name="SAPBEXexcGood1 2 2 3 2 5" xfId="24784"/>
    <cellStyle name="SAPBEXexcGood1 2 2 3 2 6" xfId="28233"/>
    <cellStyle name="SAPBEXexcGood1 2 2 3 2 7" xfId="30733"/>
    <cellStyle name="SAPBEXexcGood1 2 2 3 3" xfId="9835"/>
    <cellStyle name="SAPBEXexcGood1 2 2 3 4" xfId="14364"/>
    <cellStyle name="SAPBEXexcGood1 2 2 3 5" xfId="21219"/>
    <cellStyle name="SAPBEXexcGood1 2 2 3 6" xfId="24783"/>
    <cellStyle name="SAPBEXexcGood1 2 2 3 7" xfId="28232"/>
    <cellStyle name="SAPBEXexcGood1 2 2 3 8" xfId="30732"/>
    <cellStyle name="SAPBEXexcGood1 2 2 4" xfId="2585"/>
    <cellStyle name="SAPBEXexcGood1 2 2 4 2" xfId="5132"/>
    <cellStyle name="SAPBEXexcGood1 2 2 4 2 2" xfId="9838"/>
    <cellStyle name="SAPBEXexcGood1 2 2 4 2 3" xfId="14367"/>
    <cellStyle name="SAPBEXexcGood1 2 2 4 2 4" xfId="21222"/>
    <cellStyle name="SAPBEXexcGood1 2 2 4 2 5" xfId="24786"/>
    <cellStyle name="SAPBEXexcGood1 2 2 4 2 6" xfId="28235"/>
    <cellStyle name="SAPBEXexcGood1 2 2 4 2 7" xfId="30735"/>
    <cellStyle name="SAPBEXexcGood1 2 2 4 3" xfId="9837"/>
    <cellStyle name="SAPBEXexcGood1 2 2 4 4" xfId="14366"/>
    <cellStyle name="SAPBEXexcGood1 2 2 4 5" xfId="21221"/>
    <cellStyle name="SAPBEXexcGood1 2 2 4 6" xfId="24785"/>
    <cellStyle name="SAPBEXexcGood1 2 2 4 7" xfId="28234"/>
    <cellStyle name="SAPBEXexcGood1 2 2 4 8" xfId="30734"/>
    <cellStyle name="SAPBEXexcGood1 2 2 5" xfId="3000"/>
    <cellStyle name="SAPBEXexcGood1 2 2 5 2" xfId="5547"/>
    <cellStyle name="SAPBEXexcGood1 2 2 5 2 2" xfId="9840"/>
    <cellStyle name="SAPBEXexcGood1 2 2 5 2 3" xfId="14369"/>
    <cellStyle name="SAPBEXexcGood1 2 2 5 2 4" xfId="21224"/>
    <cellStyle name="SAPBEXexcGood1 2 2 5 2 5" xfId="24788"/>
    <cellStyle name="SAPBEXexcGood1 2 2 5 2 6" xfId="28237"/>
    <cellStyle name="SAPBEXexcGood1 2 2 5 2 7" xfId="30736"/>
    <cellStyle name="SAPBEXexcGood1 2 2 5 3" xfId="9839"/>
    <cellStyle name="SAPBEXexcGood1 2 2 5 4" xfId="14368"/>
    <cellStyle name="SAPBEXexcGood1 2 2 5 5" xfId="21223"/>
    <cellStyle name="SAPBEXexcGood1 2 2 5 6" xfId="24787"/>
    <cellStyle name="SAPBEXexcGood1 2 2 5 7" xfId="28236"/>
    <cellStyle name="SAPBEXexcGood1 2 2 6" xfId="3456"/>
    <cellStyle name="SAPBEXexcGood1 2 2 6 2" xfId="9841"/>
    <cellStyle name="SAPBEXexcGood1 2 2 6 3" xfId="14370"/>
    <cellStyle name="SAPBEXexcGood1 2 2 6 4" xfId="21225"/>
    <cellStyle name="SAPBEXexcGood1 2 2 6 5" xfId="24789"/>
    <cellStyle name="SAPBEXexcGood1 2 2 6 6" xfId="28238"/>
    <cellStyle name="SAPBEXexcGood1 2 2 6 7" xfId="30737"/>
    <cellStyle name="SAPBEXexcGood1 2 2 7" xfId="3756"/>
    <cellStyle name="SAPBEXexcGood1 2 2 7 2" xfId="9842"/>
    <cellStyle name="SAPBEXexcGood1 2 2 7 3" xfId="14371"/>
    <cellStyle name="SAPBEXexcGood1 2 2 7 4" xfId="21226"/>
    <cellStyle name="SAPBEXexcGood1 2 2 7 5" xfId="24790"/>
    <cellStyle name="SAPBEXexcGood1 2 2 7 6" xfId="28239"/>
    <cellStyle name="SAPBEXexcGood1 2 2 7 7" xfId="30738"/>
    <cellStyle name="SAPBEXexcGood1 2 2 8" xfId="9832"/>
    <cellStyle name="SAPBEXexcGood1 2 2 9" xfId="14361"/>
    <cellStyle name="SAPBEXexcGood1 2 3" xfId="1302"/>
    <cellStyle name="SAPBEXexcGood1 2 3 10" xfId="21227"/>
    <cellStyle name="SAPBEXexcGood1 2 3 11" xfId="28240"/>
    <cellStyle name="SAPBEXexcGood1 2 3 12" xfId="30739"/>
    <cellStyle name="SAPBEXexcGood1 2 3 2" xfId="1853"/>
    <cellStyle name="SAPBEXexcGood1 2 3 2 2" xfId="4402"/>
    <cellStyle name="SAPBEXexcGood1 2 3 2 2 2" xfId="9845"/>
    <cellStyle name="SAPBEXexcGood1 2 3 2 2 3" xfId="14374"/>
    <cellStyle name="SAPBEXexcGood1 2 3 2 2 4" xfId="21229"/>
    <cellStyle name="SAPBEXexcGood1 2 3 2 2 5" xfId="24792"/>
    <cellStyle name="SAPBEXexcGood1 2 3 2 2 6" xfId="28242"/>
    <cellStyle name="SAPBEXexcGood1 2 3 2 2 7" xfId="30741"/>
    <cellStyle name="SAPBEXexcGood1 2 3 2 3" xfId="9844"/>
    <cellStyle name="SAPBEXexcGood1 2 3 2 4" xfId="14373"/>
    <cellStyle name="SAPBEXexcGood1 2 3 2 5" xfId="21228"/>
    <cellStyle name="SAPBEXexcGood1 2 3 2 6" xfId="24791"/>
    <cellStyle name="SAPBEXexcGood1 2 3 2 7" xfId="28241"/>
    <cellStyle name="SAPBEXexcGood1 2 3 2 8" xfId="30740"/>
    <cellStyle name="SAPBEXexcGood1 2 3 3" xfId="2272"/>
    <cellStyle name="SAPBEXexcGood1 2 3 3 2" xfId="4819"/>
    <cellStyle name="SAPBEXexcGood1 2 3 3 2 2" xfId="9847"/>
    <cellStyle name="SAPBEXexcGood1 2 3 3 2 3" xfId="14376"/>
    <cellStyle name="SAPBEXexcGood1 2 3 3 2 4" xfId="21231"/>
    <cellStyle name="SAPBEXexcGood1 2 3 3 2 5" xfId="24794"/>
    <cellStyle name="SAPBEXexcGood1 2 3 3 2 6" xfId="28244"/>
    <cellStyle name="SAPBEXexcGood1 2 3 3 2 7" xfId="30743"/>
    <cellStyle name="SAPBEXexcGood1 2 3 3 3" xfId="9846"/>
    <cellStyle name="SAPBEXexcGood1 2 3 3 4" xfId="14375"/>
    <cellStyle name="SAPBEXexcGood1 2 3 3 5" xfId="21230"/>
    <cellStyle name="SAPBEXexcGood1 2 3 3 6" xfId="24793"/>
    <cellStyle name="SAPBEXexcGood1 2 3 3 7" xfId="28243"/>
    <cellStyle name="SAPBEXexcGood1 2 3 3 8" xfId="30742"/>
    <cellStyle name="SAPBEXexcGood1 2 3 4" xfId="2684"/>
    <cellStyle name="SAPBEXexcGood1 2 3 4 2" xfId="5231"/>
    <cellStyle name="SAPBEXexcGood1 2 3 4 2 2" xfId="9849"/>
    <cellStyle name="SAPBEXexcGood1 2 3 4 2 3" xfId="14378"/>
    <cellStyle name="SAPBEXexcGood1 2 3 4 2 4" xfId="21233"/>
    <cellStyle name="SAPBEXexcGood1 2 3 4 2 5" xfId="24796"/>
    <cellStyle name="SAPBEXexcGood1 2 3 4 2 6" xfId="28246"/>
    <cellStyle name="SAPBEXexcGood1 2 3 4 2 7" xfId="30745"/>
    <cellStyle name="SAPBEXexcGood1 2 3 4 3" xfId="9848"/>
    <cellStyle name="SAPBEXexcGood1 2 3 4 4" xfId="14377"/>
    <cellStyle name="SAPBEXexcGood1 2 3 4 5" xfId="21232"/>
    <cellStyle name="SAPBEXexcGood1 2 3 4 6" xfId="24795"/>
    <cellStyle name="SAPBEXexcGood1 2 3 4 7" xfId="28245"/>
    <cellStyle name="SAPBEXexcGood1 2 3 4 8" xfId="30744"/>
    <cellStyle name="SAPBEXexcGood1 2 3 5" xfId="3099"/>
    <cellStyle name="SAPBEXexcGood1 2 3 5 2" xfId="5646"/>
    <cellStyle name="SAPBEXexcGood1 2 3 5 2 2" xfId="9851"/>
    <cellStyle name="SAPBEXexcGood1 2 3 5 2 3" xfId="14380"/>
    <cellStyle name="SAPBEXexcGood1 2 3 5 2 4" xfId="21235"/>
    <cellStyle name="SAPBEXexcGood1 2 3 5 2 5" xfId="24798"/>
    <cellStyle name="SAPBEXexcGood1 2 3 5 2 6" xfId="28248"/>
    <cellStyle name="SAPBEXexcGood1 2 3 5 2 7" xfId="30747"/>
    <cellStyle name="SAPBEXexcGood1 2 3 5 3" xfId="9850"/>
    <cellStyle name="SAPBEXexcGood1 2 3 5 4" xfId="14379"/>
    <cellStyle name="SAPBEXexcGood1 2 3 5 5" xfId="21234"/>
    <cellStyle name="SAPBEXexcGood1 2 3 5 6" xfId="24797"/>
    <cellStyle name="SAPBEXexcGood1 2 3 5 7" xfId="28247"/>
    <cellStyle name="SAPBEXexcGood1 2 3 5 8" xfId="30746"/>
    <cellStyle name="SAPBEXexcGood1 2 3 6" xfId="3457"/>
    <cellStyle name="SAPBEXexcGood1 2 3 6 2" xfId="9852"/>
    <cellStyle name="SAPBEXexcGood1 2 3 6 3" xfId="14381"/>
    <cellStyle name="SAPBEXexcGood1 2 3 6 4" xfId="21236"/>
    <cellStyle name="SAPBEXexcGood1 2 3 6 5" xfId="24799"/>
    <cellStyle name="SAPBEXexcGood1 2 3 6 6" xfId="28249"/>
    <cellStyle name="SAPBEXexcGood1 2 3 6 7" xfId="30748"/>
    <cellStyle name="SAPBEXexcGood1 2 3 7" xfId="3855"/>
    <cellStyle name="SAPBEXexcGood1 2 3 7 2" xfId="9853"/>
    <cellStyle name="SAPBEXexcGood1 2 3 7 3" xfId="14382"/>
    <cellStyle name="SAPBEXexcGood1 2 3 7 4" xfId="21237"/>
    <cellStyle name="SAPBEXexcGood1 2 3 7 5" xfId="24800"/>
    <cellStyle name="SAPBEXexcGood1 2 3 7 6" xfId="28250"/>
    <cellStyle name="SAPBEXexcGood1 2 3 7 7" xfId="30749"/>
    <cellStyle name="SAPBEXexcGood1 2 3 8" xfId="9843"/>
    <cellStyle name="SAPBEXexcGood1 2 3 9" xfId="14372"/>
    <cellStyle name="SAPBEXexcGood1 2 4" xfId="1650"/>
    <cellStyle name="SAPBEXexcGood1 2 4 2" xfId="4199"/>
    <cellStyle name="SAPBEXexcGood1 2 4 2 2" xfId="9855"/>
    <cellStyle name="SAPBEXexcGood1 2 4 2 3" xfId="14384"/>
    <cellStyle name="SAPBEXexcGood1 2 4 2 4" xfId="21239"/>
    <cellStyle name="SAPBEXexcGood1 2 4 2 5" xfId="24802"/>
    <cellStyle name="SAPBEXexcGood1 2 4 2 6" xfId="28252"/>
    <cellStyle name="SAPBEXexcGood1 2 4 2 7" xfId="30751"/>
    <cellStyle name="SAPBEXexcGood1 2 4 3" xfId="9854"/>
    <cellStyle name="SAPBEXexcGood1 2 4 4" xfId="14383"/>
    <cellStyle name="SAPBEXexcGood1 2 4 5" xfId="21238"/>
    <cellStyle name="SAPBEXexcGood1 2 4 6" xfId="24801"/>
    <cellStyle name="SAPBEXexcGood1 2 4 7" xfId="28251"/>
    <cellStyle name="SAPBEXexcGood1 2 4 8" xfId="30750"/>
    <cellStyle name="SAPBEXexcGood1 2 5" xfId="2069"/>
    <cellStyle name="SAPBEXexcGood1 2 5 2" xfId="4616"/>
    <cellStyle name="SAPBEXexcGood1 2 5 2 2" xfId="9857"/>
    <cellStyle name="SAPBEXexcGood1 2 5 2 3" xfId="14386"/>
    <cellStyle name="SAPBEXexcGood1 2 5 2 4" xfId="21241"/>
    <cellStyle name="SAPBEXexcGood1 2 5 2 5" xfId="24804"/>
    <cellStyle name="SAPBEXexcGood1 2 5 2 6" xfId="28254"/>
    <cellStyle name="SAPBEXexcGood1 2 5 2 7" xfId="30753"/>
    <cellStyle name="SAPBEXexcGood1 2 5 3" xfId="9856"/>
    <cellStyle name="SAPBEXexcGood1 2 5 4" xfId="14385"/>
    <cellStyle name="SAPBEXexcGood1 2 5 5" xfId="21240"/>
    <cellStyle name="SAPBEXexcGood1 2 5 6" xfId="24803"/>
    <cellStyle name="SAPBEXexcGood1 2 5 7" xfId="28253"/>
    <cellStyle name="SAPBEXexcGood1 2 5 8" xfId="30752"/>
    <cellStyle name="SAPBEXexcGood1 2 6" xfId="2481"/>
    <cellStyle name="SAPBEXexcGood1 2 6 2" xfId="5028"/>
    <cellStyle name="SAPBEXexcGood1 2 6 2 2" xfId="9859"/>
    <cellStyle name="SAPBEXexcGood1 2 6 2 3" xfId="14388"/>
    <cellStyle name="SAPBEXexcGood1 2 6 2 4" xfId="21243"/>
    <cellStyle name="SAPBEXexcGood1 2 6 2 5" xfId="24806"/>
    <cellStyle name="SAPBEXexcGood1 2 6 2 6" xfId="28256"/>
    <cellStyle name="SAPBEXexcGood1 2 6 2 7" xfId="30755"/>
    <cellStyle name="SAPBEXexcGood1 2 6 3" xfId="9858"/>
    <cellStyle name="SAPBEXexcGood1 2 6 4" xfId="14387"/>
    <cellStyle name="SAPBEXexcGood1 2 6 5" xfId="21242"/>
    <cellStyle name="SAPBEXexcGood1 2 6 6" xfId="24805"/>
    <cellStyle name="SAPBEXexcGood1 2 6 7" xfId="28255"/>
    <cellStyle name="SAPBEXexcGood1 2 6 8" xfId="30754"/>
    <cellStyle name="SAPBEXexcGood1 2 7" xfId="2896"/>
    <cellStyle name="SAPBEXexcGood1 2 7 2" xfId="5443"/>
    <cellStyle name="SAPBEXexcGood1 2 7 2 2" xfId="9861"/>
    <cellStyle name="SAPBEXexcGood1 2 7 2 3" xfId="14390"/>
    <cellStyle name="SAPBEXexcGood1 2 7 2 4" xfId="21245"/>
    <cellStyle name="SAPBEXexcGood1 2 7 2 5" xfId="24808"/>
    <cellStyle name="SAPBEXexcGood1 2 7 2 6" xfId="28258"/>
    <cellStyle name="SAPBEXexcGood1 2 7 2 7" xfId="30757"/>
    <cellStyle name="SAPBEXexcGood1 2 7 3" xfId="9860"/>
    <cellStyle name="SAPBEXexcGood1 2 7 4" xfId="14389"/>
    <cellStyle name="SAPBEXexcGood1 2 7 5" xfId="21244"/>
    <cellStyle name="SAPBEXexcGood1 2 7 6" xfId="24807"/>
    <cellStyle name="SAPBEXexcGood1 2 7 7" xfId="28257"/>
    <cellStyle name="SAPBEXexcGood1 2 7 8" xfId="30756"/>
    <cellStyle name="SAPBEXexcGood1 2 8" xfId="3455"/>
    <cellStyle name="SAPBEXexcGood1 2 8 2" xfId="9862"/>
    <cellStyle name="SAPBEXexcGood1 2 8 3" xfId="14391"/>
    <cellStyle name="SAPBEXexcGood1 2 8 4" xfId="21246"/>
    <cellStyle name="SAPBEXexcGood1 2 8 5" xfId="24809"/>
    <cellStyle name="SAPBEXexcGood1 2 8 6" xfId="28259"/>
    <cellStyle name="SAPBEXexcGood1 2 8 7" xfId="30758"/>
    <cellStyle name="SAPBEXexcGood1 2 9" xfId="3652"/>
    <cellStyle name="SAPBEXexcGood1 2 9 2" xfId="9863"/>
    <cellStyle name="SAPBEXexcGood1 2 9 3" xfId="14392"/>
    <cellStyle name="SAPBEXexcGood1 2 9 4" xfId="21247"/>
    <cellStyle name="SAPBEXexcGood1 2 9 5" xfId="24810"/>
    <cellStyle name="SAPBEXexcGood1 2 9 6" xfId="28260"/>
    <cellStyle name="SAPBEXexcGood1 2 9 7" xfId="30759"/>
    <cellStyle name="SAPBEXexcGood1 3" xfId="941"/>
    <cellStyle name="SAPBEXexcGood1 3 10" xfId="24811"/>
    <cellStyle name="SAPBEXexcGood1 3 11" xfId="28261"/>
    <cellStyle name="SAPBEXexcGood1 3 12" xfId="30760"/>
    <cellStyle name="SAPBEXexcGood1 3 2" xfId="1525"/>
    <cellStyle name="SAPBEXexcGood1 3 2 2" xfId="4074"/>
    <cellStyle name="SAPBEXexcGood1 3 2 2 2" xfId="9866"/>
    <cellStyle name="SAPBEXexcGood1 3 2 2 3" xfId="14395"/>
    <cellStyle name="SAPBEXexcGood1 3 2 2 4" xfId="21250"/>
    <cellStyle name="SAPBEXexcGood1 3 2 2 5" xfId="24813"/>
    <cellStyle name="SAPBEXexcGood1 3 2 2 6" xfId="28263"/>
    <cellStyle name="SAPBEXexcGood1 3 2 2 7" xfId="30762"/>
    <cellStyle name="SAPBEXexcGood1 3 2 3" xfId="9865"/>
    <cellStyle name="SAPBEXexcGood1 3 2 4" xfId="14394"/>
    <cellStyle name="SAPBEXexcGood1 3 2 5" xfId="21249"/>
    <cellStyle name="SAPBEXexcGood1 3 2 6" xfId="24812"/>
    <cellStyle name="SAPBEXexcGood1 3 2 7" xfId="28262"/>
    <cellStyle name="SAPBEXexcGood1 3 2 8" xfId="30761"/>
    <cellStyle name="SAPBEXexcGood1 3 3" xfId="1412"/>
    <cellStyle name="SAPBEXexcGood1 3 3 2" xfId="3961"/>
    <cellStyle name="SAPBEXexcGood1 3 3 2 2" xfId="9868"/>
    <cellStyle name="SAPBEXexcGood1 3 3 2 3" xfId="14397"/>
    <cellStyle name="SAPBEXexcGood1 3 3 2 4" xfId="21252"/>
    <cellStyle name="SAPBEXexcGood1 3 3 2 5" xfId="24815"/>
    <cellStyle name="SAPBEXexcGood1 3 3 2 6" xfId="28265"/>
    <cellStyle name="SAPBEXexcGood1 3 3 2 7" xfId="30764"/>
    <cellStyle name="SAPBEXexcGood1 3 3 3" xfId="9867"/>
    <cellStyle name="SAPBEXexcGood1 3 3 4" xfId="14396"/>
    <cellStyle name="SAPBEXexcGood1 3 3 5" xfId="21251"/>
    <cellStyle name="SAPBEXexcGood1 3 3 6" xfId="24814"/>
    <cellStyle name="SAPBEXexcGood1 3 3 7" xfId="28264"/>
    <cellStyle name="SAPBEXexcGood1 3 3 8" xfId="30763"/>
    <cellStyle name="SAPBEXexcGood1 3 4" xfId="1490"/>
    <cellStyle name="SAPBEXexcGood1 3 4 2" xfId="4039"/>
    <cellStyle name="SAPBEXexcGood1 3 4 2 2" xfId="9870"/>
    <cellStyle name="SAPBEXexcGood1 3 4 2 3" xfId="14399"/>
    <cellStyle name="SAPBEXexcGood1 3 4 2 4" xfId="21254"/>
    <cellStyle name="SAPBEXexcGood1 3 4 2 5" xfId="24817"/>
    <cellStyle name="SAPBEXexcGood1 3 4 2 6" xfId="28267"/>
    <cellStyle name="SAPBEXexcGood1 3 4 2 7" xfId="30766"/>
    <cellStyle name="SAPBEXexcGood1 3 4 3" xfId="9869"/>
    <cellStyle name="SAPBEXexcGood1 3 4 4" xfId="14398"/>
    <cellStyle name="SAPBEXexcGood1 3 4 5" xfId="24816"/>
    <cellStyle name="SAPBEXexcGood1 3 4 6" xfId="28266"/>
    <cellStyle name="SAPBEXexcGood1 3 4 7" xfId="30765"/>
    <cellStyle name="SAPBEXexcGood1 3 5" xfId="1446"/>
    <cellStyle name="SAPBEXexcGood1 3 5 2" xfId="3995"/>
    <cellStyle name="SAPBEXexcGood1 3 5 2 2" xfId="9872"/>
    <cellStyle name="SAPBEXexcGood1 3 5 2 3" xfId="14401"/>
    <cellStyle name="SAPBEXexcGood1 3 5 2 4" xfId="21256"/>
    <cellStyle name="SAPBEXexcGood1 3 5 2 5" xfId="24819"/>
    <cellStyle name="SAPBEXexcGood1 3 5 2 6" xfId="28269"/>
    <cellStyle name="SAPBEXexcGood1 3 5 2 7" xfId="30768"/>
    <cellStyle name="SAPBEXexcGood1 3 5 3" xfId="9871"/>
    <cellStyle name="SAPBEXexcGood1 3 5 4" xfId="14400"/>
    <cellStyle name="SAPBEXexcGood1 3 5 5" xfId="21255"/>
    <cellStyle name="SAPBEXexcGood1 3 5 6" xfId="24818"/>
    <cellStyle name="SAPBEXexcGood1 3 5 7" xfId="28268"/>
    <cellStyle name="SAPBEXexcGood1 3 5 8" xfId="30767"/>
    <cellStyle name="SAPBEXexcGood1 3 6" xfId="3458"/>
    <cellStyle name="SAPBEXexcGood1 3 6 2" xfId="9873"/>
    <cellStyle name="SAPBEXexcGood1 3 6 3" xfId="14402"/>
    <cellStyle name="SAPBEXexcGood1 3 6 4" xfId="21257"/>
    <cellStyle name="SAPBEXexcGood1 3 6 5" xfId="24820"/>
    <cellStyle name="SAPBEXexcGood1 3 6 6" xfId="28270"/>
    <cellStyle name="SAPBEXexcGood1 3 6 7" xfId="30769"/>
    <cellStyle name="SAPBEXexcGood1 3 7" xfId="3230"/>
    <cellStyle name="SAPBEXexcGood1 3 7 2" xfId="9874"/>
    <cellStyle name="SAPBEXexcGood1 3 7 3" xfId="14403"/>
    <cellStyle name="SAPBEXexcGood1 3 7 4" xfId="21258"/>
    <cellStyle name="SAPBEXexcGood1 3 7 5" xfId="24821"/>
    <cellStyle name="SAPBEXexcGood1 3 7 6" xfId="28271"/>
    <cellStyle name="SAPBEXexcGood1 3 7 7" xfId="30770"/>
    <cellStyle name="SAPBEXexcGood1 3 8" xfId="9864"/>
    <cellStyle name="SAPBEXexcGood1 3 9" xfId="14393"/>
    <cellStyle name="SAPBEXexcGood1 4" xfId="974"/>
    <cellStyle name="SAPBEXexcGood1 4 10" xfId="28272"/>
    <cellStyle name="SAPBEXexcGood1 4 11" xfId="30771"/>
    <cellStyle name="SAPBEXexcGood1 4 2" xfId="1558"/>
    <cellStyle name="SAPBEXexcGood1 4 2 2" xfId="4107"/>
    <cellStyle name="SAPBEXexcGood1 4 2 2 2" xfId="9877"/>
    <cellStyle name="SAPBEXexcGood1 4 2 2 3" xfId="14406"/>
    <cellStyle name="SAPBEXexcGood1 4 2 2 4" xfId="21261"/>
    <cellStyle name="SAPBEXexcGood1 4 2 2 5" xfId="24824"/>
    <cellStyle name="SAPBEXexcGood1 4 2 2 6" xfId="28274"/>
    <cellStyle name="SAPBEXexcGood1 4 2 2 7" xfId="30773"/>
    <cellStyle name="SAPBEXexcGood1 4 2 3" xfId="9876"/>
    <cellStyle name="SAPBEXexcGood1 4 2 4" xfId="14405"/>
    <cellStyle name="SAPBEXexcGood1 4 2 5" xfId="21260"/>
    <cellStyle name="SAPBEXexcGood1 4 2 6" xfId="24823"/>
    <cellStyle name="SAPBEXexcGood1 4 2 7" xfId="28273"/>
    <cellStyle name="SAPBEXexcGood1 4 2 8" xfId="30772"/>
    <cellStyle name="SAPBEXexcGood1 4 3" xfId="1977"/>
    <cellStyle name="SAPBEXexcGood1 4 3 2" xfId="4524"/>
    <cellStyle name="SAPBEXexcGood1 4 3 2 2" xfId="9879"/>
    <cellStyle name="SAPBEXexcGood1 4 3 2 3" xfId="21263"/>
    <cellStyle name="SAPBEXexcGood1 4 3 2 4" xfId="24826"/>
    <cellStyle name="SAPBEXexcGood1 4 3 2 5" xfId="28276"/>
    <cellStyle name="SAPBEXexcGood1 4 3 2 6" xfId="30775"/>
    <cellStyle name="SAPBEXexcGood1 4 3 3" xfId="9878"/>
    <cellStyle name="SAPBEXexcGood1 4 3 4" xfId="21262"/>
    <cellStyle name="SAPBEXexcGood1 4 3 5" xfId="24825"/>
    <cellStyle name="SAPBEXexcGood1 4 3 6" xfId="28275"/>
    <cellStyle name="SAPBEXexcGood1 4 3 7" xfId="30774"/>
    <cellStyle name="SAPBEXexcGood1 4 4" xfId="2389"/>
    <cellStyle name="SAPBEXexcGood1 4 4 2" xfId="4936"/>
    <cellStyle name="SAPBEXexcGood1 4 4 2 2" xfId="9881"/>
    <cellStyle name="SAPBEXexcGood1 4 4 2 3" xfId="14410"/>
    <cellStyle name="SAPBEXexcGood1 4 4 2 4" xfId="21265"/>
    <cellStyle name="SAPBEXexcGood1 4 4 2 5" xfId="24828"/>
    <cellStyle name="SAPBEXexcGood1 4 4 2 6" xfId="28278"/>
    <cellStyle name="SAPBEXexcGood1 4 4 2 7" xfId="30777"/>
    <cellStyle name="SAPBEXexcGood1 4 4 3" xfId="9880"/>
    <cellStyle name="SAPBEXexcGood1 4 4 4" xfId="14409"/>
    <cellStyle name="SAPBEXexcGood1 4 4 5" xfId="21264"/>
    <cellStyle name="SAPBEXexcGood1 4 4 6" xfId="24827"/>
    <cellStyle name="SAPBEXexcGood1 4 4 7" xfId="28277"/>
    <cellStyle name="SAPBEXexcGood1 4 4 8" xfId="30776"/>
    <cellStyle name="SAPBEXexcGood1 4 5" xfId="2804"/>
    <cellStyle name="SAPBEXexcGood1 4 5 2" xfId="5351"/>
    <cellStyle name="SAPBEXexcGood1 4 5 2 2" xfId="14412"/>
    <cellStyle name="SAPBEXexcGood1 4 5 2 3" xfId="21267"/>
    <cellStyle name="SAPBEXexcGood1 4 5 2 4" xfId="24830"/>
    <cellStyle name="SAPBEXexcGood1 4 5 2 5" xfId="28280"/>
    <cellStyle name="SAPBEXexcGood1 4 5 2 6" xfId="30779"/>
    <cellStyle name="SAPBEXexcGood1 4 5 3" xfId="14411"/>
    <cellStyle name="SAPBEXexcGood1 4 5 4" xfId="21266"/>
    <cellStyle name="SAPBEXexcGood1 4 5 5" xfId="24829"/>
    <cellStyle name="SAPBEXexcGood1 4 5 6" xfId="28279"/>
    <cellStyle name="SAPBEXexcGood1 4 5 7" xfId="30778"/>
    <cellStyle name="SAPBEXexcGood1 4 6" xfId="3459"/>
    <cellStyle name="SAPBEXexcGood1 4 6 2" xfId="9884"/>
    <cellStyle name="SAPBEXexcGood1 4 6 3" xfId="14413"/>
    <cellStyle name="SAPBEXexcGood1 4 6 4" xfId="21268"/>
    <cellStyle name="SAPBEXexcGood1 4 6 5" xfId="24831"/>
    <cellStyle name="SAPBEXexcGood1 4 6 6" xfId="28281"/>
    <cellStyle name="SAPBEXexcGood1 4 6 7" xfId="30780"/>
    <cellStyle name="SAPBEXexcGood1 4 7" xfId="3197"/>
    <cellStyle name="SAPBEXexcGood1 4 7 2" xfId="9885"/>
    <cellStyle name="SAPBEXexcGood1 4 7 3" xfId="14414"/>
    <cellStyle name="SAPBEXexcGood1 4 7 4" xfId="21269"/>
    <cellStyle name="SAPBEXexcGood1 4 7 5" xfId="24832"/>
    <cellStyle name="SAPBEXexcGood1 4 7 6" xfId="28282"/>
    <cellStyle name="SAPBEXexcGood1 4 7 7" xfId="30781"/>
    <cellStyle name="SAPBEXexcGood1 4 8" xfId="21259"/>
    <cellStyle name="SAPBEXexcGood1 4 9" xfId="24822"/>
    <cellStyle name="SAPBEXexcGood1 5" xfId="1385"/>
    <cellStyle name="SAPBEXexcGood1 5 10" xfId="24833"/>
    <cellStyle name="SAPBEXexcGood1 5 11" xfId="30782"/>
    <cellStyle name="SAPBEXexcGood1 5 2" xfId="1935"/>
    <cellStyle name="SAPBEXexcGood1 5 2 2" xfId="4482"/>
    <cellStyle name="SAPBEXexcGood1 5 2 2 2" xfId="9888"/>
    <cellStyle name="SAPBEXexcGood1 5 2 2 3" xfId="14417"/>
    <cellStyle name="SAPBEXexcGood1 5 2 2 4" xfId="21272"/>
    <cellStyle name="SAPBEXexcGood1 5 2 2 5" xfId="24835"/>
    <cellStyle name="SAPBEXexcGood1 5 2 2 6" xfId="28284"/>
    <cellStyle name="SAPBEXexcGood1 5 2 2 7" xfId="30784"/>
    <cellStyle name="SAPBEXexcGood1 5 2 3" xfId="9887"/>
    <cellStyle name="SAPBEXexcGood1 5 2 4" xfId="14416"/>
    <cellStyle name="SAPBEXexcGood1 5 2 5" xfId="21271"/>
    <cellStyle name="SAPBEXexcGood1 5 2 6" xfId="24834"/>
    <cellStyle name="SAPBEXexcGood1 5 2 7" xfId="28283"/>
    <cellStyle name="SAPBEXexcGood1 5 2 8" xfId="30783"/>
    <cellStyle name="SAPBEXexcGood1 5 3" xfId="2352"/>
    <cellStyle name="SAPBEXexcGood1 5 3 2" xfId="4899"/>
    <cellStyle name="SAPBEXexcGood1 5 3 2 2" xfId="9890"/>
    <cellStyle name="SAPBEXexcGood1 5 3 2 3" xfId="14419"/>
    <cellStyle name="SAPBEXexcGood1 5 3 2 4" xfId="21274"/>
    <cellStyle name="SAPBEXexcGood1 5 3 2 5" xfId="24837"/>
    <cellStyle name="SAPBEXexcGood1 5 3 2 6" xfId="28286"/>
    <cellStyle name="SAPBEXexcGood1 5 3 2 7" xfId="30786"/>
    <cellStyle name="SAPBEXexcGood1 5 3 3" xfId="9889"/>
    <cellStyle name="SAPBEXexcGood1 5 3 4" xfId="14418"/>
    <cellStyle name="SAPBEXexcGood1 5 3 5" xfId="21273"/>
    <cellStyle name="SAPBEXexcGood1 5 3 6" xfId="24836"/>
    <cellStyle name="SAPBEXexcGood1 5 3 7" xfId="28285"/>
    <cellStyle name="SAPBEXexcGood1 5 3 8" xfId="30785"/>
    <cellStyle name="SAPBEXexcGood1 5 4" xfId="2764"/>
    <cellStyle name="SAPBEXexcGood1 5 4 2" xfId="5311"/>
    <cellStyle name="SAPBEXexcGood1 5 4 2 2" xfId="9892"/>
    <cellStyle name="SAPBEXexcGood1 5 4 2 3" xfId="14421"/>
    <cellStyle name="SAPBEXexcGood1 5 4 2 4" xfId="21276"/>
    <cellStyle name="SAPBEXexcGood1 5 4 2 5" xfId="24839"/>
    <cellStyle name="SAPBEXexcGood1 5 4 2 6" xfId="28288"/>
    <cellStyle name="SAPBEXexcGood1 5 4 2 7" xfId="30788"/>
    <cellStyle name="SAPBEXexcGood1 5 4 3" xfId="9891"/>
    <cellStyle name="SAPBEXexcGood1 5 4 4" xfId="14420"/>
    <cellStyle name="SAPBEXexcGood1 5 4 5" xfId="21275"/>
    <cellStyle name="SAPBEXexcGood1 5 4 6" xfId="24838"/>
    <cellStyle name="SAPBEXexcGood1 5 4 7" xfId="28287"/>
    <cellStyle name="SAPBEXexcGood1 5 4 8" xfId="30787"/>
    <cellStyle name="SAPBEXexcGood1 5 5" xfId="3179"/>
    <cellStyle name="SAPBEXexcGood1 5 5 2" xfId="5726"/>
    <cellStyle name="SAPBEXexcGood1 5 5 2 2" xfId="9894"/>
    <cellStyle name="SAPBEXexcGood1 5 5 2 3" xfId="14423"/>
    <cellStyle name="SAPBEXexcGood1 5 5 2 4" xfId="21278"/>
    <cellStyle name="SAPBEXexcGood1 5 5 2 5" xfId="24841"/>
    <cellStyle name="SAPBEXexcGood1 5 5 2 6" xfId="30790"/>
    <cellStyle name="SAPBEXexcGood1 5 5 3" xfId="9893"/>
    <cellStyle name="SAPBEXexcGood1 5 5 4" xfId="14422"/>
    <cellStyle name="SAPBEXexcGood1 5 5 5" xfId="21277"/>
    <cellStyle name="SAPBEXexcGood1 5 5 6" xfId="24840"/>
    <cellStyle name="SAPBEXexcGood1 5 5 7" xfId="30789"/>
    <cellStyle name="SAPBEXexcGood1 5 6" xfId="3935"/>
    <cellStyle name="SAPBEXexcGood1 5 6 2" xfId="9895"/>
    <cellStyle name="SAPBEXexcGood1 5 6 3" xfId="14424"/>
    <cellStyle name="SAPBEXexcGood1 5 6 4" xfId="21279"/>
    <cellStyle name="SAPBEXexcGood1 5 6 5" xfId="24842"/>
    <cellStyle name="SAPBEXexcGood1 5 6 6" xfId="28289"/>
    <cellStyle name="SAPBEXexcGood1 5 6 7" xfId="30791"/>
    <cellStyle name="SAPBEXexcGood1 5 7" xfId="9886"/>
    <cellStyle name="SAPBEXexcGood1 5 8" xfId="14415"/>
    <cellStyle name="SAPBEXexcGood1 5 9" xfId="21270"/>
    <cellStyle name="SAPBEXexcGood2" xfId="642"/>
    <cellStyle name="SAPBEXexcGood2 2" xfId="1099"/>
    <cellStyle name="SAPBEXexcGood2 2 10" xfId="9897"/>
    <cellStyle name="SAPBEXexcGood2 2 11" xfId="14426"/>
    <cellStyle name="SAPBEXexcGood2 2 12" xfId="21281"/>
    <cellStyle name="SAPBEXexcGood2 2 13" xfId="28290"/>
    <cellStyle name="SAPBEXexcGood2 2 2" xfId="1204"/>
    <cellStyle name="SAPBEXexcGood2 2 2 10" xfId="21282"/>
    <cellStyle name="SAPBEXexcGood2 2 2 11" xfId="24843"/>
    <cellStyle name="SAPBEXexcGood2 2 2 12" xfId="28291"/>
    <cellStyle name="SAPBEXexcGood2 2 2 2" xfId="1755"/>
    <cellStyle name="SAPBEXexcGood2 2 2 2 2" xfId="4304"/>
    <cellStyle name="SAPBEXexcGood2 2 2 2 2 2" xfId="9900"/>
    <cellStyle name="SAPBEXexcGood2 2 2 2 2 3" xfId="14429"/>
    <cellStyle name="SAPBEXexcGood2 2 2 2 2 4" xfId="21284"/>
    <cellStyle name="SAPBEXexcGood2 2 2 2 2 5" xfId="24845"/>
    <cellStyle name="SAPBEXexcGood2 2 2 2 2 6" xfId="28293"/>
    <cellStyle name="SAPBEXexcGood2 2 2 2 2 7" xfId="30793"/>
    <cellStyle name="SAPBEXexcGood2 2 2 2 3" xfId="9899"/>
    <cellStyle name="SAPBEXexcGood2 2 2 2 4" xfId="14428"/>
    <cellStyle name="SAPBEXexcGood2 2 2 2 5" xfId="21283"/>
    <cellStyle name="SAPBEXexcGood2 2 2 2 6" xfId="24844"/>
    <cellStyle name="SAPBEXexcGood2 2 2 2 7" xfId="28292"/>
    <cellStyle name="SAPBEXexcGood2 2 2 2 8" xfId="30792"/>
    <cellStyle name="SAPBEXexcGood2 2 2 3" xfId="2174"/>
    <cellStyle name="SAPBEXexcGood2 2 2 3 2" xfId="4721"/>
    <cellStyle name="SAPBEXexcGood2 2 2 3 2 2" xfId="9902"/>
    <cellStyle name="SAPBEXexcGood2 2 2 3 2 3" xfId="14431"/>
    <cellStyle name="SAPBEXexcGood2 2 2 3 2 4" xfId="21286"/>
    <cellStyle name="SAPBEXexcGood2 2 2 3 2 5" xfId="24847"/>
    <cellStyle name="SAPBEXexcGood2 2 2 3 2 6" xfId="28295"/>
    <cellStyle name="SAPBEXexcGood2 2 2 3 2 7" xfId="30795"/>
    <cellStyle name="SAPBEXexcGood2 2 2 3 3" xfId="9901"/>
    <cellStyle name="SAPBEXexcGood2 2 2 3 4" xfId="14430"/>
    <cellStyle name="SAPBEXexcGood2 2 2 3 5" xfId="21285"/>
    <cellStyle name="SAPBEXexcGood2 2 2 3 6" xfId="24846"/>
    <cellStyle name="SAPBEXexcGood2 2 2 3 7" xfId="28294"/>
    <cellStyle name="SAPBEXexcGood2 2 2 3 8" xfId="30794"/>
    <cellStyle name="SAPBEXexcGood2 2 2 4" xfId="2586"/>
    <cellStyle name="SAPBEXexcGood2 2 2 4 2" xfId="5133"/>
    <cellStyle name="SAPBEXexcGood2 2 2 4 2 2" xfId="9904"/>
    <cellStyle name="SAPBEXexcGood2 2 2 4 2 3" xfId="14433"/>
    <cellStyle name="SAPBEXexcGood2 2 2 4 2 4" xfId="21288"/>
    <cellStyle name="SAPBEXexcGood2 2 2 4 2 5" xfId="24849"/>
    <cellStyle name="SAPBEXexcGood2 2 2 4 2 6" xfId="28297"/>
    <cellStyle name="SAPBEXexcGood2 2 2 4 2 7" xfId="30797"/>
    <cellStyle name="SAPBEXexcGood2 2 2 4 3" xfId="9903"/>
    <cellStyle name="SAPBEXexcGood2 2 2 4 4" xfId="14432"/>
    <cellStyle name="SAPBEXexcGood2 2 2 4 5" xfId="21287"/>
    <cellStyle name="SAPBEXexcGood2 2 2 4 6" xfId="24848"/>
    <cellStyle name="SAPBEXexcGood2 2 2 4 7" xfId="28296"/>
    <cellStyle name="SAPBEXexcGood2 2 2 4 8" xfId="30796"/>
    <cellStyle name="SAPBEXexcGood2 2 2 5" xfId="3001"/>
    <cellStyle name="SAPBEXexcGood2 2 2 5 2" xfId="5548"/>
    <cellStyle name="SAPBEXexcGood2 2 2 5 2 2" xfId="9906"/>
    <cellStyle name="SAPBEXexcGood2 2 2 5 2 3" xfId="14435"/>
    <cellStyle name="SAPBEXexcGood2 2 2 5 2 4" xfId="21290"/>
    <cellStyle name="SAPBEXexcGood2 2 2 5 2 5" xfId="24851"/>
    <cellStyle name="SAPBEXexcGood2 2 2 5 2 6" xfId="28299"/>
    <cellStyle name="SAPBEXexcGood2 2 2 5 2 7" xfId="30798"/>
    <cellStyle name="SAPBEXexcGood2 2 2 5 3" xfId="9905"/>
    <cellStyle name="SAPBEXexcGood2 2 2 5 4" xfId="14434"/>
    <cellStyle name="SAPBEXexcGood2 2 2 5 5" xfId="21289"/>
    <cellStyle name="SAPBEXexcGood2 2 2 5 6" xfId="24850"/>
    <cellStyle name="SAPBEXexcGood2 2 2 5 7" xfId="28298"/>
    <cellStyle name="SAPBEXexcGood2 2 2 6" xfId="3461"/>
    <cellStyle name="SAPBEXexcGood2 2 2 6 2" xfId="9907"/>
    <cellStyle name="SAPBEXexcGood2 2 2 6 3" xfId="14436"/>
    <cellStyle name="SAPBEXexcGood2 2 2 6 4" xfId="21291"/>
    <cellStyle name="SAPBEXexcGood2 2 2 6 5" xfId="24852"/>
    <cellStyle name="SAPBEXexcGood2 2 2 6 6" xfId="28300"/>
    <cellStyle name="SAPBEXexcGood2 2 2 6 7" xfId="30799"/>
    <cellStyle name="SAPBEXexcGood2 2 2 7" xfId="3757"/>
    <cellStyle name="SAPBEXexcGood2 2 2 7 2" xfId="9908"/>
    <cellStyle name="SAPBEXexcGood2 2 2 7 3" xfId="14437"/>
    <cellStyle name="SAPBEXexcGood2 2 2 7 4" xfId="21292"/>
    <cellStyle name="SAPBEXexcGood2 2 2 7 5" xfId="24853"/>
    <cellStyle name="SAPBEXexcGood2 2 2 7 6" xfId="28301"/>
    <cellStyle name="SAPBEXexcGood2 2 2 7 7" xfId="30800"/>
    <cellStyle name="SAPBEXexcGood2 2 2 8" xfId="9898"/>
    <cellStyle name="SAPBEXexcGood2 2 2 9" xfId="14427"/>
    <cellStyle name="SAPBEXexcGood2 2 3" xfId="1303"/>
    <cellStyle name="SAPBEXexcGood2 2 3 10" xfId="21293"/>
    <cellStyle name="SAPBEXexcGood2 2 3 11" xfId="28302"/>
    <cellStyle name="SAPBEXexcGood2 2 3 12" xfId="30801"/>
    <cellStyle name="SAPBEXexcGood2 2 3 2" xfId="1854"/>
    <cellStyle name="SAPBEXexcGood2 2 3 2 2" xfId="4403"/>
    <cellStyle name="SAPBEXexcGood2 2 3 2 2 2" xfId="9911"/>
    <cellStyle name="SAPBEXexcGood2 2 3 2 2 3" xfId="14440"/>
    <cellStyle name="SAPBEXexcGood2 2 3 2 2 4" xfId="21295"/>
    <cellStyle name="SAPBEXexcGood2 2 3 2 2 5" xfId="24855"/>
    <cellStyle name="SAPBEXexcGood2 2 3 2 2 6" xfId="28304"/>
    <cellStyle name="SAPBEXexcGood2 2 3 2 2 7" xfId="30803"/>
    <cellStyle name="SAPBEXexcGood2 2 3 2 3" xfId="9910"/>
    <cellStyle name="SAPBEXexcGood2 2 3 2 4" xfId="14439"/>
    <cellStyle name="SAPBEXexcGood2 2 3 2 5" xfId="21294"/>
    <cellStyle name="SAPBEXexcGood2 2 3 2 6" xfId="24854"/>
    <cellStyle name="SAPBEXexcGood2 2 3 2 7" xfId="28303"/>
    <cellStyle name="SAPBEXexcGood2 2 3 2 8" xfId="30802"/>
    <cellStyle name="SAPBEXexcGood2 2 3 3" xfId="2273"/>
    <cellStyle name="SAPBEXexcGood2 2 3 3 2" xfId="4820"/>
    <cellStyle name="SAPBEXexcGood2 2 3 3 2 2" xfId="9913"/>
    <cellStyle name="SAPBEXexcGood2 2 3 3 2 3" xfId="14442"/>
    <cellStyle name="SAPBEXexcGood2 2 3 3 2 4" xfId="21297"/>
    <cellStyle name="SAPBEXexcGood2 2 3 3 2 5" xfId="24857"/>
    <cellStyle name="SAPBEXexcGood2 2 3 3 2 6" xfId="28306"/>
    <cellStyle name="SAPBEXexcGood2 2 3 3 2 7" xfId="30805"/>
    <cellStyle name="SAPBEXexcGood2 2 3 3 3" xfId="9912"/>
    <cellStyle name="SAPBEXexcGood2 2 3 3 4" xfId="14441"/>
    <cellStyle name="SAPBEXexcGood2 2 3 3 5" xfId="21296"/>
    <cellStyle name="SAPBEXexcGood2 2 3 3 6" xfId="24856"/>
    <cellStyle name="SAPBEXexcGood2 2 3 3 7" xfId="28305"/>
    <cellStyle name="SAPBEXexcGood2 2 3 3 8" xfId="30804"/>
    <cellStyle name="SAPBEXexcGood2 2 3 4" xfId="2685"/>
    <cellStyle name="SAPBEXexcGood2 2 3 4 2" xfId="5232"/>
    <cellStyle name="SAPBEXexcGood2 2 3 4 2 2" xfId="9915"/>
    <cellStyle name="SAPBEXexcGood2 2 3 4 2 3" xfId="14444"/>
    <cellStyle name="SAPBEXexcGood2 2 3 4 2 4" xfId="21299"/>
    <cellStyle name="SAPBEXexcGood2 2 3 4 2 5" xfId="24859"/>
    <cellStyle name="SAPBEXexcGood2 2 3 4 2 6" xfId="28308"/>
    <cellStyle name="SAPBEXexcGood2 2 3 4 2 7" xfId="30807"/>
    <cellStyle name="SAPBEXexcGood2 2 3 4 3" xfId="9914"/>
    <cellStyle name="SAPBEXexcGood2 2 3 4 4" xfId="14443"/>
    <cellStyle name="SAPBEXexcGood2 2 3 4 5" xfId="21298"/>
    <cellStyle name="SAPBEXexcGood2 2 3 4 6" xfId="24858"/>
    <cellStyle name="SAPBEXexcGood2 2 3 4 7" xfId="28307"/>
    <cellStyle name="SAPBEXexcGood2 2 3 4 8" xfId="30806"/>
    <cellStyle name="SAPBEXexcGood2 2 3 5" xfId="3100"/>
    <cellStyle name="SAPBEXexcGood2 2 3 5 2" xfId="5647"/>
    <cellStyle name="SAPBEXexcGood2 2 3 5 2 2" xfId="9917"/>
    <cellStyle name="SAPBEXexcGood2 2 3 5 2 3" xfId="14446"/>
    <cellStyle name="SAPBEXexcGood2 2 3 5 2 4" xfId="21301"/>
    <cellStyle name="SAPBEXexcGood2 2 3 5 2 5" xfId="24861"/>
    <cellStyle name="SAPBEXexcGood2 2 3 5 2 6" xfId="28310"/>
    <cellStyle name="SAPBEXexcGood2 2 3 5 2 7" xfId="30809"/>
    <cellStyle name="SAPBEXexcGood2 2 3 5 3" xfId="9916"/>
    <cellStyle name="SAPBEXexcGood2 2 3 5 4" xfId="14445"/>
    <cellStyle name="SAPBEXexcGood2 2 3 5 5" xfId="21300"/>
    <cellStyle name="SAPBEXexcGood2 2 3 5 6" xfId="24860"/>
    <cellStyle name="SAPBEXexcGood2 2 3 5 7" xfId="28309"/>
    <cellStyle name="SAPBEXexcGood2 2 3 5 8" xfId="30808"/>
    <cellStyle name="SAPBEXexcGood2 2 3 6" xfId="3462"/>
    <cellStyle name="SAPBEXexcGood2 2 3 6 2" xfId="9918"/>
    <cellStyle name="SAPBEXexcGood2 2 3 6 3" xfId="14447"/>
    <cellStyle name="SAPBEXexcGood2 2 3 6 4" xfId="21302"/>
    <cellStyle name="SAPBEXexcGood2 2 3 6 5" xfId="24862"/>
    <cellStyle name="SAPBEXexcGood2 2 3 6 6" xfId="28311"/>
    <cellStyle name="SAPBEXexcGood2 2 3 6 7" xfId="30810"/>
    <cellStyle name="SAPBEXexcGood2 2 3 7" xfId="3856"/>
    <cellStyle name="SAPBEXexcGood2 2 3 7 2" xfId="9919"/>
    <cellStyle name="SAPBEXexcGood2 2 3 7 3" xfId="14448"/>
    <cellStyle name="SAPBEXexcGood2 2 3 7 4" xfId="21303"/>
    <cellStyle name="SAPBEXexcGood2 2 3 7 5" xfId="24863"/>
    <cellStyle name="SAPBEXexcGood2 2 3 7 6" xfId="28312"/>
    <cellStyle name="SAPBEXexcGood2 2 3 7 7" xfId="30811"/>
    <cellStyle name="SAPBEXexcGood2 2 3 8" xfId="9909"/>
    <cellStyle name="SAPBEXexcGood2 2 3 9" xfId="14438"/>
    <cellStyle name="SAPBEXexcGood2 2 4" xfId="1651"/>
    <cellStyle name="SAPBEXexcGood2 2 4 2" xfId="4200"/>
    <cellStyle name="SAPBEXexcGood2 2 4 2 2" xfId="9921"/>
    <cellStyle name="SAPBEXexcGood2 2 4 2 3" xfId="14450"/>
    <cellStyle name="SAPBEXexcGood2 2 4 2 4" xfId="21305"/>
    <cellStyle name="SAPBEXexcGood2 2 4 2 5" xfId="24865"/>
    <cellStyle name="SAPBEXexcGood2 2 4 2 6" xfId="28314"/>
    <cellStyle name="SAPBEXexcGood2 2 4 2 7" xfId="30813"/>
    <cellStyle name="SAPBEXexcGood2 2 4 3" xfId="9920"/>
    <cellStyle name="SAPBEXexcGood2 2 4 4" xfId="14449"/>
    <cellStyle name="SAPBEXexcGood2 2 4 5" xfId="21304"/>
    <cellStyle name="SAPBEXexcGood2 2 4 6" xfId="24864"/>
    <cellStyle name="SAPBEXexcGood2 2 4 7" xfId="28313"/>
    <cellStyle name="SAPBEXexcGood2 2 4 8" xfId="30812"/>
    <cellStyle name="SAPBEXexcGood2 2 5" xfId="2070"/>
    <cellStyle name="SAPBEXexcGood2 2 5 2" xfId="4617"/>
    <cellStyle name="SAPBEXexcGood2 2 5 2 2" xfId="9923"/>
    <cellStyle name="SAPBEXexcGood2 2 5 2 3" xfId="14452"/>
    <cellStyle name="SAPBEXexcGood2 2 5 2 4" xfId="21307"/>
    <cellStyle name="SAPBEXexcGood2 2 5 2 5" xfId="24867"/>
    <cellStyle name="SAPBEXexcGood2 2 5 2 6" xfId="28316"/>
    <cellStyle name="SAPBEXexcGood2 2 5 2 7" xfId="30815"/>
    <cellStyle name="SAPBEXexcGood2 2 5 3" xfId="9922"/>
    <cellStyle name="SAPBEXexcGood2 2 5 4" xfId="14451"/>
    <cellStyle name="SAPBEXexcGood2 2 5 5" xfId="21306"/>
    <cellStyle name="SAPBEXexcGood2 2 5 6" xfId="24866"/>
    <cellStyle name="SAPBEXexcGood2 2 5 7" xfId="28315"/>
    <cellStyle name="SAPBEXexcGood2 2 5 8" xfId="30814"/>
    <cellStyle name="SAPBEXexcGood2 2 6" xfId="2482"/>
    <cellStyle name="SAPBEXexcGood2 2 6 2" xfId="5029"/>
    <cellStyle name="SAPBEXexcGood2 2 6 2 2" xfId="9925"/>
    <cellStyle name="SAPBEXexcGood2 2 6 2 3" xfId="14454"/>
    <cellStyle name="SAPBEXexcGood2 2 6 2 4" xfId="21309"/>
    <cellStyle name="SAPBEXexcGood2 2 6 2 5" xfId="24869"/>
    <cellStyle name="SAPBEXexcGood2 2 6 2 6" xfId="28318"/>
    <cellStyle name="SAPBEXexcGood2 2 6 2 7" xfId="30817"/>
    <cellStyle name="SAPBEXexcGood2 2 6 3" xfId="9924"/>
    <cellStyle name="SAPBEXexcGood2 2 6 4" xfId="14453"/>
    <cellStyle name="SAPBEXexcGood2 2 6 5" xfId="21308"/>
    <cellStyle name="SAPBEXexcGood2 2 6 6" xfId="24868"/>
    <cellStyle name="SAPBEXexcGood2 2 6 7" xfId="28317"/>
    <cellStyle name="SAPBEXexcGood2 2 6 8" xfId="30816"/>
    <cellStyle name="SAPBEXexcGood2 2 7" xfId="2897"/>
    <cellStyle name="SAPBEXexcGood2 2 7 2" xfId="5444"/>
    <cellStyle name="SAPBEXexcGood2 2 7 2 2" xfId="9927"/>
    <cellStyle name="SAPBEXexcGood2 2 7 2 3" xfId="14456"/>
    <cellStyle name="SAPBEXexcGood2 2 7 2 4" xfId="21311"/>
    <cellStyle name="SAPBEXexcGood2 2 7 2 5" xfId="24871"/>
    <cellStyle name="SAPBEXexcGood2 2 7 2 6" xfId="28320"/>
    <cellStyle name="SAPBEXexcGood2 2 7 2 7" xfId="30819"/>
    <cellStyle name="SAPBEXexcGood2 2 7 3" xfId="9926"/>
    <cellStyle name="SAPBEXexcGood2 2 7 4" xfId="14455"/>
    <cellStyle name="SAPBEXexcGood2 2 7 5" xfId="21310"/>
    <cellStyle name="SAPBEXexcGood2 2 7 6" xfId="24870"/>
    <cellStyle name="SAPBEXexcGood2 2 7 7" xfId="28319"/>
    <cellStyle name="SAPBEXexcGood2 2 7 8" xfId="30818"/>
    <cellStyle name="SAPBEXexcGood2 2 8" xfId="3460"/>
    <cellStyle name="SAPBEXexcGood2 2 8 2" xfId="9928"/>
    <cellStyle name="SAPBEXexcGood2 2 8 3" xfId="14457"/>
    <cellStyle name="SAPBEXexcGood2 2 8 4" xfId="21312"/>
    <cellStyle name="SAPBEXexcGood2 2 8 5" xfId="24872"/>
    <cellStyle name="SAPBEXexcGood2 2 8 6" xfId="28321"/>
    <cellStyle name="SAPBEXexcGood2 2 8 7" xfId="30820"/>
    <cellStyle name="SAPBEXexcGood2 2 9" xfId="3653"/>
    <cellStyle name="SAPBEXexcGood2 2 9 2" xfId="9929"/>
    <cellStyle name="SAPBEXexcGood2 2 9 3" xfId="14458"/>
    <cellStyle name="SAPBEXexcGood2 2 9 4" xfId="21313"/>
    <cellStyle name="SAPBEXexcGood2 2 9 5" xfId="24873"/>
    <cellStyle name="SAPBEXexcGood2 2 9 6" xfId="28322"/>
    <cellStyle name="SAPBEXexcGood2 2 9 7" xfId="30821"/>
    <cellStyle name="SAPBEXexcGood2 3" xfId="940"/>
    <cellStyle name="SAPBEXexcGood2 3 10" xfId="24874"/>
    <cellStyle name="SAPBEXexcGood2 3 11" xfId="28323"/>
    <cellStyle name="SAPBEXexcGood2 3 12" xfId="30822"/>
    <cellStyle name="SAPBEXexcGood2 3 2" xfId="1524"/>
    <cellStyle name="SAPBEXexcGood2 3 2 2" xfId="4073"/>
    <cellStyle name="SAPBEXexcGood2 3 2 2 2" xfId="9932"/>
    <cellStyle name="SAPBEXexcGood2 3 2 2 3" xfId="14461"/>
    <cellStyle name="SAPBEXexcGood2 3 2 2 4" xfId="21316"/>
    <cellStyle name="SAPBEXexcGood2 3 2 2 5" xfId="24876"/>
    <cellStyle name="SAPBEXexcGood2 3 2 2 6" xfId="28325"/>
    <cellStyle name="SAPBEXexcGood2 3 2 2 7" xfId="30824"/>
    <cellStyle name="SAPBEXexcGood2 3 2 3" xfId="9931"/>
    <cellStyle name="SAPBEXexcGood2 3 2 4" xfId="14460"/>
    <cellStyle name="SAPBEXexcGood2 3 2 5" xfId="21315"/>
    <cellStyle name="SAPBEXexcGood2 3 2 6" xfId="24875"/>
    <cellStyle name="SAPBEXexcGood2 3 2 7" xfId="28324"/>
    <cellStyle name="SAPBEXexcGood2 3 2 8" xfId="30823"/>
    <cellStyle name="SAPBEXexcGood2 3 3" xfId="1413"/>
    <cellStyle name="SAPBEXexcGood2 3 3 2" xfId="3962"/>
    <cellStyle name="SAPBEXexcGood2 3 3 2 2" xfId="9934"/>
    <cellStyle name="SAPBEXexcGood2 3 3 2 3" xfId="14463"/>
    <cellStyle name="SAPBEXexcGood2 3 3 2 4" xfId="21318"/>
    <cellStyle name="SAPBEXexcGood2 3 3 2 5" xfId="24878"/>
    <cellStyle name="SAPBEXexcGood2 3 3 2 6" xfId="28327"/>
    <cellStyle name="SAPBEXexcGood2 3 3 2 7" xfId="30826"/>
    <cellStyle name="SAPBEXexcGood2 3 3 3" xfId="9933"/>
    <cellStyle name="SAPBEXexcGood2 3 3 4" xfId="14462"/>
    <cellStyle name="SAPBEXexcGood2 3 3 5" xfId="21317"/>
    <cellStyle name="SAPBEXexcGood2 3 3 6" xfId="24877"/>
    <cellStyle name="SAPBEXexcGood2 3 3 7" xfId="28326"/>
    <cellStyle name="SAPBEXexcGood2 3 3 8" xfId="30825"/>
    <cellStyle name="SAPBEXexcGood2 3 4" xfId="1489"/>
    <cellStyle name="SAPBEXexcGood2 3 4 2" xfId="4038"/>
    <cellStyle name="SAPBEXexcGood2 3 4 2 2" xfId="9936"/>
    <cellStyle name="SAPBEXexcGood2 3 4 2 3" xfId="14465"/>
    <cellStyle name="SAPBEXexcGood2 3 4 2 4" xfId="21320"/>
    <cellStyle name="SAPBEXexcGood2 3 4 2 5" xfId="24880"/>
    <cellStyle name="SAPBEXexcGood2 3 4 2 6" xfId="28329"/>
    <cellStyle name="SAPBEXexcGood2 3 4 2 7" xfId="30828"/>
    <cellStyle name="SAPBEXexcGood2 3 4 3" xfId="9935"/>
    <cellStyle name="SAPBEXexcGood2 3 4 4" xfId="14464"/>
    <cellStyle name="SAPBEXexcGood2 3 4 5" xfId="24879"/>
    <cellStyle name="SAPBEXexcGood2 3 4 6" xfId="28328"/>
    <cellStyle name="SAPBEXexcGood2 3 4 7" xfId="30827"/>
    <cellStyle name="SAPBEXexcGood2 3 5" xfId="1447"/>
    <cellStyle name="SAPBEXexcGood2 3 5 2" xfId="3996"/>
    <cellStyle name="SAPBEXexcGood2 3 5 2 2" xfId="9938"/>
    <cellStyle name="SAPBEXexcGood2 3 5 2 3" xfId="14467"/>
    <cellStyle name="SAPBEXexcGood2 3 5 2 4" xfId="21322"/>
    <cellStyle name="SAPBEXexcGood2 3 5 2 5" xfId="24882"/>
    <cellStyle name="SAPBEXexcGood2 3 5 2 6" xfId="28331"/>
    <cellStyle name="SAPBEXexcGood2 3 5 2 7" xfId="30830"/>
    <cellStyle name="SAPBEXexcGood2 3 5 3" xfId="9937"/>
    <cellStyle name="SAPBEXexcGood2 3 5 4" xfId="14466"/>
    <cellStyle name="SAPBEXexcGood2 3 5 5" xfId="21321"/>
    <cellStyle name="SAPBEXexcGood2 3 5 6" xfId="24881"/>
    <cellStyle name="SAPBEXexcGood2 3 5 7" xfId="28330"/>
    <cellStyle name="SAPBEXexcGood2 3 5 8" xfId="30829"/>
    <cellStyle name="SAPBEXexcGood2 3 6" xfId="3463"/>
    <cellStyle name="SAPBEXexcGood2 3 6 2" xfId="9939"/>
    <cellStyle name="SAPBEXexcGood2 3 6 3" xfId="14468"/>
    <cellStyle name="SAPBEXexcGood2 3 6 4" xfId="21323"/>
    <cellStyle name="SAPBEXexcGood2 3 6 5" xfId="24883"/>
    <cellStyle name="SAPBEXexcGood2 3 6 6" xfId="28332"/>
    <cellStyle name="SAPBEXexcGood2 3 6 7" xfId="30831"/>
    <cellStyle name="SAPBEXexcGood2 3 7" xfId="3231"/>
    <cellStyle name="SAPBEXexcGood2 3 7 2" xfId="9940"/>
    <cellStyle name="SAPBEXexcGood2 3 7 3" xfId="14469"/>
    <cellStyle name="SAPBEXexcGood2 3 7 4" xfId="21324"/>
    <cellStyle name="SAPBEXexcGood2 3 7 5" xfId="24884"/>
    <cellStyle name="SAPBEXexcGood2 3 7 6" xfId="28333"/>
    <cellStyle name="SAPBEXexcGood2 3 7 7" xfId="30832"/>
    <cellStyle name="SAPBEXexcGood2 3 8" xfId="9930"/>
    <cellStyle name="SAPBEXexcGood2 3 9" xfId="14459"/>
    <cellStyle name="SAPBEXexcGood2 4" xfId="975"/>
    <cellStyle name="SAPBEXexcGood2 4 10" xfId="28334"/>
    <cellStyle name="SAPBEXexcGood2 4 11" xfId="30833"/>
    <cellStyle name="SAPBEXexcGood2 4 2" xfId="1559"/>
    <cellStyle name="SAPBEXexcGood2 4 2 2" xfId="4108"/>
    <cellStyle name="SAPBEXexcGood2 4 2 2 2" xfId="9943"/>
    <cellStyle name="SAPBEXexcGood2 4 2 2 3" xfId="14472"/>
    <cellStyle name="SAPBEXexcGood2 4 2 2 4" xfId="21327"/>
    <cellStyle name="SAPBEXexcGood2 4 2 2 5" xfId="24887"/>
    <cellStyle name="SAPBEXexcGood2 4 2 2 6" xfId="28336"/>
    <cellStyle name="SAPBEXexcGood2 4 2 2 7" xfId="30835"/>
    <cellStyle name="SAPBEXexcGood2 4 2 3" xfId="9942"/>
    <cellStyle name="SAPBEXexcGood2 4 2 4" xfId="14471"/>
    <cellStyle name="SAPBEXexcGood2 4 2 5" xfId="21326"/>
    <cellStyle name="SAPBEXexcGood2 4 2 6" xfId="24886"/>
    <cellStyle name="SAPBEXexcGood2 4 2 7" xfId="28335"/>
    <cellStyle name="SAPBEXexcGood2 4 2 8" xfId="30834"/>
    <cellStyle name="SAPBEXexcGood2 4 3" xfId="1978"/>
    <cellStyle name="SAPBEXexcGood2 4 3 2" xfId="4525"/>
    <cellStyle name="SAPBEXexcGood2 4 3 2 2" xfId="9945"/>
    <cellStyle name="SAPBEXexcGood2 4 3 2 3" xfId="21329"/>
    <cellStyle name="SAPBEXexcGood2 4 3 2 4" xfId="24889"/>
    <cellStyle name="SAPBEXexcGood2 4 3 2 5" xfId="28338"/>
    <cellStyle name="SAPBEXexcGood2 4 3 2 6" xfId="30837"/>
    <cellStyle name="SAPBEXexcGood2 4 3 3" xfId="9944"/>
    <cellStyle name="SAPBEXexcGood2 4 3 4" xfId="21328"/>
    <cellStyle name="SAPBEXexcGood2 4 3 5" xfId="24888"/>
    <cellStyle name="SAPBEXexcGood2 4 3 6" xfId="28337"/>
    <cellStyle name="SAPBEXexcGood2 4 3 7" xfId="30836"/>
    <cellStyle name="SAPBEXexcGood2 4 4" xfId="2390"/>
    <cellStyle name="SAPBEXexcGood2 4 4 2" xfId="4937"/>
    <cellStyle name="SAPBEXexcGood2 4 4 2 2" xfId="9947"/>
    <cellStyle name="SAPBEXexcGood2 4 4 2 3" xfId="14476"/>
    <cellStyle name="SAPBEXexcGood2 4 4 2 4" xfId="21331"/>
    <cellStyle name="SAPBEXexcGood2 4 4 2 5" xfId="24891"/>
    <cellStyle name="SAPBEXexcGood2 4 4 2 6" xfId="28340"/>
    <cellStyle name="SAPBEXexcGood2 4 4 2 7" xfId="30839"/>
    <cellStyle name="SAPBEXexcGood2 4 4 3" xfId="9946"/>
    <cellStyle name="SAPBEXexcGood2 4 4 4" xfId="14475"/>
    <cellStyle name="SAPBEXexcGood2 4 4 5" xfId="21330"/>
    <cellStyle name="SAPBEXexcGood2 4 4 6" xfId="24890"/>
    <cellStyle name="SAPBEXexcGood2 4 4 7" xfId="28339"/>
    <cellStyle name="SAPBEXexcGood2 4 4 8" xfId="30838"/>
    <cellStyle name="SAPBEXexcGood2 4 5" xfId="2805"/>
    <cellStyle name="SAPBEXexcGood2 4 5 2" xfId="5352"/>
    <cellStyle name="SAPBEXexcGood2 4 5 2 2" xfId="14478"/>
    <cellStyle name="SAPBEXexcGood2 4 5 2 3" xfId="21333"/>
    <cellStyle name="SAPBEXexcGood2 4 5 2 4" xfId="24893"/>
    <cellStyle name="SAPBEXexcGood2 4 5 2 5" xfId="28342"/>
    <cellStyle name="SAPBEXexcGood2 4 5 2 6" xfId="30841"/>
    <cellStyle name="SAPBEXexcGood2 4 5 3" xfId="14477"/>
    <cellStyle name="SAPBEXexcGood2 4 5 4" xfId="21332"/>
    <cellStyle name="SAPBEXexcGood2 4 5 5" xfId="24892"/>
    <cellStyle name="SAPBEXexcGood2 4 5 6" xfId="28341"/>
    <cellStyle name="SAPBEXexcGood2 4 5 7" xfId="30840"/>
    <cellStyle name="SAPBEXexcGood2 4 6" xfId="3464"/>
    <cellStyle name="SAPBEXexcGood2 4 6 2" xfId="9950"/>
    <cellStyle name="SAPBEXexcGood2 4 6 3" xfId="14479"/>
    <cellStyle name="SAPBEXexcGood2 4 6 4" xfId="21334"/>
    <cellStyle name="SAPBEXexcGood2 4 6 5" xfId="24894"/>
    <cellStyle name="SAPBEXexcGood2 4 6 6" xfId="28343"/>
    <cellStyle name="SAPBEXexcGood2 4 6 7" xfId="30842"/>
    <cellStyle name="SAPBEXexcGood2 4 7" xfId="3561"/>
    <cellStyle name="SAPBEXexcGood2 4 7 2" xfId="9951"/>
    <cellStyle name="SAPBEXexcGood2 4 7 3" xfId="14480"/>
    <cellStyle name="SAPBEXexcGood2 4 7 4" xfId="21335"/>
    <cellStyle name="SAPBEXexcGood2 4 7 5" xfId="24895"/>
    <cellStyle name="SAPBEXexcGood2 4 7 6" xfId="28344"/>
    <cellStyle name="SAPBEXexcGood2 4 7 7" xfId="30843"/>
    <cellStyle name="SAPBEXexcGood2 4 8" xfId="21325"/>
    <cellStyle name="SAPBEXexcGood2 4 9" xfId="24885"/>
    <cellStyle name="SAPBEXexcGood2 5" xfId="1386"/>
    <cellStyle name="SAPBEXexcGood2 5 10" xfId="24896"/>
    <cellStyle name="SAPBEXexcGood2 5 11" xfId="30844"/>
    <cellStyle name="SAPBEXexcGood2 5 2" xfId="1936"/>
    <cellStyle name="SAPBEXexcGood2 5 2 2" xfId="4483"/>
    <cellStyle name="SAPBEXexcGood2 5 2 2 2" xfId="9954"/>
    <cellStyle name="SAPBEXexcGood2 5 2 2 3" xfId="14483"/>
    <cellStyle name="SAPBEXexcGood2 5 2 2 4" xfId="21338"/>
    <cellStyle name="SAPBEXexcGood2 5 2 2 5" xfId="24898"/>
    <cellStyle name="SAPBEXexcGood2 5 2 2 6" xfId="28346"/>
    <cellStyle name="SAPBEXexcGood2 5 2 2 7" xfId="30846"/>
    <cellStyle name="SAPBEXexcGood2 5 2 3" xfId="9953"/>
    <cellStyle name="SAPBEXexcGood2 5 2 4" xfId="14482"/>
    <cellStyle name="SAPBEXexcGood2 5 2 5" xfId="21337"/>
    <cellStyle name="SAPBEXexcGood2 5 2 6" xfId="24897"/>
    <cellStyle name="SAPBEXexcGood2 5 2 7" xfId="28345"/>
    <cellStyle name="SAPBEXexcGood2 5 2 8" xfId="30845"/>
    <cellStyle name="SAPBEXexcGood2 5 3" xfId="2353"/>
    <cellStyle name="SAPBEXexcGood2 5 3 2" xfId="4900"/>
    <cellStyle name="SAPBEXexcGood2 5 3 2 2" xfId="9956"/>
    <cellStyle name="SAPBEXexcGood2 5 3 2 3" xfId="14485"/>
    <cellStyle name="SAPBEXexcGood2 5 3 2 4" xfId="21340"/>
    <cellStyle name="SAPBEXexcGood2 5 3 2 5" xfId="24900"/>
    <cellStyle name="SAPBEXexcGood2 5 3 2 6" xfId="28348"/>
    <cellStyle name="SAPBEXexcGood2 5 3 2 7" xfId="30848"/>
    <cellStyle name="SAPBEXexcGood2 5 3 3" xfId="9955"/>
    <cellStyle name="SAPBEXexcGood2 5 3 4" xfId="14484"/>
    <cellStyle name="SAPBEXexcGood2 5 3 5" xfId="21339"/>
    <cellStyle name="SAPBEXexcGood2 5 3 6" xfId="24899"/>
    <cellStyle name="SAPBEXexcGood2 5 3 7" xfId="28347"/>
    <cellStyle name="SAPBEXexcGood2 5 3 8" xfId="30847"/>
    <cellStyle name="SAPBEXexcGood2 5 4" xfId="2765"/>
    <cellStyle name="SAPBEXexcGood2 5 4 2" xfId="5312"/>
    <cellStyle name="SAPBEXexcGood2 5 4 2 2" xfId="9958"/>
    <cellStyle name="SAPBEXexcGood2 5 4 2 3" xfId="14487"/>
    <cellStyle name="SAPBEXexcGood2 5 4 2 4" xfId="21342"/>
    <cellStyle name="SAPBEXexcGood2 5 4 2 5" xfId="24902"/>
    <cellStyle name="SAPBEXexcGood2 5 4 2 6" xfId="28350"/>
    <cellStyle name="SAPBEXexcGood2 5 4 2 7" xfId="30850"/>
    <cellStyle name="SAPBEXexcGood2 5 4 3" xfId="9957"/>
    <cellStyle name="SAPBEXexcGood2 5 4 4" xfId="14486"/>
    <cellStyle name="SAPBEXexcGood2 5 4 5" xfId="21341"/>
    <cellStyle name="SAPBEXexcGood2 5 4 6" xfId="24901"/>
    <cellStyle name="SAPBEXexcGood2 5 4 7" xfId="28349"/>
    <cellStyle name="SAPBEXexcGood2 5 4 8" xfId="30849"/>
    <cellStyle name="SAPBEXexcGood2 5 5" xfId="3180"/>
    <cellStyle name="SAPBEXexcGood2 5 5 2" xfId="5727"/>
    <cellStyle name="SAPBEXexcGood2 5 5 2 2" xfId="9960"/>
    <cellStyle name="SAPBEXexcGood2 5 5 2 3" xfId="14489"/>
    <cellStyle name="SAPBEXexcGood2 5 5 2 4" xfId="21344"/>
    <cellStyle name="SAPBEXexcGood2 5 5 2 5" xfId="24904"/>
    <cellStyle name="SAPBEXexcGood2 5 5 2 6" xfId="30852"/>
    <cellStyle name="SAPBEXexcGood2 5 5 3" xfId="9959"/>
    <cellStyle name="SAPBEXexcGood2 5 5 4" xfId="14488"/>
    <cellStyle name="SAPBEXexcGood2 5 5 5" xfId="21343"/>
    <cellStyle name="SAPBEXexcGood2 5 5 6" xfId="24903"/>
    <cellStyle name="SAPBEXexcGood2 5 5 7" xfId="30851"/>
    <cellStyle name="SAPBEXexcGood2 5 6" xfId="3936"/>
    <cellStyle name="SAPBEXexcGood2 5 6 2" xfId="9961"/>
    <cellStyle name="SAPBEXexcGood2 5 6 3" xfId="14490"/>
    <cellStyle name="SAPBEXexcGood2 5 6 4" xfId="21345"/>
    <cellStyle name="SAPBEXexcGood2 5 6 5" xfId="24905"/>
    <cellStyle name="SAPBEXexcGood2 5 6 6" xfId="28351"/>
    <cellStyle name="SAPBEXexcGood2 5 6 7" xfId="30853"/>
    <cellStyle name="SAPBEXexcGood2 5 7" xfId="9952"/>
    <cellStyle name="SAPBEXexcGood2 5 8" xfId="14481"/>
    <cellStyle name="SAPBEXexcGood2 5 9" xfId="21336"/>
    <cellStyle name="SAPBEXexcGood3" xfId="643"/>
    <cellStyle name="SAPBEXexcGood3 2" xfId="1100"/>
    <cellStyle name="SAPBEXexcGood3 2 10" xfId="9963"/>
    <cellStyle name="SAPBEXexcGood3 2 11" xfId="14492"/>
    <cellStyle name="SAPBEXexcGood3 2 12" xfId="21347"/>
    <cellStyle name="SAPBEXexcGood3 2 13" xfId="28352"/>
    <cellStyle name="SAPBEXexcGood3 2 2" xfId="1205"/>
    <cellStyle name="SAPBEXexcGood3 2 2 10" xfId="21348"/>
    <cellStyle name="SAPBEXexcGood3 2 2 11" xfId="24906"/>
    <cellStyle name="SAPBEXexcGood3 2 2 12" xfId="28353"/>
    <cellStyle name="SAPBEXexcGood3 2 2 2" xfId="1756"/>
    <cellStyle name="SAPBEXexcGood3 2 2 2 2" xfId="4305"/>
    <cellStyle name="SAPBEXexcGood3 2 2 2 2 2" xfId="9966"/>
    <cellStyle name="SAPBEXexcGood3 2 2 2 2 3" xfId="14495"/>
    <cellStyle name="SAPBEXexcGood3 2 2 2 2 4" xfId="21350"/>
    <cellStyle name="SAPBEXexcGood3 2 2 2 2 5" xfId="24908"/>
    <cellStyle name="SAPBEXexcGood3 2 2 2 2 6" xfId="28355"/>
    <cellStyle name="SAPBEXexcGood3 2 2 2 2 7" xfId="30855"/>
    <cellStyle name="SAPBEXexcGood3 2 2 2 3" xfId="9965"/>
    <cellStyle name="SAPBEXexcGood3 2 2 2 4" xfId="14494"/>
    <cellStyle name="SAPBEXexcGood3 2 2 2 5" xfId="21349"/>
    <cellStyle name="SAPBEXexcGood3 2 2 2 6" xfId="24907"/>
    <cellStyle name="SAPBEXexcGood3 2 2 2 7" xfId="28354"/>
    <cellStyle name="SAPBEXexcGood3 2 2 2 8" xfId="30854"/>
    <cellStyle name="SAPBEXexcGood3 2 2 3" xfId="2175"/>
    <cellStyle name="SAPBEXexcGood3 2 2 3 2" xfId="4722"/>
    <cellStyle name="SAPBEXexcGood3 2 2 3 2 2" xfId="9968"/>
    <cellStyle name="SAPBEXexcGood3 2 2 3 2 3" xfId="14497"/>
    <cellStyle name="SAPBEXexcGood3 2 2 3 2 4" xfId="21352"/>
    <cellStyle name="SAPBEXexcGood3 2 2 3 2 5" xfId="24910"/>
    <cellStyle name="SAPBEXexcGood3 2 2 3 2 6" xfId="28357"/>
    <cellStyle name="SAPBEXexcGood3 2 2 3 2 7" xfId="30857"/>
    <cellStyle name="SAPBEXexcGood3 2 2 3 3" xfId="9967"/>
    <cellStyle name="SAPBEXexcGood3 2 2 3 4" xfId="14496"/>
    <cellStyle name="SAPBEXexcGood3 2 2 3 5" xfId="21351"/>
    <cellStyle name="SAPBEXexcGood3 2 2 3 6" xfId="24909"/>
    <cellStyle name="SAPBEXexcGood3 2 2 3 7" xfId="28356"/>
    <cellStyle name="SAPBEXexcGood3 2 2 3 8" xfId="30856"/>
    <cellStyle name="SAPBEXexcGood3 2 2 4" xfId="2587"/>
    <cellStyle name="SAPBEXexcGood3 2 2 4 2" xfId="5134"/>
    <cellStyle name="SAPBEXexcGood3 2 2 4 2 2" xfId="9970"/>
    <cellStyle name="SAPBEXexcGood3 2 2 4 2 3" xfId="14499"/>
    <cellStyle name="SAPBEXexcGood3 2 2 4 2 4" xfId="21354"/>
    <cellStyle name="SAPBEXexcGood3 2 2 4 2 5" xfId="24912"/>
    <cellStyle name="SAPBEXexcGood3 2 2 4 2 6" xfId="28359"/>
    <cellStyle name="SAPBEXexcGood3 2 2 4 2 7" xfId="30859"/>
    <cellStyle name="SAPBEXexcGood3 2 2 4 3" xfId="9969"/>
    <cellStyle name="SAPBEXexcGood3 2 2 4 4" xfId="14498"/>
    <cellStyle name="SAPBEXexcGood3 2 2 4 5" xfId="21353"/>
    <cellStyle name="SAPBEXexcGood3 2 2 4 6" xfId="24911"/>
    <cellStyle name="SAPBEXexcGood3 2 2 4 7" xfId="28358"/>
    <cellStyle name="SAPBEXexcGood3 2 2 4 8" xfId="30858"/>
    <cellStyle name="SAPBEXexcGood3 2 2 5" xfId="3002"/>
    <cellStyle name="SAPBEXexcGood3 2 2 5 2" xfId="5549"/>
    <cellStyle name="SAPBEXexcGood3 2 2 5 2 2" xfId="9972"/>
    <cellStyle name="SAPBEXexcGood3 2 2 5 2 3" xfId="14501"/>
    <cellStyle name="SAPBEXexcGood3 2 2 5 2 4" xfId="21356"/>
    <cellStyle name="SAPBEXexcGood3 2 2 5 2 5" xfId="24914"/>
    <cellStyle name="SAPBEXexcGood3 2 2 5 2 6" xfId="28361"/>
    <cellStyle name="SAPBEXexcGood3 2 2 5 2 7" xfId="30860"/>
    <cellStyle name="SAPBEXexcGood3 2 2 5 3" xfId="9971"/>
    <cellStyle name="SAPBEXexcGood3 2 2 5 4" xfId="14500"/>
    <cellStyle name="SAPBEXexcGood3 2 2 5 5" xfId="21355"/>
    <cellStyle name="SAPBEXexcGood3 2 2 5 6" xfId="24913"/>
    <cellStyle name="SAPBEXexcGood3 2 2 5 7" xfId="28360"/>
    <cellStyle name="SAPBEXexcGood3 2 2 6" xfId="3466"/>
    <cellStyle name="SAPBEXexcGood3 2 2 6 2" xfId="9973"/>
    <cellStyle name="SAPBEXexcGood3 2 2 6 3" xfId="14502"/>
    <cellStyle name="SAPBEXexcGood3 2 2 6 4" xfId="21357"/>
    <cellStyle name="SAPBEXexcGood3 2 2 6 5" xfId="24915"/>
    <cellStyle name="SAPBEXexcGood3 2 2 6 6" xfId="28362"/>
    <cellStyle name="SAPBEXexcGood3 2 2 6 7" xfId="30861"/>
    <cellStyle name="SAPBEXexcGood3 2 2 7" xfId="3758"/>
    <cellStyle name="SAPBEXexcGood3 2 2 7 2" xfId="9974"/>
    <cellStyle name="SAPBEXexcGood3 2 2 7 3" xfId="14503"/>
    <cellStyle name="SAPBEXexcGood3 2 2 7 4" xfId="21358"/>
    <cellStyle name="SAPBEXexcGood3 2 2 7 5" xfId="24916"/>
    <cellStyle name="SAPBEXexcGood3 2 2 7 6" xfId="28363"/>
    <cellStyle name="SAPBEXexcGood3 2 2 7 7" xfId="30862"/>
    <cellStyle name="SAPBEXexcGood3 2 2 8" xfId="9964"/>
    <cellStyle name="SAPBEXexcGood3 2 2 9" xfId="14493"/>
    <cellStyle name="SAPBEXexcGood3 2 3" xfId="1304"/>
    <cellStyle name="SAPBEXexcGood3 2 3 10" xfId="21359"/>
    <cellStyle name="SAPBEXexcGood3 2 3 11" xfId="28364"/>
    <cellStyle name="SAPBEXexcGood3 2 3 12" xfId="30863"/>
    <cellStyle name="SAPBEXexcGood3 2 3 2" xfId="1855"/>
    <cellStyle name="SAPBEXexcGood3 2 3 2 2" xfId="4404"/>
    <cellStyle name="SAPBEXexcGood3 2 3 2 2 2" xfId="9977"/>
    <cellStyle name="SAPBEXexcGood3 2 3 2 2 3" xfId="14506"/>
    <cellStyle name="SAPBEXexcGood3 2 3 2 2 4" xfId="21361"/>
    <cellStyle name="SAPBEXexcGood3 2 3 2 2 5" xfId="24918"/>
    <cellStyle name="SAPBEXexcGood3 2 3 2 2 6" xfId="28366"/>
    <cellStyle name="SAPBEXexcGood3 2 3 2 2 7" xfId="30865"/>
    <cellStyle name="SAPBEXexcGood3 2 3 2 3" xfId="9976"/>
    <cellStyle name="SAPBEXexcGood3 2 3 2 4" xfId="14505"/>
    <cellStyle name="SAPBEXexcGood3 2 3 2 5" xfId="21360"/>
    <cellStyle name="SAPBEXexcGood3 2 3 2 6" xfId="24917"/>
    <cellStyle name="SAPBEXexcGood3 2 3 2 7" xfId="28365"/>
    <cellStyle name="SAPBEXexcGood3 2 3 2 8" xfId="30864"/>
    <cellStyle name="SAPBEXexcGood3 2 3 3" xfId="2274"/>
    <cellStyle name="SAPBEXexcGood3 2 3 3 2" xfId="4821"/>
    <cellStyle name="SAPBEXexcGood3 2 3 3 2 2" xfId="9979"/>
    <cellStyle name="SAPBEXexcGood3 2 3 3 2 3" xfId="14508"/>
    <cellStyle name="SAPBEXexcGood3 2 3 3 2 4" xfId="21363"/>
    <cellStyle name="SAPBEXexcGood3 2 3 3 2 5" xfId="24920"/>
    <cellStyle name="SAPBEXexcGood3 2 3 3 2 6" xfId="28368"/>
    <cellStyle name="SAPBEXexcGood3 2 3 3 2 7" xfId="30867"/>
    <cellStyle name="SAPBEXexcGood3 2 3 3 3" xfId="9978"/>
    <cellStyle name="SAPBEXexcGood3 2 3 3 4" xfId="14507"/>
    <cellStyle name="SAPBEXexcGood3 2 3 3 5" xfId="21362"/>
    <cellStyle name="SAPBEXexcGood3 2 3 3 6" xfId="24919"/>
    <cellStyle name="SAPBEXexcGood3 2 3 3 7" xfId="28367"/>
    <cellStyle name="SAPBEXexcGood3 2 3 3 8" xfId="30866"/>
    <cellStyle name="SAPBEXexcGood3 2 3 4" xfId="2686"/>
    <cellStyle name="SAPBEXexcGood3 2 3 4 2" xfId="5233"/>
    <cellStyle name="SAPBEXexcGood3 2 3 4 2 2" xfId="9981"/>
    <cellStyle name="SAPBEXexcGood3 2 3 4 2 3" xfId="14510"/>
    <cellStyle name="SAPBEXexcGood3 2 3 4 2 4" xfId="21365"/>
    <cellStyle name="SAPBEXexcGood3 2 3 4 2 5" xfId="24922"/>
    <cellStyle name="SAPBEXexcGood3 2 3 4 2 6" xfId="28370"/>
    <cellStyle name="SAPBEXexcGood3 2 3 4 2 7" xfId="30869"/>
    <cellStyle name="SAPBEXexcGood3 2 3 4 3" xfId="9980"/>
    <cellStyle name="SAPBEXexcGood3 2 3 4 4" xfId="14509"/>
    <cellStyle name="SAPBEXexcGood3 2 3 4 5" xfId="21364"/>
    <cellStyle name="SAPBEXexcGood3 2 3 4 6" xfId="24921"/>
    <cellStyle name="SAPBEXexcGood3 2 3 4 7" xfId="28369"/>
    <cellStyle name="SAPBEXexcGood3 2 3 4 8" xfId="30868"/>
    <cellStyle name="SAPBEXexcGood3 2 3 5" xfId="3101"/>
    <cellStyle name="SAPBEXexcGood3 2 3 5 2" xfId="5648"/>
    <cellStyle name="SAPBEXexcGood3 2 3 5 2 2" xfId="9983"/>
    <cellStyle name="SAPBEXexcGood3 2 3 5 2 3" xfId="14512"/>
    <cellStyle name="SAPBEXexcGood3 2 3 5 2 4" xfId="21367"/>
    <cellStyle name="SAPBEXexcGood3 2 3 5 2 5" xfId="24924"/>
    <cellStyle name="SAPBEXexcGood3 2 3 5 2 6" xfId="28372"/>
    <cellStyle name="SAPBEXexcGood3 2 3 5 2 7" xfId="30871"/>
    <cellStyle name="SAPBEXexcGood3 2 3 5 3" xfId="9982"/>
    <cellStyle name="SAPBEXexcGood3 2 3 5 4" xfId="14511"/>
    <cellStyle name="SAPBEXexcGood3 2 3 5 5" xfId="21366"/>
    <cellStyle name="SAPBEXexcGood3 2 3 5 6" xfId="24923"/>
    <cellStyle name="SAPBEXexcGood3 2 3 5 7" xfId="28371"/>
    <cellStyle name="SAPBEXexcGood3 2 3 5 8" xfId="30870"/>
    <cellStyle name="SAPBEXexcGood3 2 3 6" xfId="3467"/>
    <cellStyle name="SAPBEXexcGood3 2 3 6 2" xfId="9984"/>
    <cellStyle name="SAPBEXexcGood3 2 3 6 3" xfId="14513"/>
    <cellStyle name="SAPBEXexcGood3 2 3 6 4" xfId="21368"/>
    <cellStyle name="SAPBEXexcGood3 2 3 6 5" xfId="24925"/>
    <cellStyle name="SAPBEXexcGood3 2 3 6 6" xfId="28373"/>
    <cellStyle name="SAPBEXexcGood3 2 3 6 7" xfId="30872"/>
    <cellStyle name="SAPBEXexcGood3 2 3 7" xfId="3857"/>
    <cellStyle name="SAPBEXexcGood3 2 3 7 2" xfId="9985"/>
    <cellStyle name="SAPBEXexcGood3 2 3 7 3" xfId="14514"/>
    <cellStyle name="SAPBEXexcGood3 2 3 7 4" xfId="21369"/>
    <cellStyle name="SAPBEXexcGood3 2 3 7 5" xfId="24926"/>
    <cellStyle name="SAPBEXexcGood3 2 3 7 6" xfId="28374"/>
    <cellStyle name="SAPBEXexcGood3 2 3 7 7" xfId="30873"/>
    <cellStyle name="SAPBEXexcGood3 2 3 8" xfId="9975"/>
    <cellStyle name="SAPBEXexcGood3 2 3 9" xfId="14504"/>
    <cellStyle name="SAPBEXexcGood3 2 4" xfId="1652"/>
    <cellStyle name="SAPBEXexcGood3 2 4 2" xfId="4201"/>
    <cellStyle name="SAPBEXexcGood3 2 4 2 2" xfId="9987"/>
    <cellStyle name="SAPBEXexcGood3 2 4 2 3" xfId="14516"/>
    <cellStyle name="SAPBEXexcGood3 2 4 2 4" xfId="21371"/>
    <cellStyle name="SAPBEXexcGood3 2 4 2 5" xfId="24928"/>
    <cellStyle name="SAPBEXexcGood3 2 4 2 6" xfId="28376"/>
    <cellStyle name="SAPBEXexcGood3 2 4 2 7" xfId="30875"/>
    <cellStyle name="SAPBEXexcGood3 2 4 3" xfId="9986"/>
    <cellStyle name="SAPBEXexcGood3 2 4 4" xfId="14515"/>
    <cellStyle name="SAPBEXexcGood3 2 4 5" xfId="21370"/>
    <cellStyle name="SAPBEXexcGood3 2 4 6" xfId="24927"/>
    <cellStyle name="SAPBEXexcGood3 2 4 7" xfId="28375"/>
    <cellStyle name="SAPBEXexcGood3 2 4 8" xfId="30874"/>
    <cellStyle name="SAPBEXexcGood3 2 5" xfId="2071"/>
    <cellStyle name="SAPBEXexcGood3 2 5 2" xfId="4618"/>
    <cellStyle name="SAPBEXexcGood3 2 5 2 2" xfId="9989"/>
    <cellStyle name="SAPBEXexcGood3 2 5 2 3" xfId="14518"/>
    <cellStyle name="SAPBEXexcGood3 2 5 2 4" xfId="21373"/>
    <cellStyle name="SAPBEXexcGood3 2 5 2 5" xfId="24930"/>
    <cellStyle name="SAPBEXexcGood3 2 5 2 6" xfId="28378"/>
    <cellStyle name="SAPBEXexcGood3 2 5 2 7" xfId="30877"/>
    <cellStyle name="SAPBEXexcGood3 2 5 3" xfId="9988"/>
    <cellStyle name="SAPBEXexcGood3 2 5 4" xfId="14517"/>
    <cellStyle name="SAPBEXexcGood3 2 5 5" xfId="21372"/>
    <cellStyle name="SAPBEXexcGood3 2 5 6" xfId="24929"/>
    <cellStyle name="SAPBEXexcGood3 2 5 7" xfId="28377"/>
    <cellStyle name="SAPBEXexcGood3 2 5 8" xfId="30876"/>
    <cellStyle name="SAPBEXexcGood3 2 6" xfId="2483"/>
    <cellStyle name="SAPBEXexcGood3 2 6 2" xfId="5030"/>
    <cellStyle name="SAPBEXexcGood3 2 6 2 2" xfId="9991"/>
    <cellStyle name="SAPBEXexcGood3 2 6 2 3" xfId="14520"/>
    <cellStyle name="SAPBEXexcGood3 2 6 2 4" xfId="21375"/>
    <cellStyle name="SAPBEXexcGood3 2 6 2 5" xfId="24932"/>
    <cellStyle name="SAPBEXexcGood3 2 6 2 6" xfId="28380"/>
    <cellStyle name="SAPBEXexcGood3 2 6 2 7" xfId="30879"/>
    <cellStyle name="SAPBEXexcGood3 2 6 3" xfId="9990"/>
    <cellStyle name="SAPBEXexcGood3 2 6 4" xfId="14519"/>
    <cellStyle name="SAPBEXexcGood3 2 6 5" xfId="21374"/>
    <cellStyle name="SAPBEXexcGood3 2 6 6" xfId="24931"/>
    <cellStyle name="SAPBEXexcGood3 2 6 7" xfId="28379"/>
    <cellStyle name="SAPBEXexcGood3 2 6 8" xfId="30878"/>
    <cellStyle name="SAPBEXexcGood3 2 7" xfId="2898"/>
    <cellStyle name="SAPBEXexcGood3 2 7 2" xfId="5445"/>
    <cellStyle name="SAPBEXexcGood3 2 7 2 2" xfId="9993"/>
    <cellStyle name="SAPBEXexcGood3 2 7 2 3" xfId="14522"/>
    <cellStyle name="SAPBEXexcGood3 2 7 2 4" xfId="21377"/>
    <cellStyle name="SAPBEXexcGood3 2 7 2 5" xfId="24934"/>
    <cellStyle name="SAPBEXexcGood3 2 7 2 6" xfId="28382"/>
    <cellStyle name="SAPBEXexcGood3 2 7 2 7" xfId="30881"/>
    <cellStyle name="SAPBEXexcGood3 2 7 3" xfId="9992"/>
    <cellStyle name="SAPBEXexcGood3 2 7 4" xfId="14521"/>
    <cellStyle name="SAPBEXexcGood3 2 7 5" xfId="21376"/>
    <cellStyle name="SAPBEXexcGood3 2 7 6" xfId="24933"/>
    <cellStyle name="SAPBEXexcGood3 2 7 7" xfId="28381"/>
    <cellStyle name="SAPBEXexcGood3 2 7 8" xfId="30880"/>
    <cellStyle name="SAPBEXexcGood3 2 8" xfId="3465"/>
    <cellStyle name="SAPBEXexcGood3 2 8 2" xfId="9994"/>
    <cellStyle name="SAPBEXexcGood3 2 8 3" xfId="14523"/>
    <cellStyle name="SAPBEXexcGood3 2 8 4" xfId="21378"/>
    <cellStyle name="SAPBEXexcGood3 2 8 5" xfId="24935"/>
    <cellStyle name="SAPBEXexcGood3 2 8 6" xfId="28383"/>
    <cellStyle name="SAPBEXexcGood3 2 8 7" xfId="30882"/>
    <cellStyle name="SAPBEXexcGood3 2 9" xfId="3654"/>
    <cellStyle name="SAPBEXexcGood3 2 9 2" xfId="9995"/>
    <cellStyle name="SAPBEXexcGood3 2 9 3" xfId="14524"/>
    <cellStyle name="SAPBEXexcGood3 2 9 4" xfId="21379"/>
    <cellStyle name="SAPBEXexcGood3 2 9 5" xfId="24936"/>
    <cellStyle name="SAPBEXexcGood3 2 9 6" xfId="28384"/>
    <cellStyle name="SAPBEXexcGood3 2 9 7" xfId="30883"/>
    <cellStyle name="SAPBEXexcGood3 3" xfId="939"/>
    <cellStyle name="SAPBEXexcGood3 3 10" xfId="24937"/>
    <cellStyle name="SAPBEXexcGood3 3 11" xfId="28385"/>
    <cellStyle name="SAPBEXexcGood3 3 12" xfId="30884"/>
    <cellStyle name="SAPBEXexcGood3 3 2" xfId="1523"/>
    <cellStyle name="SAPBEXexcGood3 3 2 2" xfId="4072"/>
    <cellStyle name="SAPBEXexcGood3 3 2 2 2" xfId="9998"/>
    <cellStyle name="SAPBEXexcGood3 3 2 2 3" xfId="14527"/>
    <cellStyle name="SAPBEXexcGood3 3 2 2 4" xfId="21382"/>
    <cellStyle name="SAPBEXexcGood3 3 2 2 5" xfId="24939"/>
    <cellStyle name="SAPBEXexcGood3 3 2 2 6" xfId="28387"/>
    <cellStyle name="SAPBEXexcGood3 3 2 2 7" xfId="30886"/>
    <cellStyle name="SAPBEXexcGood3 3 2 3" xfId="9997"/>
    <cellStyle name="SAPBEXexcGood3 3 2 4" xfId="14526"/>
    <cellStyle name="SAPBEXexcGood3 3 2 5" xfId="21381"/>
    <cellStyle name="SAPBEXexcGood3 3 2 6" xfId="24938"/>
    <cellStyle name="SAPBEXexcGood3 3 2 7" xfId="28386"/>
    <cellStyle name="SAPBEXexcGood3 3 2 8" xfId="30885"/>
    <cellStyle name="SAPBEXexcGood3 3 3" xfId="1414"/>
    <cellStyle name="SAPBEXexcGood3 3 3 2" xfId="3963"/>
    <cellStyle name="SAPBEXexcGood3 3 3 2 2" xfId="10000"/>
    <cellStyle name="SAPBEXexcGood3 3 3 2 3" xfId="14529"/>
    <cellStyle name="SAPBEXexcGood3 3 3 2 4" xfId="21384"/>
    <cellStyle name="SAPBEXexcGood3 3 3 2 5" xfId="24941"/>
    <cellStyle name="SAPBEXexcGood3 3 3 2 6" xfId="28389"/>
    <cellStyle name="SAPBEXexcGood3 3 3 2 7" xfId="30888"/>
    <cellStyle name="SAPBEXexcGood3 3 3 3" xfId="9999"/>
    <cellStyle name="SAPBEXexcGood3 3 3 4" xfId="14528"/>
    <cellStyle name="SAPBEXexcGood3 3 3 5" xfId="21383"/>
    <cellStyle name="SAPBEXexcGood3 3 3 6" xfId="24940"/>
    <cellStyle name="SAPBEXexcGood3 3 3 7" xfId="28388"/>
    <cellStyle name="SAPBEXexcGood3 3 3 8" xfId="30887"/>
    <cellStyle name="SAPBEXexcGood3 3 4" xfId="1488"/>
    <cellStyle name="SAPBEXexcGood3 3 4 2" xfId="4037"/>
    <cellStyle name="SAPBEXexcGood3 3 4 2 2" xfId="10002"/>
    <cellStyle name="SAPBEXexcGood3 3 4 2 3" xfId="14531"/>
    <cellStyle name="SAPBEXexcGood3 3 4 2 4" xfId="21386"/>
    <cellStyle name="SAPBEXexcGood3 3 4 2 5" xfId="24943"/>
    <cellStyle name="SAPBEXexcGood3 3 4 2 6" xfId="28391"/>
    <cellStyle name="SAPBEXexcGood3 3 4 2 7" xfId="30890"/>
    <cellStyle name="SAPBEXexcGood3 3 4 3" xfId="10001"/>
    <cellStyle name="SAPBEXexcGood3 3 4 4" xfId="14530"/>
    <cellStyle name="SAPBEXexcGood3 3 4 5" xfId="24942"/>
    <cellStyle name="SAPBEXexcGood3 3 4 6" xfId="28390"/>
    <cellStyle name="SAPBEXexcGood3 3 4 7" xfId="30889"/>
    <cellStyle name="SAPBEXexcGood3 3 5" xfId="1448"/>
    <cellStyle name="SAPBEXexcGood3 3 5 2" xfId="3997"/>
    <cellStyle name="SAPBEXexcGood3 3 5 2 2" xfId="10004"/>
    <cellStyle name="SAPBEXexcGood3 3 5 2 3" xfId="14533"/>
    <cellStyle name="SAPBEXexcGood3 3 5 2 4" xfId="21388"/>
    <cellStyle name="SAPBEXexcGood3 3 5 2 5" xfId="24945"/>
    <cellStyle name="SAPBEXexcGood3 3 5 2 6" xfId="28393"/>
    <cellStyle name="SAPBEXexcGood3 3 5 2 7" xfId="30892"/>
    <cellStyle name="SAPBEXexcGood3 3 5 3" xfId="10003"/>
    <cellStyle name="SAPBEXexcGood3 3 5 4" xfId="14532"/>
    <cellStyle name="SAPBEXexcGood3 3 5 5" xfId="21387"/>
    <cellStyle name="SAPBEXexcGood3 3 5 6" xfId="24944"/>
    <cellStyle name="SAPBEXexcGood3 3 5 7" xfId="28392"/>
    <cellStyle name="SAPBEXexcGood3 3 5 8" xfId="30891"/>
    <cellStyle name="SAPBEXexcGood3 3 6" xfId="3468"/>
    <cellStyle name="SAPBEXexcGood3 3 6 2" xfId="10005"/>
    <cellStyle name="SAPBEXexcGood3 3 6 3" xfId="14534"/>
    <cellStyle name="SAPBEXexcGood3 3 6 4" xfId="21389"/>
    <cellStyle name="SAPBEXexcGood3 3 6 5" xfId="24946"/>
    <cellStyle name="SAPBEXexcGood3 3 6 6" xfId="28394"/>
    <cellStyle name="SAPBEXexcGood3 3 6 7" xfId="30893"/>
    <cellStyle name="SAPBEXexcGood3 3 7" xfId="3232"/>
    <cellStyle name="SAPBEXexcGood3 3 7 2" xfId="10006"/>
    <cellStyle name="SAPBEXexcGood3 3 7 3" xfId="14535"/>
    <cellStyle name="SAPBEXexcGood3 3 7 4" xfId="21390"/>
    <cellStyle name="SAPBEXexcGood3 3 7 5" xfId="24947"/>
    <cellStyle name="SAPBEXexcGood3 3 7 6" xfId="28395"/>
    <cellStyle name="SAPBEXexcGood3 3 7 7" xfId="30894"/>
    <cellStyle name="SAPBEXexcGood3 3 8" xfId="9996"/>
    <cellStyle name="SAPBEXexcGood3 3 9" xfId="14525"/>
    <cellStyle name="SAPBEXexcGood3 4" xfId="976"/>
    <cellStyle name="SAPBEXexcGood3 4 10" xfId="28396"/>
    <cellStyle name="SAPBEXexcGood3 4 11" xfId="30895"/>
    <cellStyle name="SAPBEXexcGood3 4 2" xfId="1560"/>
    <cellStyle name="SAPBEXexcGood3 4 2 2" xfId="4109"/>
    <cellStyle name="SAPBEXexcGood3 4 2 2 2" xfId="10009"/>
    <cellStyle name="SAPBEXexcGood3 4 2 2 3" xfId="14538"/>
    <cellStyle name="SAPBEXexcGood3 4 2 2 4" xfId="21393"/>
    <cellStyle name="SAPBEXexcGood3 4 2 2 5" xfId="24950"/>
    <cellStyle name="SAPBEXexcGood3 4 2 2 6" xfId="28398"/>
    <cellStyle name="SAPBEXexcGood3 4 2 2 7" xfId="30897"/>
    <cellStyle name="SAPBEXexcGood3 4 2 3" xfId="10008"/>
    <cellStyle name="SAPBEXexcGood3 4 2 4" xfId="14537"/>
    <cellStyle name="SAPBEXexcGood3 4 2 5" xfId="21392"/>
    <cellStyle name="SAPBEXexcGood3 4 2 6" xfId="24949"/>
    <cellStyle name="SAPBEXexcGood3 4 2 7" xfId="28397"/>
    <cellStyle name="SAPBEXexcGood3 4 2 8" xfId="30896"/>
    <cellStyle name="SAPBEXexcGood3 4 3" xfId="1979"/>
    <cellStyle name="SAPBEXexcGood3 4 3 2" xfId="4526"/>
    <cellStyle name="SAPBEXexcGood3 4 3 2 2" xfId="10011"/>
    <cellStyle name="SAPBEXexcGood3 4 3 2 3" xfId="21395"/>
    <cellStyle name="SAPBEXexcGood3 4 3 2 4" xfId="24952"/>
    <cellStyle name="SAPBEXexcGood3 4 3 2 5" xfId="28400"/>
    <cellStyle name="SAPBEXexcGood3 4 3 2 6" xfId="30899"/>
    <cellStyle name="SAPBEXexcGood3 4 3 3" xfId="10010"/>
    <cellStyle name="SAPBEXexcGood3 4 3 4" xfId="21394"/>
    <cellStyle name="SAPBEXexcGood3 4 3 5" xfId="24951"/>
    <cellStyle name="SAPBEXexcGood3 4 3 6" xfId="28399"/>
    <cellStyle name="SAPBEXexcGood3 4 3 7" xfId="30898"/>
    <cellStyle name="SAPBEXexcGood3 4 4" xfId="2391"/>
    <cellStyle name="SAPBEXexcGood3 4 4 2" xfId="4938"/>
    <cellStyle name="SAPBEXexcGood3 4 4 2 2" xfId="10013"/>
    <cellStyle name="SAPBEXexcGood3 4 4 2 3" xfId="14542"/>
    <cellStyle name="SAPBEXexcGood3 4 4 2 4" xfId="21397"/>
    <cellStyle name="SAPBEXexcGood3 4 4 2 5" xfId="24954"/>
    <cellStyle name="SAPBEXexcGood3 4 4 2 6" xfId="28402"/>
    <cellStyle name="SAPBEXexcGood3 4 4 2 7" xfId="30901"/>
    <cellStyle name="SAPBEXexcGood3 4 4 3" xfId="10012"/>
    <cellStyle name="SAPBEXexcGood3 4 4 4" xfId="14541"/>
    <cellStyle name="SAPBEXexcGood3 4 4 5" xfId="21396"/>
    <cellStyle name="SAPBEXexcGood3 4 4 6" xfId="24953"/>
    <cellStyle name="SAPBEXexcGood3 4 4 7" xfId="28401"/>
    <cellStyle name="SAPBEXexcGood3 4 4 8" xfId="30900"/>
    <cellStyle name="SAPBEXexcGood3 4 5" xfId="2806"/>
    <cellStyle name="SAPBEXexcGood3 4 5 2" xfId="5353"/>
    <cellStyle name="SAPBEXexcGood3 4 5 2 2" xfId="14544"/>
    <cellStyle name="SAPBEXexcGood3 4 5 2 3" xfId="21399"/>
    <cellStyle name="SAPBEXexcGood3 4 5 2 4" xfId="24956"/>
    <cellStyle name="SAPBEXexcGood3 4 5 2 5" xfId="28404"/>
    <cellStyle name="SAPBEXexcGood3 4 5 2 6" xfId="30903"/>
    <cellStyle name="SAPBEXexcGood3 4 5 3" xfId="14543"/>
    <cellStyle name="SAPBEXexcGood3 4 5 4" xfId="21398"/>
    <cellStyle name="SAPBEXexcGood3 4 5 5" xfId="24955"/>
    <cellStyle name="SAPBEXexcGood3 4 5 6" xfId="28403"/>
    <cellStyle name="SAPBEXexcGood3 4 5 7" xfId="30902"/>
    <cellStyle name="SAPBEXexcGood3 4 6" xfId="3469"/>
    <cellStyle name="SAPBEXexcGood3 4 6 2" xfId="10016"/>
    <cellStyle name="SAPBEXexcGood3 4 6 3" xfId="14545"/>
    <cellStyle name="SAPBEXexcGood3 4 6 4" xfId="21400"/>
    <cellStyle name="SAPBEXexcGood3 4 6 5" xfId="24957"/>
    <cellStyle name="SAPBEXexcGood3 4 6 6" xfId="28405"/>
    <cellStyle name="SAPBEXexcGood3 4 6 7" xfId="30904"/>
    <cellStyle name="SAPBEXexcGood3 4 7" xfId="3562"/>
    <cellStyle name="SAPBEXexcGood3 4 7 2" xfId="10017"/>
    <cellStyle name="SAPBEXexcGood3 4 7 3" xfId="14546"/>
    <cellStyle name="SAPBEXexcGood3 4 7 4" xfId="21401"/>
    <cellStyle name="SAPBEXexcGood3 4 7 5" xfId="24958"/>
    <cellStyle name="SAPBEXexcGood3 4 7 6" xfId="28406"/>
    <cellStyle name="SAPBEXexcGood3 4 7 7" xfId="30905"/>
    <cellStyle name="SAPBEXexcGood3 4 8" xfId="21391"/>
    <cellStyle name="SAPBEXexcGood3 4 9" xfId="24948"/>
    <cellStyle name="SAPBEXexcGood3 5" xfId="1387"/>
    <cellStyle name="SAPBEXexcGood3 5 10" xfId="24959"/>
    <cellStyle name="SAPBEXexcGood3 5 11" xfId="30906"/>
    <cellStyle name="SAPBEXexcGood3 5 2" xfId="1937"/>
    <cellStyle name="SAPBEXexcGood3 5 2 2" xfId="4484"/>
    <cellStyle name="SAPBEXexcGood3 5 2 2 2" xfId="10020"/>
    <cellStyle name="SAPBEXexcGood3 5 2 2 3" xfId="14549"/>
    <cellStyle name="SAPBEXexcGood3 5 2 2 4" xfId="21404"/>
    <cellStyle name="SAPBEXexcGood3 5 2 2 5" xfId="24961"/>
    <cellStyle name="SAPBEXexcGood3 5 2 2 6" xfId="28408"/>
    <cellStyle name="SAPBEXexcGood3 5 2 2 7" xfId="30908"/>
    <cellStyle name="SAPBEXexcGood3 5 2 3" xfId="10019"/>
    <cellStyle name="SAPBEXexcGood3 5 2 4" xfId="14548"/>
    <cellStyle name="SAPBEXexcGood3 5 2 5" xfId="21403"/>
    <cellStyle name="SAPBEXexcGood3 5 2 6" xfId="24960"/>
    <cellStyle name="SAPBEXexcGood3 5 2 7" xfId="28407"/>
    <cellStyle name="SAPBEXexcGood3 5 2 8" xfId="30907"/>
    <cellStyle name="SAPBEXexcGood3 5 3" xfId="2354"/>
    <cellStyle name="SAPBEXexcGood3 5 3 2" xfId="4901"/>
    <cellStyle name="SAPBEXexcGood3 5 3 2 2" xfId="10022"/>
    <cellStyle name="SAPBEXexcGood3 5 3 2 3" xfId="14551"/>
    <cellStyle name="SAPBEXexcGood3 5 3 2 4" xfId="21406"/>
    <cellStyle name="SAPBEXexcGood3 5 3 2 5" xfId="24963"/>
    <cellStyle name="SAPBEXexcGood3 5 3 2 6" xfId="28410"/>
    <cellStyle name="SAPBEXexcGood3 5 3 2 7" xfId="30910"/>
    <cellStyle name="SAPBEXexcGood3 5 3 3" xfId="10021"/>
    <cellStyle name="SAPBEXexcGood3 5 3 4" xfId="14550"/>
    <cellStyle name="SAPBEXexcGood3 5 3 5" xfId="21405"/>
    <cellStyle name="SAPBEXexcGood3 5 3 6" xfId="24962"/>
    <cellStyle name="SAPBEXexcGood3 5 3 7" xfId="28409"/>
    <cellStyle name="SAPBEXexcGood3 5 3 8" xfId="30909"/>
    <cellStyle name="SAPBEXexcGood3 5 4" xfId="2766"/>
    <cellStyle name="SAPBEXexcGood3 5 4 2" xfId="5313"/>
    <cellStyle name="SAPBEXexcGood3 5 4 2 2" xfId="10024"/>
    <cellStyle name="SAPBEXexcGood3 5 4 2 3" xfId="14553"/>
    <cellStyle name="SAPBEXexcGood3 5 4 2 4" xfId="21408"/>
    <cellStyle name="SAPBEXexcGood3 5 4 2 5" xfId="24965"/>
    <cellStyle name="SAPBEXexcGood3 5 4 2 6" xfId="28412"/>
    <cellStyle name="SAPBEXexcGood3 5 4 2 7" xfId="30912"/>
    <cellStyle name="SAPBEXexcGood3 5 4 3" xfId="10023"/>
    <cellStyle name="SAPBEXexcGood3 5 4 4" xfId="14552"/>
    <cellStyle name="SAPBEXexcGood3 5 4 5" xfId="21407"/>
    <cellStyle name="SAPBEXexcGood3 5 4 6" xfId="24964"/>
    <cellStyle name="SAPBEXexcGood3 5 4 7" xfId="28411"/>
    <cellStyle name="SAPBEXexcGood3 5 4 8" xfId="30911"/>
    <cellStyle name="SAPBEXexcGood3 5 5" xfId="3181"/>
    <cellStyle name="SAPBEXexcGood3 5 5 2" xfId="5728"/>
    <cellStyle name="SAPBEXexcGood3 5 5 2 2" xfId="10026"/>
    <cellStyle name="SAPBEXexcGood3 5 5 2 3" xfId="14555"/>
    <cellStyle name="SAPBEXexcGood3 5 5 2 4" xfId="21410"/>
    <cellStyle name="SAPBEXexcGood3 5 5 2 5" xfId="24967"/>
    <cellStyle name="SAPBEXexcGood3 5 5 2 6" xfId="30914"/>
    <cellStyle name="SAPBEXexcGood3 5 5 3" xfId="10025"/>
    <cellStyle name="SAPBEXexcGood3 5 5 4" xfId="14554"/>
    <cellStyle name="SAPBEXexcGood3 5 5 5" xfId="21409"/>
    <cellStyle name="SAPBEXexcGood3 5 5 6" xfId="24966"/>
    <cellStyle name="SAPBEXexcGood3 5 5 7" xfId="30913"/>
    <cellStyle name="SAPBEXexcGood3 5 6" xfId="3937"/>
    <cellStyle name="SAPBEXexcGood3 5 6 2" xfId="10027"/>
    <cellStyle name="SAPBEXexcGood3 5 6 3" xfId="14556"/>
    <cellStyle name="SAPBEXexcGood3 5 6 4" xfId="21411"/>
    <cellStyle name="SAPBEXexcGood3 5 6 5" xfId="24968"/>
    <cellStyle name="SAPBEXexcGood3 5 6 6" xfId="28413"/>
    <cellStyle name="SAPBEXexcGood3 5 6 7" xfId="30915"/>
    <cellStyle name="SAPBEXexcGood3 5 7" xfId="10018"/>
    <cellStyle name="SAPBEXexcGood3 5 8" xfId="14547"/>
    <cellStyle name="SAPBEXexcGood3 5 9" xfId="21402"/>
    <cellStyle name="SAPBEXfilterDrill" xfId="644"/>
    <cellStyle name="SAPBEXfilterItem" xfId="645"/>
    <cellStyle name="SAPBEXfilterItem 2" xfId="1101"/>
    <cellStyle name="SAPBEXfilterItem 2 2" xfId="1144"/>
    <cellStyle name="SAPBEXfilterItem 2 2 10" xfId="14560"/>
    <cellStyle name="SAPBEXfilterItem 2 2 11" xfId="21415"/>
    <cellStyle name="SAPBEXfilterItem 2 2 12" xfId="27297"/>
    <cellStyle name="SAPBEXfilterItem 2 2 13" xfId="28414"/>
    <cellStyle name="SAPBEXfilterItem 2 2 2" xfId="1245"/>
    <cellStyle name="SAPBEXfilterItem 2 2 2 10" xfId="21416"/>
    <cellStyle name="SAPBEXfilterItem 2 2 2 11" xfId="27298"/>
    <cellStyle name="SAPBEXfilterItem 2 2 2 12" xfId="28415"/>
    <cellStyle name="SAPBEXfilterItem 2 2 2 2" xfId="1796"/>
    <cellStyle name="SAPBEXfilterItem 2 2 2 2 2" xfId="4345"/>
    <cellStyle name="SAPBEXfilterItem 2 2 2 2 2 2" xfId="10034"/>
    <cellStyle name="SAPBEXfilterItem 2 2 2 2 2 3" xfId="14563"/>
    <cellStyle name="SAPBEXfilterItem 2 2 2 2 2 4" xfId="19079"/>
    <cellStyle name="SAPBEXfilterItem 2 2 2 2 2 5" xfId="21418"/>
    <cellStyle name="SAPBEXfilterItem 2 2 2 2 2 6" xfId="27300"/>
    <cellStyle name="SAPBEXfilterItem 2 2 2 2 2 7" xfId="28417"/>
    <cellStyle name="SAPBEXfilterItem 2 2 2 2 3" xfId="10033"/>
    <cellStyle name="SAPBEXfilterItem 2 2 2 2 4" xfId="14562"/>
    <cellStyle name="SAPBEXfilterItem 2 2 2 2 5" xfId="19078"/>
    <cellStyle name="SAPBEXfilterItem 2 2 2 2 6" xfId="21417"/>
    <cellStyle name="SAPBEXfilterItem 2 2 2 2 7" xfId="27299"/>
    <cellStyle name="SAPBEXfilterItem 2 2 2 2 8" xfId="28416"/>
    <cellStyle name="SAPBEXfilterItem 2 2 2 3" xfId="2215"/>
    <cellStyle name="SAPBEXfilterItem 2 2 2 3 2" xfId="4762"/>
    <cellStyle name="SAPBEXfilterItem 2 2 2 3 2 2" xfId="10036"/>
    <cellStyle name="SAPBEXfilterItem 2 2 2 3 2 3" xfId="14565"/>
    <cellStyle name="SAPBEXfilterItem 2 2 2 3 2 4" xfId="19081"/>
    <cellStyle name="SAPBEXfilterItem 2 2 2 3 2 5" xfId="21420"/>
    <cellStyle name="SAPBEXfilterItem 2 2 2 3 2 6" xfId="27302"/>
    <cellStyle name="SAPBEXfilterItem 2 2 2 3 2 7" xfId="28419"/>
    <cellStyle name="SAPBEXfilterItem 2 2 2 3 3" xfId="10035"/>
    <cellStyle name="SAPBEXfilterItem 2 2 2 3 4" xfId="14564"/>
    <cellStyle name="SAPBEXfilterItem 2 2 2 3 5" xfId="19080"/>
    <cellStyle name="SAPBEXfilterItem 2 2 2 3 6" xfId="21419"/>
    <cellStyle name="SAPBEXfilterItem 2 2 2 3 7" xfId="27301"/>
    <cellStyle name="SAPBEXfilterItem 2 2 2 3 8" xfId="28418"/>
    <cellStyle name="SAPBEXfilterItem 2 2 2 4" xfId="2627"/>
    <cellStyle name="SAPBEXfilterItem 2 2 2 4 2" xfId="5174"/>
    <cellStyle name="SAPBEXfilterItem 2 2 2 4 2 2" xfId="10038"/>
    <cellStyle name="SAPBEXfilterItem 2 2 2 4 2 3" xfId="14567"/>
    <cellStyle name="SAPBEXfilterItem 2 2 2 4 2 4" xfId="19083"/>
    <cellStyle name="SAPBEXfilterItem 2 2 2 4 2 5" xfId="21422"/>
    <cellStyle name="SAPBEXfilterItem 2 2 2 4 2 6" xfId="27304"/>
    <cellStyle name="SAPBEXfilterItem 2 2 2 4 2 7" xfId="28421"/>
    <cellStyle name="SAPBEXfilterItem 2 2 2 4 3" xfId="10037"/>
    <cellStyle name="SAPBEXfilterItem 2 2 2 4 4" xfId="14566"/>
    <cellStyle name="SAPBEXfilterItem 2 2 2 4 5" xfId="21421"/>
    <cellStyle name="SAPBEXfilterItem 2 2 2 4 6" xfId="27303"/>
    <cellStyle name="SAPBEXfilterItem 2 2 2 4 7" xfId="28420"/>
    <cellStyle name="SAPBEXfilterItem 2 2 2 5" xfId="3042"/>
    <cellStyle name="SAPBEXfilterItem 2 2 2 5 2" xfId="5589"/>
    <cellStyle name="SAPBEXfilterItem 2 2 2 5 2 2" xfId="10040"/>
    <cellStyle name="SAPBEXfilterItem 2 2 2 5 2 3" xfId="14569"/>
    <cellStyle name="SAPBEXfilterItem 2 2 2 5 2 4" xfId="19085"/>
    <cellStyle name="SAPBEXfilterItem 2 2 2 5 2 5" xfId="21424"/>
    <cellStyle name="SAPBEXfilterItem 2 2 2 5 2 6" xfId="27306"/>
    <cellStyle name="SAPBEXfilterItem 2 2 2 5 2 7" xfId="28423"/>
    <cellStyle name="SAPBEXfilterItem 2 2 2 5 3" xfId="10039"/>
    <cellStyle name="SAPBEXfilterItem 2 2 2 5 4" xfId="14568"/>
    <cellStyle name="SAPBEXfilterItem 2 2 2 5 5" xfId="19084"/>
    <cellStyle name="SAPBEXfilterItem 2 2 2 5 6" xfId="21423"/>
    <cellStyle name="SAPBEXfilterItem 2 2 2 5 7" xfId="27305"/>
    <cellStyle name="SAPBEXfilterItem 2 2 2 5 8" xfId="28422"/>
    <cellStyle name="SAPBEXfilterItem 2 2 2 6" xfId="3470"/>
    <cellStyle name="SAPBEXfilterItem 2 2 2 6 2" xfId="10041"/>
    <cellStyle name="SAPBEXfilterItem 2 2 2 6 3" xfId="14570"/>
    <cellStyle name="SAPBEXfilterItem 2 2 2 6 4" xfId="19086"/>
    <cellStyle name="SAPBEXfilterItem 2 2 2 6 5" xfId="21425"/>
    <cellStyle name="SAPBEXfilterItem 2 2 2 6 6" xfId="27307"/>
    <cellStyle name="SAPBEXfilterItem 2 2 2 6 7" xfId="28424"/>
    <cellStyle name="SAPBEXfilterItem 2 2 2 7" xfId="3798"/>
    <cellStyle name="SAPBEXfilterItem 2 2 2 7 2" xfId="10042"/>
    <cellStyle name="SAPBEXfilterItem 2 2 2 7 3" xfId="14571"/>
    <cellStyle name="SAPBEXfilterItem 2 2 2 7 4" xfId="19087"/>
    <cellStyle name="SAPBEXfilterItem 2 2 2 7 5" xfId="21426"/>
    <cellStyle name="SAPBEXfilterItem 2 2 2 7 6" xfId="27308"/>
    <cellStyle name="SAPBEXfilterItem 2 2 2 7 7" xfId="28425"/>
    <cellStyle name="SAPBEXfilterItem 2 2 2 8" xfId="10032"/>
    <cellStyle name="SAPBEXfilterItem 2 2 2 9" xfId="14561"/>
    <cellStyle name="SAPBEXfilterItem 2 2 3" xfId="1344"/>
    <cellStyle name="SAPBEXfilterItem 2 2 3 10" xfId="21427"/>
    <cellStyle name="SAPBEXfilterItem 2 2 3 11" xfId="27309"/>
    <cellStyle name="SAPBEXfilterItem 2 2 3 12" xfId="28426"/>
    <cellStyle name="SAPBEXfilterItem 2 2 3 2" xfId="1895"/>
    <cellStyle name="SAPBEXfilterItem 2 2 3 2 2" xfId="4444"/>
    <cellStyle name="SAPBEXfilterItem 2 2 3 2 2 2" xfId="10045"/>
    <cellStyle name="SAPBEXfilterItem 2 2 3 2 2 3" xfId="14574"/>
    <cellStyle name="SAPBEXfilterItem 2 2 3 2 2 4" xfId="19090"/>
    <cellStyle name="SAPBEXfilterItem 2 2 3 2 2 5" xfId="21429"/>
    <cellStyle name="SAPBEXfilterItem 2 2 3 2 2 6" xfId="27311"/>
    <cellStyle name="SAPBEXfilterItem 2 2 3 2 2 7" xfId="28428"/>
    <cellStyle name="SAPBEXfilterItem 2 2 3 2 3" xfId="10044"/>
    <cellStyle name="SAPBEXfilterItem 2 2 3 2 4" xfId="14573"/>
    <cellStyle name="SAPBEXfilterItem 2 2 3 2 5" xfId="19089"/>
    <cellStyle name="SAPBEXfilterItem 2 2 3 2 6" xfId="21428"/>
    <cellStyle name="SAPBEXfilterItem 2 2 3 2 7" xfId="27310"/>
    <cellStyle name="SAPBEXfilterItem 2 2 3 2 8" xfId="28427"/>
    <cellStyle name="SAPBEXfilterItem 2 2 3 3" xfId="2314"/>
    <cellStyle name="SAPBEXfilterItem 2 2 3 3 2" xfId="4861"/>
    <cellStyle name="SAPBEXfilterItem 2 2 3 3 2 2" xfId="10047"/>
    <cellStyle name="SAPBEXfilterItem 2 2 3 3 2 3" xfId="14576"/>
    <cellStyle name="SAPBEXfilterItem 2 2 3 3 2 4" xfId="19092"/>
    <cellStyle name="SAPBEXfilterItem 2 2 3 3 2 5" xfId="21431"/>
    <cellStyle name="SAPBEXfilterItem 2 2 3 3 2 6" xfId="27313"/>
    <cellStyle name="SAPBEXfilterItem 2 2 3 3 2 7" xfId="28430"/>
    <cellStyle name="SAPBEXfilterItem 2 2 3 3 3" xfId="10046"/>
    <cellStyle name="SAPBEXfilterItem 2 2 3 3 4" xfId="14575"/>
    <cellStyle name="SAPBEXfilterItem 2 2 3 3 5" xfId="19091"/>
    <cellStyle name="SAPBEXfilterItem 2 2 3 3 6" xfId="21430"/>
    <cellStyle name="SAPBEXfilterItem 2 2 3 3 7" xfId="27312"/>
    <cellStyle name="SAPBEXfilterItem 2 2 3 3 8" xfId="28429"/>
    <cellStyle name="SAPBEXfilterItem 2 2 3 4" xfId="2726"/>
    <cellStyle name="SAPBEXfilterItem 2 2 3 4 2" xfId="5273"/>
    <cellStyle name="SAPBEXfilterItem 2 2 3 4 2 2" xfId="10049"/>
    <cellStyle name="SAPBEXfilterItem 2 2 3 4 2 3" xfId="14578"/>
    <cellStyle name="SAPBEXfilterItem 2 2 3 4 2 4" xfId="19094"/>
    <cellStyle name="SAPBEXfilterItem 2 2 3 4 2 5" xfId="21433"/>
    <cellStyle name="SAPBEXfilterItem 2 2 3 4 2 6" xfId="27315"/>
    <cellStyle name="SAPBEXfilterItem 2 2 3 4 2 7" xfId="28432"/>
    <cellStyle name="SAPBEXfilterItem 2 2 3 4 3" xfId="10048"/>
    <cellStyle name="SAPBEXfilterItem 2 2 3 4 4" xfId="14577"/>
    <cellStyle name="SAPBEXfilterItem 2 2 3 4 5" xfId="19093"/>
    <cellStyle name="SAPBEXfilterItem 2 2 3 4 6" xfId="21432"/>
    <cellStyle name="SAPBEXfilterItem 2 2 3 4 7" xfId="27314"/>
    <cellStyle name="SAPBEXfilterItem 2 2 3 4 8" xfId="28431"/>
    <cellStyle name="SAPBEXfilterItem 2 2 3 5" xfId="3141"/>
    <cellStyle name="SAPBEXfilterItem 2 2 3 5 2" xfId="5688"/>
    <cellStyle name="SAPBEXfilterItem 2 2 3 5 2 2" xfId="10051"/>
    <cellStyle name="SAPBEXfilterItem 2 2 3 5 2 3" xfId="14580"/>
    <cellStyle name="SAPBEXfilterItem 2 2 3 5 2 4" xfId="19096"/>
    <cellStyle name="SAPBEXfilterItem 2 2 3 5 2 5" xfId="21435"/>
    <cellStyle name="SAPBEXfilterItem 2 2 3 5 2 6" xfId="27317"/>
    <cellStyle name="SAPBEXfilterItem 2 2 3 5 2 7" xfId="28434"/>
    <cellStyle name="SAPBEXfilterItem 2 2 3 5 3" xfId="10050"/>
    <cellStyle name="SAPBEXfilterItem 2 2 3 5 4" xfId="14579"/>
    <cellStyle name="SAPBEXfilterItem 2 2 3 5 5" xfId="19095"/>
    <cellStyle name="SAPBEXfilterItem 2 2 3 5 6" xfId="21434"/>
    <cellStyle name="SAPBEXfilterItem 2 2 3 5 7" xfId="27316"/>
    <cellStyle name="SAPBEXfilterItem 2 2 3 5 8" xfId="28433"/>
    <cellStyle name="SAPBEXfilterItem 2 2 3 6" xfId="3897"/>
    <cellStyle name="SAPBEXfilterItem 2 2 3 6 2" xfId="10052"/>
    <cellStyle name="SAPBEXfilterItem 2 2 3 6 3" xfId="14581"/>
    <cellStyle name="SAPBEXfilterItem 2 2 3 6 4" xfId="19097"/>
    <cellStyle name="SAPBEXfilterItem 2 2 3 6 5" xfId="21436"/>
    <cellStyle name="SAPBEXfilterItem 2 2 3 6 6" xfId="27318"/>
    <cellStyle name="SAPBEXfilterItem 2 2 3 6 7" xfId="28435"/>
    <cellStyle name="SAPBEXfilterItem 2 2 3 7" xfId="10043"/>
    <cellStyle name="SAPBEXfilterItem 2 2 3 8" xfId="14572"/>
    <cellStyle name="SAPBEXfilterItem 2 2 3 9" xfId="19088"/>
    <cellStyle name="SAPBEXfilterItem 2 2 4" xfId="1695"/>
    <cellStyle name="SAPBEXfilterItem 2 2 4 2" xfId="4244"/>
    <cellStyle name="SAPBEXfilterItem 2 2 4 2 2" xfId="10054"/>
    <cellStyle name="SAPBEXfilterItem 2 2 4 2 3" xfId="14583"/>
    <cellStyle name="SAPBEXfilterItem 2 2 4 2 4" xfId="19099"/>
    <cellStyle name="SAPBEXfilterItem 2 2 4 2 5" xfId="21438"/>
    <cellStyle name="SAPBEXfilterItem 2 2 4 2 6" xfId="27320"/>
    <cellStyle name="SAPBEXfilterItem 2 2 4 2 7" xfId="28437"/>
    <cellStyle name="SAPBEXfilterItem 2 2 4 3" xfId="10053"/>
    <cellStyle name="SAPBEXfilterItem 2 2 4 4" xfId="14582"/>
    <cellStyle name="SAPBEXfilterItem 2 2 4 5" xfId="19098"/>
    <cellStyle name="SAPBEXfilterItem 2 2 4 6" xfId="21437"/>
    <cellStyle name="SAPBEXfilterItem 2 2 4 7" xfId="27319"/>
    <cellStyle name="SAPBEXfilterItem 2 2 4 8" xfId="28436"/>
    <cellStyle name="SAPBEXfilterItem 2 2 5" xfId="2114"/>
    <cellStyle name="SAPBEXfilterItem 2 2 5 2" xfId="4661"/>
    <cellStyle name="SAPBEXfilterItem 2 2 5 2 2" xfId="10056"/>
    <cellStyle name="SAPBEXfilterItem 2 2 5 2 3" xfId="14585"/>
    <cellStyle name="SAPBEXfilterItem 2 2 5 2 4" xfId="19101"/>
    <cellStyle name="SAPBEXfilterItem 2 2 5 2 5" xfId="21440"/>
    <cellStyle name="SAPBEXfilterItem 2 2 5 2 6" xfId="27322"/>
    <cellStyle name="SAPBEXfilterItem 2 2 5 2 7" xfId="28439"/>
    <cellStyle name="SAPBEXfilterItem 2 2 5 3" xfId="10055"/>
    <cellStyle name="SAPBEXfilterItem 2 2 5 4" xfId="14584"/>
    <cellStyle name="SAPBEXfilterItem 2 2 5 5" xfId="19100"/>
    <cellStyle name="SAPBEXfilterItem 2 2 5 6" xfId="21439"/>
    <cellStyle name="SAPBEXfilterItem 2 2 5 7" xfId="27321"/>
    <cellStyle name="SAPBEXfilterItem 2 2 5 8" xfId="28438"/>
    <cellStyle name="SAPBEXfilterItem 2 2 6" xfId="2526"/>
    <cellStyle name="SAPBEXfilterItem 2 2 6 2" xfId="5073"/>
    <cellStyle name="SAPBEXfilterItem 2 2 6 2 2" xfId="10058"/>
    <cellStyle name="SAPBEXfilterItem 2 2 6 2 3" xfId="14587"/>
    <cellStyle name="SAPBEXfilterItem 2 2 6 2 4" xfId="19103"/>
    <cellStyle name="SAPBEXfilterItem 2 2 6 2 5" xfId="21442"/>
    <cellStyle name="SAPBEXfilterItem 2 2 6 2 6" xfId="27324"/>
    <cellStyle name="SAPBEXfilterItem 2 2 6 2 7" xfId="28441"/>
    <cellStyle name="SAPBEXfilterItem 2 2 6 3" xfId="10057"/>
    <cellStyle name="SAPBEXfilterItem 2 2 6 4" xfId="14586"/>
    <cellStyle name="SAPBEXfilterItem 2 2 6 5" xfId="19102"/>
    <cellStyle name="SAPBEXfilterItem 2 2 6 6" xfId="21441"/>
    <cellStyle name="SAPBEXfilterItem 2 2 6 7" xfId="27323"/>
    <cellStyle name="SAPBEXfilterItem 2 2 6 8" xfId="28440"/>
    <cellStyle name="SAPBEXfilterItem 2 2 7" xfId="2941"/>
    <cellStyle name="SAPBEXfilterItem 2 2 7 2" xfId="5488"/>
    <cellStyle name="SAPBEXfilterItem 2 2 7 2 2" xfId="10060"/>
    <cellStyle name="SAPBEXfilterItem 2 2 7 2 3" xfId="14589"/>
    <cellStyle name="SAPBEXfilterItem 2 2 7 2 4" xfId="19105"/>
    <cellStyle name="SAPBEXfilterItem 2 2 7 2 5" xfId="21444"/>
    <cellStyle name="SAPBEXfilterItem 2 2 7 2 6" xfId="27326"/>
    <cellStyle name="SAPBEXfilterItem 2 2 7 2 7" xfId="28443"/>
    <cellStyle name="SAPBEXfilterItem 2 2 7 3" xfId="10059"/>
    <cellStyle name="SAPBEXfilterItem 2 2 7 4" xfId="14588"/>
    <cellStyle name="SAPBEXfilterItem 2 2 7 5" xfId="19104"/>
    <cellStyle name="SAPBEXfilterItem 2 2 7 6" xfId="21443"/>
    <cellStyle name="SAPBEXfilterItem 2 2 7 7" xfId="27325"/>
    <cellStyle name="SAPBEXfilterItem 2 2 7 8" xfId="28442"/>
    <cellStyle name="SAPBEXfilterItem 2 2 8" xfId="3697"/>
    <cellStyle name="SAPBEXfilterItem 2 2 8 2" xfId="10061"/>
    <cellStyle name="SAPBEXfilterItem 2 2 8 3" xfId="14590"/>
    <cellStyle name="SAPBEXfilterItem 2 2 8 4" xfId="19106"/>
    <cellStyle name="SAPBEXfilterItem 2 2 8 5" xfId="21445"/>
    <cellStyle name="SAPBEXfilterItem 2 2 8 6" xfId="27327"/>
    <cellStyle name="SAPBEXfilterItem 2 2 8 7" xfId="28444"/>
    <cellStyle name="SAPBEXfilterItem 2 2 9" xfId="10031"/>
    <cellStyle name="SAPBEXfilterItem 2 3" xfId="1206"/>
    <cellStyle name="SAPBEXfilterItem 2 3 10" xfId="27328"/>
    <cellStyle name="SAPBEXfilterItem 2 3 11" xfId="28445"/>
    <cellStyle name="SAPBEXfilterItem 2 3 2" xfId="1757"/>
    <cellStyle name="SAPBEXfilterItem 2 3 2 2" xfId="4306"/>
    <cellStyle name="SAPBEXfilterItem 2 3 2 2 2" xfId="10064"/>
    <cellStyle name="SAPBEXfilterItem 2 3 2 2 3" xfId="14593"/>
    <cellStyle name="SAPBEXfilterItem 2 3 2 2 4" xfId="19109"/>
    <cellStyle name="SAPBEXfilterItem 2 3 2 2 5" xfId="21448"/>
    <cellStyle name="SAPBEXfilterItem 2 3 2 2 6" xfId="27330"/>
    <cellStyle name="SAPBEXfilterItem 2 3 2 2 7" xfId="28447"/>
    <cellStyle name="SAPBEXfilterItem 2 3 2 3" xfId="10063"/>
    <cellStyle name="SAPBEXfilterItem 2 3 2 4" xfId="14592"/>
    <cellStyle name="SAPBEXfilterItem 2 3 2 5" xfId="19108"/>
    <cellStyle name="SAPBEXfilterItem 2 3 2 6" xfId="21447"/>
    <cellStyle name="SAPBEXfilterItem 2 3 2 7" xfId="27329"/>
    <cellStyle name="SAPBEXfilterItem 2 3 2 8" xfId="28446"/>
    <cellStyle name="SAPBEXfilterItem 2 3 3" xfId="2176"/>
    <cellStyle name="SAPBEXfilterItem 2 3 3 2" xfId="4723"/>
    <cellStyle name="SAPBEXfilterItem 2 3 3 2 2" xfId="10066"/>
    <cellStyle name="SAPBEXfilterItem 2 3 3 2 3" xfId="14595"/>
    <cellStyle name="SAPBEXfilterItem 2 3 3 2 4" xfId="19111"/>
    <cellStyle name="SAPBEXfilterItem 2 3 3 2 5" xfId="21450"/>
    <cellStyle name="SAPBEXfilterItem 2 3 3 2 6" xfId="27332"/>
    <cellStyle name="SAPBEXfilterItem 2 3 3 2 7" xfId="28449"/>
    <cellStyle name="SAPBEXfilterItem 2 3 3 3" xfId="10065"/>
    <cellStyle name="SAPBEXfilterItem 2 3 3 4" xfId="14594"/>
    <cellStyle name="SAPBEXfilterItem 2 3 3 5" xfId="19110"/>
    <cellStyle name="SAPBEXfilterItem 2 3 3 6" xfId="27331"/>
    <cellStyle name="SAPBEXfilterItem 2 3 3 7" xfId="28448"/>
    <cellStyle name="SAPBEXfilterItem 2 3 4" xfId="2588"/>
    <cellStyle name="SAPBEXfilterItem 2 3 4 2" xfId="5135"/>
    <cellStyle name="SAPBEXfilterItem 2 3 4 2 2" xfId="10068"/>
    <cellStyle name="SAPBEXfilterItem 2 3 4 2 3" xfId="14597"/>
    <cellStyle name="SAPBEXfilterItem 2 3 4 2 4" xfId="19113"/>
    <cellStyle name="SAPBEXfilterItem 2 3 4 2 5" xfId="21452"/>
    <cellStyle name="SAPBEXfilterItem 2 3 4 2 6" xfId="27334"/>
    <cellStyle name="SAPBEXfilterItem 2 3 4 2 7" xfId="28451"/>
    <cellStyle name="SAPBEXfilterItem 2 3 4 3" xfId="10067"/>
    <cellStyle name="SAPBEXfilterItem 2 3 4 4" xfId="14596"/>
    <cellStyle name="SAPBEXfilterItem 2 3 4 5" xfId="19112"/>
    <cellStyle name="SAPBEXfilterItem 2 3 4 6" xfId="21451"/>
    <cellStyle name="SAPBEXfilterItem 2 3 4 7" xfId="27333"/>
    <cellStyle name="SAPBEXfilterItem 2 3 4 8" xfId="28450"/>
    <cellStyle name="SAPBEXfilterItem 2 3 5" xfId="3003"/>
    <cellStyle name="SAPBEXfilterItem 2 3 5 2" xfId="5550"/>
    <cellStyle name="SAPBEXfilterItem 2 3 5 2 2" xfId="14599"/>
    <cellStyle name="SAPBEXfilterItem 2 3 5 2 3" xfId="19115"/>
    <cellStyle name="SAPBEXfilterItem 2 3 5 2 4" xfId="21454"/>
    <cellStyle name="SAPBEXfilterItem 2 3 5 2 5" xfId="27336"/>
    <cellStyle name="SAPBEXfilterItem 2 3 5 2 6" xfId="28453"/>
    <cellStyle name="SAPBEXfilterItem 2 3 5 3" xfId="14598"/>
    <cellStyle name="SAPBEXfilterItem 2 3 5 4" xfId="19114"/>
    <cellStyle name="SAPBEXfilterItem 2 3 5 5" xfId="21453"/>
    <cellStyle name="SAPBEXfilterItem 2 3 5 6" xfId="27335"/>
    <cellStyle name="SAPBEXfilterItem 2 3 5 7" xfId="28452"/>
    <cellStyle name="SAPBEXfilterItem 2 3 6" xfId="3471"/>
    <cellStyle name="SAPBEXfilterItem 2 3 6 2" xfId="10071"/>
    <cellStyle name="SAPBEXfilterItem 2 3 6 3" xfId="14600"/>
    <cellStyle name="SAPBEXfilterItem 2 3 6 4" xfId="19116"/>
    <cellStyle name="SAPBEXfilterItem 2 3 6 5" xfId="21455"/>
    <cellStyle name="SAPBEXfilterItem 2 3 6 6" xfId="27337"/>
    <cellStyle name="SAPBEXfilterItem 2 3 6 7" xfId="28454"/>
    <cellStyle name="SAPBEXfilterItem 2 3 7" xfId="3759"/>
    <cellStyle name="SAPBEXfilterItem 2 3 7 2" xfId="10072"/>
    <cellStyle name="SAPBEXfilterItem 2 3 7 3" xfId="14601"/>
    <cellStyle name="SAPBEXfilterItem 2 3 7 4" xfId="19117"/>
    <cellStyle name="SAPBEXfilterItem 2 3 7 5" xfId="21456"/>
    <cellStyle name="SAPBEXfilterItem 2 3 7 6" xfId="27338"/>
    <cellStyle name="SAPBEXfilterItem 2 3 7 7" xfId="28455"/>
    <cellStyle name="SAPBEXfilterItem 2 3 8" xfId="14591"/>
    <cellStyle name="SAPBEXfilterItem 2 3 9" xfId="19107"/>
    <cellStyle name="SAPBEXfilterItem 2 4" xfId="1305"/>
    <cellStyle name="SAPBEXfilterItem 2 4 10" xfId="19118"/>
    <cellStyle name="SAPBEXfilterItem 2 4 11" xfId="21457"/>
    <cellStyle name="SAPBEXfilterItem 2 4 12" xfId="27339"/>
    <cellStyle name="SAPBEXfilterItem 2 4 2" xfId="1856"/>
    <cellStyle name="SAPBEXfilterItem 2 4 2 2" xfId="4405"/>
    <cellStyle name="SAPBEXfilterItem 2 4 2 2 2" xfId="10075"/>
    <cellStyle name="SAPBEXfilterItem 2 4 2 2 3" xfId="14604"/>
    <cellStyle name="SAPBEXfilterItem 2 4 2 2 4" xfId="19120"/>
    <cellStyle name="SAPBEXfilterItem 2 4 2 2 5" xfId="21459"/>
    <cellStyle name="SAPBEXfilterItem 2 4 2 2 6" xfId="27341"/>
    <cellStyle name="SAPBEXfilterItem 2 4 2 2 7" xfId="28457"/>
    <cellStyle name="SAPBEXfilterItem 2 4 2 3" xfId="10074"/>
    <cellStyle name="SAPBEXfilterItem 2 4 2 4" xfId="14603"/>
    <cellStyle name="SAPBEXfilterItem 2 4 2 5" xfId="19119"/>
    <cellStyle name="SAPBEXfilterItem 2 4 2 6" xfId="21458"/>
    <cellStyle name="SAPBEXfilterItem 2 4 2 7" xfId="27340"/>
    <cellStyle name="SAPBEXfilterItem 2 4 2 8" xfId="28456"/>
    <cellStyle name="SAPBEXfilterItem 2 4 3" xfId="2275"/>
    <cellStyle name="SAPBEXfilterItem 2 4 3 2" xfId="4822"/>
    <cellStyle name="SAPBEXfilterItem 2 4 3 2 2" xfId="10077"/>
    <cellStyle name="SAPBEXfilterItem 2 4 3 2 3" xfId="14606"/>
    <cellStyle name="SAPBEXfilterItem 2 4 3 2 4" xfId="19122"/>
    <cellStyle name="SAPBEXfilterItem 2 4 3 2 5" xfId="21461"/>
    <cellStyle name="SAPBEXfilterItem 2 4 3 2 6" xfId="27343"/>
    <cellStyle name="SAPBEXfilterItem 2 4 3 2 7" xfId="28459"/>
    <cellStyle name="SAPBEXfilterItem 2 4 3 3" xfId="10076"/>
    <cellStyle name="SAPBEXfilterItem 2 4 3 4" xfId="14605"/>
    <cellStyle name="SAPBEXfilterItem 2 4 3 5" xfId="19121"/>
    <cellStyle name="SAPBEXfilterItem 2 4 3 6" xfId="21460"/>
    <cellStyle name="SAPBEXfilterItem 2 4 3 7" xfId="27342"/>
    <cellStyle name="SAPBEXfilterItem 2 4 3 8" xfId="28458"/>
    <cellStyle name="SAPBEXfilterItem 2 4 4" xfId="2687"/>
    <cellStyle name="SAPBEXfilterItem 2 4 4 2" xfId="5234"/>
    <cellStyle name="SAPBEXfilterItem 2 4 4 2 2" xfId="10079"/>
    <cellStyle name="SAPBEXfilterItem 2 4 4 2 3" xfId="14608"/>
    <cellStyle name="SAPBEXfilterItem 2 4 4 2 4" xfId="19124"/>
    <cellStyle name="SAPBEXfilterItem 2 4 4 2 5" xfId="21463"/>
    <cellStyle name="SAPBEXfilterItem 2 4 4 2 6" xfId="27345"/>
    <cellStyle name="SAPBEXfilterItem 2 4 4 2 7" xfId="28461"/>
    <cellStyle name="SAPBEXfilterItem 2 4 4 3" xfId="10078"/>
    <cellStyle name="SAPBEXfilterItem 2 4 4 4" xfId="14607"/>
    <cellStyle name="SAPBEXfilterItem 2 4 4 5" xfId="19123"/>
    <cellStyle name="SAPBEXfilterItem 2 4 4 6" xfId="21462"/>
    <cellStyle name="SAPBEXfilterItem 2 4 4 7" xfId="27344"/>
    <cellStyle name="SAPBEXfilterItem 2 4 4 8" xfId="28460"/>
    <cellStyle name="SAPBEXfilterItem 2 4 5" xfId="3102"/>
    <cellStyle name="SAPBEXfilterItem 2 4 5 2" xfId="5649"/>
    <cellStyle name="SAPBEXfilterItem 2 4 5 2 2" xfId="10081"/>
    <cellStyle name="SAPBEXfilterItem 2 4 5 2 3" xfId="14610"/>
    <cellStyle name="SAPBEXfilterItem 2 4 5 2 4" xfId="19126"/>
    <cellStyle name="SAPBEXfilterItem 2 4 5 2 5" xfId="21465"/>
    <cellStyle name="SAPBEXfilterItem 2 4 5 2 6" xfId="27347"/>
    <cellStyle name="SAPBEXfilterItem 2 4 5 3" xfId="10080"/>
    <cellStyle name="SAPBEXfilterItem 2 4 5 4" xfId="14609"/>
    <cellStyle name="SAPBEXfilterItem 2 4 5 5" xfId="19125"/>
    <cellStyle name="SAPBEXfilterItem 2 4 5 6" xfId="21464"/>
    <cellStyle name="SAPBEXfilterItem 2 4 5 7" xfId="27346"/>
    <cellStyle name="SAPBEXfilterItem 2 4 6" xfId="3472"/>
    <cellStyle name="SAPBEXfilterItem 2 4 6 2" xfId="10082"/>
    <cellStyle name="SAPBEXfilterItem 2 4 6 3" xfId="14611"/>
    <cellStyle name="SAPBEXfilterItem 2 4 6 4" xfId="19127"/>
    <cellStyle name="SAPBEXfilterItem 2 4 6 5" xfId="21466"/>
    <cellStyle name="SAPBEXfilterItem 2 4 6 6" xfId="27348"/>
    <cellStyle name="SAPBEXfilterItem 2 4 6 7" xfId="28462"/>
    <cellStyle name="SAPBEXfilterItem 2 4 7" xfId="3858"/>
    <cellStyle name="SAPBEXfilterItem 2 4 7 2" xfId="10083"/>
    <cellStyle name="SAPBEXfilterItem 2 4 7 3" xfId="14612"/>
    <cellStyle name="SAPBEXfilterItem 2 4 7 4" xfId="19128"/>
    <cellStyle name="SAPBEXfilterItem 2 4 7 5" xfId="21467"/>
    <cellStyle name="SAPBEXfilterItem 2 4 7 6" xfId="27349"/>
    <cellStyle name="SAPBEXfilterItem 2 4 7 7" xfId="28463"/>
    <cellStyle name="SAPBEXfilterItem 2 4 8" xfId="10073"/>
    <cellStyle name="SAPBEXfilterItem 2 4 9" xfId="14602"/>
    <cellStyle name="SAPBEXfilterItem 2 5" xfId="1653"/>
    <cellStyle name="SAPBEXfilterItem 2 5 2" xfId="4202"/>
    <cellStyle name="SAPBEXfilterItem 2 5 2 2" xfId="10085"/>
    <cellStyle name="SAPBEXfilterItem 2 5 2 3" xfId="14614"/>
    <cellStyle name="SAPBEXfilterItem 2 5 2 4" xfId="19130"/>
    <cellStyle name="SAPBEXfilterItem 2 5 2 5" xfId="21469"/>
    <cellStyle name="SAPBEXfilterItem 2 5 2 6" xfId="27351"/>
    <cellStyle name="SAPBEXfilterItem 2 5 2 7" xfId="28465"/>
    <cellStyle name="SAPBEXfilterItem 2 5 3" xfId="10084"/>
    <cellStyle name="SAPBEXfilterItem 2 5 4" xfId="14613"/>
    <cellStyle name="SAPBEXfilterItem 2 5 5" xfId="19129"/>
    <cellStyle name="SAPBEXfilterItem 2 5 6" xfId="21468"/>
    <cellStyle name="SAPBEXfilterItem 2 5 7" xfId="27350"/>
    <cellStyle name="SAPBEXfilterItem 2 5 8" xfId="28464"/>
    <cellStyle name="SAPBEXfilterItem 2 6" xfId="2072"/>
    <cellStyle name="SAPBEXfilterItem 2 6 2" xfId="4619"/>
    <cellStyle name="SAPBEXfilterItem 2 6 2 2" xfId="10087"/>
    <cellStyle name="SAPBEXfilterItem 2 6 2 3" xfId="19132"/>
    <cellStyle name="SAPBEXfilterItem 2 6 2 4" xfId="21471"/>
    <cellStyle name="SAPBEXfilterItem 2 6 2 5" xfId="27353"/>
    <cellStyle name="SAPBEXfilterItem 2 6 2 6" xfId="28467"/>
    <cellStyle name="SAPBEXfilterItem 2 6 3" xfId="10086"/>
    <cellStyle name="SAPBEXfilterItem 2 6 4" xfId="19131"/>
    <cellStyle name="SAPBEXfilterItem 2 6 5" xfId="21470"/>
    <cellStyle name="SAPBEXfilterItem 2 6 6" xfId="27352"/>
    <cellStyle name="SAPBEXfilterItem 2 6 7" xfId="28466"/>
    <cellStyle name="SAPBEXfilterItem 2 7" xfId="2484"/>
    <cellStyle name="SAPBEXfilterItem 2 7 2" xfId="5031"/>
    <cellStyle name="SAPBEXfilterItem 2 7 2 2" xfId="10089"/>
    <cellStyle name="SAPBEXfilterItem 2 7 2 3" xfId="14618"/>
    <cellStyle name="SAPBEXfilterItem 2 7 2 4" xfId="19134"/>
    <cellStyle name="SAPBEXfilterItem 2 7 2 5" xfId="21473"/>
    <cellStyle name="SAPBEXfilterItem 2 7 2 6" xfId="27355"/>
    <cellStyle name="SAPBEXfilterItem 2 7 2 7" xfId="28469"/>
    <cellStyle name="SAPBEXfilterItem 2 7 3" xfId="10088"/>
    <cellStyle name="SAPBEXfilterItem 2 7 4" xfId="14617"/>
    <cellStyle name="SAPBEXfilterItem 2 7 5" xfId="19133"/>
    <cellStyle name="SAPBEXfilterItem 2 7 6" xfId="21472"/>
    <cellStyle name="SAPBEXfilterItem 2 7 7" xfId="27354"/>
    <cellStyle name="SAPBEXfilterItem 2 7 8" xfId="28468"/>
    <cellStyle name="SAPBEXfilterItem 2 8" xfId="2899"/>
    <cellStyle name="SAPBEXfilterItem 2 8 2" xfId="5446"/>
    <cellStyle name="SAPBEXfilterItem 2 8 2 2" xfId="10091"/>
    <cellStyle name="SAPBEXfilterItem 2 8 2 3" xfId="14620"/>
    <cellStyle name="SAPBEXfilterItem 2 8 2 4" xfId="19136"/>
    <cellStyle name="SAPBEXfilterItem 2 8 2 5" xfId="21475"/>
    <cellStyle name="SAPBEXfilterItem 2 8 2 6" xfId="27357"/>
    <cellStyle name="SAPBEXfilterItem 2 8 2 7" xfId="28471"/>
    <cellStyle name="SAPBEXfilterItem 2 8 3" xfId="10090"/>
    <cellStyle name="SAPBEXfilterItem 2 8 4" xfId="14619"/>
    <cellStyle name="SAPBEXfilterItem 2 8 5" xfId="19135"/>
    <cellStyle name="SAPBEXfilterItem 2 8 6" xfId="21474"/>
    <cellStyle name="SAPBEXfilterItem 2 8 7" xfId="27356"/>
    <cellStyle name="SAPBEXfilterItem 2 8 8" xfId="28470"/>
    <cellStyle name="SAPBEXfilterItem 2 9" xfId="3655"/>
    <cellStyle name="SAPBEXfilterItem 2 9 2" xfId="10092"/>
    <cellStyle name="SAPBEXfilterItem 2 9 3" xfId="14621"/>
    <cellStyle name="SAPBEXfilterItem 2 9 4" xfId="19137"/>
    <cellStyle name="SAPBEXfilterItem 2 9 5" xfId="21476"/>
    <cellStyle name="SAPBEXfilterItem 2 9 6" xfId="27358"/>
    <cellStyle name="SAPBEXfilterItem 2 9 7" xfId="28472"/>
    <cellStyle name="SAPBEXfilterText" xfId="646"/>
    <cellStyle name="SAPBEXformats" xfId="647"/>
    <cellStyle name="SAPBEXformats 2" xfId="1102"/>
    <cellStyle name="SAPBEXformats 2 10" xfId="10095"/>
    <cellStyle name="SAPBEXformats 2 11" xfId="14624"/>
    <cellStyle name="SAPBEXformats 2 12" xfId="21479"/>
    <cellStyle name="SAPBEXformats 2 13" xfId="28473"/>
    <cellStyle name="SAPBEXformats 2 2" xfId="1207"/>
    <cellStyle name="SAPBEXformats 2 2 10" xfId="21480"/>
    <cellStyle name="SAPBEXformats 2 2 11" xfId="24969"/>
    <cellStyle name="SAPBEXformats 2 2 12" xfId="28474"/>
    <cellStyle name="SAPBEXformats 2 2 2" xfId="1758"/>
    <cellStyle name="SAPBEXformats 2 2 2 2" xfId="4307"/>
    <cellStyle name="SAPBEXformats 2 2 2 2 2" xfId="10098"/>
    <cellStyle name="SAPBEXformats 2 2 2 2 3" xfId="14627"/>
    <cellStyle name="SAPBEXformats 2 2 2 2 4" xfId="21482"/>
    <cellStyle name="SAPBEXformats 2 2 2 2 5" xfId="24971"/>
    <cellStyle name="SAPBEXformats 2 2 2 2 6" xfId="28476"/>
    <cellStyle name="SAPBEXformats 2 2 2 2 7" xfId="30917"/>
    <cellStyle name="SAPBEXformats 2 2 2 3" xfId="10097"/>
    <cellStyle name="SAPBEXformats 2 2 2 4" xfId="14626"/>
    <cellStyle name="SAPBEXformats 2 2 2 5" xfId="21481"/>
    <cellStyle name="SAPBEXformats 2 2 2 6" xfId="24970"/>
    <cellStyle name="SAPBEXformats 2 2 2 7" xfId="28475"/>
    <cellStyle name="SAPBEXformats 2 2 2 8" xfId="30916"/>
    <cellStyle name="SAPBEXformats 2 2 3" xfId="2177"/>
    <cellStyle name="SAPBEXformats 2 2 3 2" xfId="4724"/>
    <cellStyle name="SAPBEXformats 2 2 3 2 2" xfId="10100"/>
    <cellStyle name="SAPBEXformats 2 2 3 2 3" xfId="14629"/>
    <cellStyle name="SAPBEXformats 2 2 3 2 4" xfId="21484"/>
    <cellStyle name="SAPBEXformats 2 2 3 2 5" xfId="24973"/>
    <cellStyle name="SAPBEXformats 2 2 3 2 6" xfId="28478"/>
    <cellStyle name="SAPBEXformats 2 2 3 2 7" xfId="30919"/>
    <cellStyle name="SAPBEXformats 2 2 3 3" xfId="10099"/>
    <cellStyle name="SAPBEXformats 2 2 3 4" xfId="14628"/>
    <cellStyle name="SAPBEXformats 2 2 3 5" xfId="21483"/>
    <cellStyle name="SAPBEXformats 2 2 3 6" xfId="24972"/>
    <cellStyle name="SAPBEXformats 2 2 3 7" xfId="28477"/>
    <cellStyle name="SAPBEXformats 2 2 3 8" xfId="30918"/>
    <cellStyle name="SAPBEXformats 2 2 4" xfId="2589"/>
    <cellStyle name="SAPBEXformats 2 2 4 2" xfId="5136"/>
    <cellStyle name="SAPBEXformats 2 2 4 2 2" xfId="10102"/>
    <cellStyle name="SAPBEXformats 2 2 4 2 3" xfId="14631"/>
    <cellStyle name="SAPBEXformats 2 2 4 2 4" xfId="21486"/>
    <cellStyle name="SAPBEXformats 2 2 4 2 5" xfId="24975"/>
    <cellStyle name="SAPBEXformats 2 2 4 2 6" xfId="28480"/>
    <cellStyle name="SAPBEXformats 2 2 4 2 7" xfId="30921"/>
    <cellStyle name="SAPBEXformats 2 2 4 3" xfId="10101"/>
    <cellStyle name="SAPBEXformats 2 2 4 4" xfId="14630"/>
    <cellStyle name="SAPBEXformats 2 2 4 5" xfId="21485"/>
    <cellStyle name="SAPBEXformats 2 2 4 6" xfId="24974"/>
    <cellStyle name="SAPBEXformats 2 2 4 7" xfId="28479"/>
    <cellStyle name="SAPBEXformats 2 2 4 8" xfId="30920"/>
    <cellStyle name="SAPBEXformats 2 2 5" xfId="3004"/>
    <cellStyle name="SAPBEXformats 2 2 5 2" xfId="5551"/>
    <cellStyle name="SAPBEXformats 2 2 5 2 2" xfId="10104"/>
    <cellStyle name="SAPBEXformats 2 2 5 2 3" xfId="14633"/>
    <cellStyle name="SAPBEXformats 2 2 5 2 4" xfId="21488"/>
    <cellStyle name="SAPBEXformats 2 2 5 2 5" xfId="24977"/>
    <cellStyle name="SAPBEXformats 2 2 5 2 6" xfId="28482"/>
    <cellStyle name="SAPBEXformats 2 2 5 2 7" xfId="30922"/>
    <cellStyle name="SAPBEXformats 2 2 5 3" xfId="10103"/>
    <cellStyle name="SAPBEXformats 2 2 5 4" xfId="14632"/>
    <cellStyle name="SAPBEXformats 2 2 5 5" xfId="21487"/>
    <cellStyle name="SAPBEXformats 2 2 5 6" xfId="24976"/>
    <cellStyle name="SAPBEXformats 2 2 5 7" xfId="28481"/>
    <cellStyle name="SAPBEXformats 2 2 6" xfId="3474"/>
    <cellStyle name="SAPBEXformats 2 2 6 2" xfId="10105"/>
    <cellStyle name="SAPBEXformats 2 2 6 3" xfId="14634"/>
    <cellStyle name="SAPBEXformats 2 2 6 4" xfId="21489"/>
    <cellStyle name="SAPBEXformats 2 2 6 5" xfId="24978"/>
    <cellStyle name="SAPBEXformats 2 2 6 6" xfId="28483"/>
    <cellStyle name="SAPBEXformats 2 2 6 7" xfId="30923"/>
    <cellStyle name="SAPBEXformats 2 2 7" xfId="3760"/>
    <cellStyle name="SAPBEXformats 2 2 7 2" xfId="10106"/>
    <cellStyle name="SAPBEXformats 2 2 7 3" xfId="14635"/>
    <cellStyle name="SAPBEXformats 2 2 7 4" xfId="21490"/>
    <cellStyle name="SAPBEXformats 2 2 7 5" xfId="24979"/>
    <cellStyle name="SAPBEXformats 2 2 7 6" xfId="28484"/>
    <cellStyle name="SAPBEXformats 2 2 7 7" xfId="30924"/>
    <cellStyle name="SAPBEXformats 2 2 8" xfId="10096"/>
    <cellStyle name="SAPBEXformats 2 2 9" xfId="14625"/>
    <cellStyle name="SAPBEXformats 2 3" xfId="1306"/>
    <cellStyle name="SAPBEXformats 2 3 10" xfId="21491"/>
    <cellStyle name="SAPBEXformats 2 3 11" xfId="28485"/>
    <cellStyle name="SAPBEXformats 2 3 12" xfId="30925"/>
    <cellStyle name="SAPBEXformats 2 3 2" xfId="1857"/>
    <cellStyle name="SAPBEXformats 2 3 2 2" xfId="4406"/>
    <cellStyle name="SAPBEXformats 2 3 2 2 2" xfId="10109"/>
    <cellStyle name="SAPBEXformats 2 3 2 2 3" xfId="14638"/>
    <cellStyle name="SAPBEXformats 2 3 2 2 4" xfId="21493"/>
    <cellStyle name="SAPBEXformats 2 3 2 2 5" xfId="24981"/>
    <cellStyle name="SAPBEXformats 2 3 2 2 6" xfId="28487"/>
    <cellStyle name="SAPBEXformats 2 3 2 2 7" xfId="30927"/>
    <cellStyle name="SAPBEXformats 2 3 2 3" xfId="10108"/>
    <cellStyle name="SAPBEXformats 2 3 2 4" xfId="14637"/>
    <cellStyle name="SAPBEXformats 2 3 2 5" xfId="21492"/>
    <cellStyle name="SAPBEXformats 2 3 2 6" xfId="24980"/>
    <cellStyle name="SAPBEXformats 2 3 2 7" xfId="28486"/>
    <cellStyle name="SAPBEXformats 2 3 2 8" xfId="30926"/>
    <cellStyle name="SAPBEXformats 2 3 3" xfId="2276"/>
    <cellStyle name="SAPBEXformats 2 3 3 2" xfId="4823"/>
    <cellStyle name="SAPBEXformats 2 3 3 2 2" xfId="10111"/>
    <cellStyle name="SAPBEXformats 2 3 3 2 3" xfId="14640"/>
    <cellStyle name="SAPBEXformats 2 3 3 2 4" xfId="21495"/>
    <cellStyle name="SAPBEXformats 2 3 3 2 5" xfId="24983"/>
    <cellStyle name="SAPBEXformats 2 3 3 2 6" xfId="28489"/>
    <cellStyle name="SAPBEXformats 2 3 3 2 7" xfId="30929"/>
    <cellStyle name="SAPBEXformats 2 3 3 3" xfId="10110"/>
    <cellStyle name="SAPBEXformats 2 3 3 4" xfId="14639"/>
    <cellStyle name="SAPBEXformats 2 3 3 5" xfId="21494"/>
    <cellStyle name="SAPBEXformats 2 3 3 6" xfId="24982"/>
    <cellStyle name="SAPBEXformats 2 3 3 7" xfId="28488"/>
    <cellStyle name="SAPBEXformats 2 3 3 8" xfId="30928"/>
    <cellStyle name="SAPBEXformats 2 3 4" xfId="2688"/>
    <cellStyle name="SAPBEXformats 2 3 4 2" xfId="5235"/>
    <cellStyle name="SAPBEXformats 2 3 4 2 2" xfId="10113"/>
    <cellStyle name="SAPBEXformats 2 3 4 2 3" xfId="14642"/>
    <cellStyle name="SAPBEXformats 2 3 4 2 4" xfId="21497"/>
    <cellStyle name="SAPBEXformats 2 3 4 2 5" xfId="24985"/>
    <cellStyle name="SAPBEXformats 2 3 4 2 6" xfId="28491"/>
    <cellStyle name="SAPBEXformats 2 3 4 2 7" xfId="30931"/>
    <cellStyle name="SAPBEXformats 2 3 4 3" xfId="10112"/>
    <cellStyle name="SAPBEXformats 2 3 4 4" xfId="14641"/>
    <cellStyle name="SAPBEXformats 2 3 4 5" xfId="21496"/>
    <cellStyle name="SAPBEXformats 2 3 4 6" xfId="24984"/>
    <cellStyle name="SAPBEXformats 2 3 4 7" xfId="28490"/>
    <cellStyle name="SAPBEXformats 2 3 4 8" xfId="30930"/>
    <cellStyle name="SAPBEXformats 2 3 5" xfId="3103"/>
    <cellStyle name="SAPBEXformats 2 3 5 2" xfId="5650"/>
    <cellStyle name="SAPBEXformats 2 3 5 2 2" xfId="10115"/>
    <cellStyle name="SAPBEXformats 2 3 5 2 3" xfId="14644"/>
    <cellStyle name="SAPBEXformats 2 3 5 2 4" xfId="21499"/>
    <cellStyle name="SAPBEXformats 2 3 5 2 5" xfId="24987"/>
    <cellStyle name="SAPBEXformats 2 3 5 2 6" xfId="28493"/>
    <cellStyle name="SAPBEXformats 2 3 5 2 7" xfId="30933"/>
    <cellStyle name="SAPBEXformats 2 3 5 3" xfId="10114"/>
    <cellStyle name="SAPBEXformats 2 3 5 4" xfId="14643"/>
    <cellStyle name="SAPBEXformats 2 3 5 5" xfId="21498"/>
    <cellStyle name="SAPBEXformats 2 3 5 6" xfId="24986"/>
    <cellStyle name="SAPBEXformats 2 3 5 7" xfId="28492"/>
    <cellStyle name="SAPBEXformats 2 3 5 8" xfId="30932"/>
    <cellStyle name="SAPBEXformats 2 3 6" xfId="3475"/>
    <cellStyle name="SAPBEXformats 2 3 6 2" xfId="10116"/>
    <cellStyle name="SAPBEXformats 2 3 6 3" xfId="14645"/>
    <cellStyle name="SAPBEXformats 2 3 6 4" xfId="21500"/>
    <cellStyle name="SAPBEXformats 2 3 6 5" xfId="24988"/>
    <cellStyle name="SAPBEXformats 2 3 6 6" xfId="28494"/>
    <cellStyle name="SAPBEXformats 2 3 6 7" xfId="30934"/>
    <cellStyle name="SAPBEXformats 2 3 7" xfId="3859"/>
    <cellStyle name="SAPBEXformats 2 3 7 2" xfId="10117"/>
    <cellStyle name="SAPBEXformats 2 3 7 3" xfId="14646"/>
    <cellStyle name="SAPBEXformats 2 3 7 4" xfId="21501"/>
    <cellStyle name="SAPBEXformats 2 3 7 5" xfId="24989"/>
    <cellStyle name="SAPBEXformats 2 3 7 6" xfId="28495"/>
    <cellStyle name="SAPBEXformats 2 3 7 7" xfId="30935"/>
    <cellStyle name="SAPBEXformats 2 3 8" xfId="10107"/>
    <cellStyle name="SAPBEXformats 2 3 9" xfId="14636"/>
    <cellStyle name="SAPBEXformats 2 4" xfId="1654"/>
    <cellStyle name="SAPBEXformats 2 4 2" xfId="4203"/>
    <cellStyle name="SAPBEXformats 2 4 2 2" xfId="10119"/>
    <cellStyle name="SAPBEXformats 2 4 2 3" xfId="14648"/>
    <cellStyle name="SAPBEXformats 2 4 2 4" xfId="21503"/>
    <cellStyle name="SAPBEXformats 2 4 2 5" xfId="24991"/>
    <cellStyle name="SAPBEXformats 2 4 2 6" xfId="28497"/>
    <cellStyle name="SAPBEXformats 2 4 2 7" xfId="30937"/>
    <cellStyle name="SAPBEXformats 2 4 3" xfId="10118"/>
    <cellStyle name="SAPBEXformats 2 4 4" xfId="14647"/>
    <cellStyle name="SAPBEXformats 2 4 5" xfId="21502"/>
    <cellStyle name="SAPBEXformats 2 4 6" xfId="24990"/>
    <cellStyle name="SAPBEXformats 2 4 7" xfId="28496"/>
    <cellStyle name="SAPBEXformats 2 4 8" xfId="30936"/>
    <cellStyle name="SAPBEXformats 2 5" xfId="2073"/>
    <cellStyle name="SAPBEXformats 2 5 2" xfId="4620"/>
    <cellStyle name="SAPBEXformats 2 5 2 2" xfId="10121"/>
    <cellStyle name="SAPBEXformats 2 5 2 3" xfId="14650"/>
    <cellStyle name="SAPBEXformats 2 5 2 4" xfId="21505"/>
    <cellStyle name="SAPBEXformats 2 5 2 5" xfId="24993"/>
    <cellStyle name="SAPBEXformats 2 5 2 6" xfId="28499"/>
    <cellStyle name="SAPBEXformats 2 5 2 7" xfId="30939"/>
    <cellStyle name="SAPBEXformats 2 5 3" xfId="10120"/>
    <cellStyle name="SAPBEXformats 2 5 4" xfId="14649"/>
    <cellStyle name="SAPBEXformats 2 5 5" xfId="21504"/>
    <cellStyle name="SAPBEXformats 2 5 6" xfId="24992"/>
    <cellStyle name="SAPBEXformats 2 5 7" xfId="28498"/>
    <cellStyle name="SAPBEXformats 2 5 8" xfId="30938"/>
    <cellStyle name="SAPBEXformats 2 6" xfId="2485"/>
    <cellStyle name="SAPBEXformats 2 6 2" xfId="5032"/>
    <cellStyle name="SAPBEXformats 2 6 2 2" xfId="10123"/>
    <cellStyle name="SAPBEXformats 2 6 2 3" xfId="14652"/>
    <cellStyle name="SAPBEXformats 2 6 2 4" xfId="21507"/>
    <cellStyle name="SAPBEXformats 2 6 2 5" xfId="24995"/>
    <cellStyle name="SAPBEXformats 2 6 2 6" xfId="28501"/>
    <cellStyle name="SAPBEXformats 2 6 2 7" xfId="30941"/>
    <cellStyle name="SAPBEXformats 2 6 3" xfId="10122"/>
    <cellStyle name="SAPBEXformats 2 6 4" xfId="14651"/>
    <cellStyle name="SAPBEXformats 2 6 5" xfId="21506"/>
    <cellStyle name="SAPBEXformats 2 6 6" xfId="24994"/>
    <cellStyle name="SAPBEXformats 2 6 7" xfId="28500"/>
    <cellStyle name="SAPBEXformats 2 6 8" xfId="30940"/>
    <cellStyle name="SAPBEXformats 2 7" xfId="2900"/>
    <cellStyle name="SAPBEXformats 2 7 2" xfId="5447"/>
    <cellStyle name="SAPBEXformats 2 7 2 2" xfId="10125"/>
    <cellStyle name="SAPBEXformats 2 7 2 3" xfId="14654"/>
    <cellStyle name="SAPBEXformats 2 7 2 4" xfId="21509"/>
    <cellStyle name="SAPBEXformats 2 7 2 5" xfId="24997"/>
    <cellStyle name="SAPBEXformats 2 7 2 6" xfId="28503"/>
    <cellStyle name="SAPBEXformats 2 7 2 7" xfId="30943"/>
    <cellStyle name="SAPBEXformats 2 7 3" xfId="10124"/>
    <cellStyle name="SAPBEXformats 2 7 4" xfId="14653"/>
    <cellStyle name="SAPBEXformats 2 7 5" xfId="21508"/>
    <cellStyle name="SAPBEXformats 2 7 6" xfId="24996"/>
    <cellStyle name="SAPBEXformats 2 7 7" xfId="28502"/>
    <cellStyle name="SAPBEXformats 2 7 8" xfId="30942"/>
    <cellStyle name="SAPBEXformats 2 8" xfId="3473"/>
    <cellStyle name="SAPBEXformats 2 8 2" xfId="10126"/>
    <cellStyle name="SAPBEXformats 2 8 3" xfId="14655"/>
    <cellStyle name="SAPBEXformats 2 8 4" xfId="21510"/>
    <cellStyle name="SAPBEXformats 2 8 5" xfId="24998"/>
    <cellStyle name="SAPBEXformats 2 8 6" xfId="28504"/>
    <cellStyle name="SAPBEXformats 2 8 7" xfId="30944"/>
    <cellStyle name="SAPBEXformats 2 9" xfId="3656"/>
    <cellStyle name="SAPBEXformats 2 9 2" xfId="10127"/>
    <cellStyle name="SAPBEXformats 2 9 3" xfId="14656"/>
    <cellStyle name="SAPBEXformats 2 9 4" xfId="21511"/>
    <cellStyle name="SAPBEXformats 2 9 5" xfId="24999"/>
    <cellStyle name="SAPBEXformats 2 9 6" xfId="28505"/>
    <cellStyle name="SAPBEXformats 2 9 7" xfId="30945"/>
    <cellStyle name="SAPBEXformats 3" xfId="938"/>
    <cellStyle name="SAPBEXformats 3 10" xfId="25000"/>
    <cellStyle name="SAPBEXformats 3 11" xfId="28506"/>
    <cellStyle name="SAPBEXformats 3 12" xfId="30946"/>
    <cellStyle name="SAPBEXformats 3 2" xfId="1522"/>
    <cellStyle name="SAPBEXformats 3 2 2" xfId="4071"/>
    <cellStyle name="SAPBEXformats 3 2 2 2" xfId="10130"/>
    <cellStyle name="SAPBEXformats 3 2 2 3" xfId="14659"/>
    <cellStyle name="SAPBEXformats 3 2 2 4" xfId="21514"/>
    <cellStyle name="SAPBEXformats 3 2 2 5" xfId="25002"/>
    <cellStyle name="SAPBEXformats 3 2 2 6" xfId="28508"/>
    <cellStyle name="SAPBEXformats 3 2 2 7" xfId="30948"/>
    <cellStyle name="SAPBEXformats 3 2 3" xfId="10129"/>
    <cellStyle name="SAPBEXformats 3 2 4" xfId="14658"/>
    <cellStyle name="SAPBEXformats 3 2 5" xfId="21513"/>
    <cellStyle name="SAPBEXformats 3 2 6" xfId="25001"/>
    <cellStyle name="SAPBEXformats 3 2 7" xfId="28507"/>
    <cellStyle name="SAPBEXformats 3 2 8" xfId="30947"/>
    <cellStyle name="SAPBEXformats 3 3" xfId="1415"/>
    <cellStyle name="SAPBEXformats 3 3 2" xfId="3964"/>
    <cellStyle name="SAPBEXformats 3 3 2 2" xfId="10132"/>
    <cellStyle name="SAPBEXformats 3 3 2 3" xfId="14661"/>
    <cellStyle name="SAPBEXformats 3 3 2 4" xfId="21516"/>
    <cellStyle name="SAPBEXformats 3 3 2 5" xfId="25004"/>
    <cellStyle name="SAPBEXformats 3 3 2 6" xfId="28510"/>
    <cellStyle name="SAPBEXformats 3 3 2 7" xfId="30950"/>
    <cellStyle name="SAPBEXformats 3 3 3" xfId="10131"/>
    <cellStyle name="SAPBEXformats 3 3 4" xfId="14660"/>
    <cellStyle name="SAPBEXformats 3 3 5" xfId="21515"/>
    <cellStyle name="SAPBEXformats 3 3 6" xfId="25003"/>
    <cellStyle name="SAPBEXformats 3 3 7" xfId="28509"/>
    <cellStyle name="SAPBEXformats 3 3 8" xfId="30949"/>
    <cellStyle name="SAPBEXformats 3 4" xfId="1487"/>
    <cellStyle name="SAPBEXformats 3 4 2" xfId="4036"/>
    <cellStyle name="SAPBEXformats 3 4 2 2" xfId="10134"/>
    <cellStyle name="SAPBEXformats 3 4 2 3" xfId="14663"/>
    <cellStyle name="SAPBEXformats 3 4 2 4" xfId="21518"/>
    <cellStyle name="SAPBEXformats 3 4 2 5" xfId="25006"/>
    <cellStyle name="SAPBEXformats 3 4 2 6" xfId="28512"/>
    <cellStyle name="SAPBEXformats 3 4 2 7" xfId="30952"/>
    <cellStyle name="SAPBEXformats 3 4 3" xfId="10133"/>
    <cellStyle name="SAPBEXformats 3 4 4" xfId="14662"/>
    <cellStyle name="SAPBEXformats 3 4 5" xfId="25005"/>
    <cellStyle name="SAPBEXformats 3 4 6" xfId="28511"/>
    <cellStyle name="SAPBEXformats 3 4 7" xfId="30951"/>
    <cellStyle name="SAPBEXformats 3 5" xfId="1449"/>
    <cellStyle name="SAPBEXformats 3 5 2" xfId="3998"/>
    <cellStyle name="SAPBEXformats 3 5 2 2" xfId="10136"/>
    <cellStyle name="SAPBEXformats 3 5 2 3" xfId="14665"/>
    <cellStyle name="SAPBEXformats 3 5 2 4" xfId="21520"/>
    <cellStyle name="SAPBEXformats 3 5 2 5" xfId="25008"/>
    <cellStyle name="SAPBEXformats 3 5 2 6" xfId="28514"/>
    <cellStyle name="SAPBEXformats 3 5 2 7" xfId="30954"/>
    <cellStyle name="SAPBEXformats 3 5 3" xfId="10135"/>
    <cellStyle name="SAPBEXformats 3 5 4" xfId="14664"/>
    <cellStyle name="SAPBEXformats 3 5 5" xfId="21519"/>
    <cellStyle name="SAPBEXformats 3 5 6" xfId="25007"/>
    <cellStyle name="SAPBEXformats 3 5 7" xfId="28513"/>
    <cellStyle name="SAPBEXformats 3 5 8" xfId="30953"/>
    <cellStyle name="SAPBEXformats 3 6" xfId="3476"/>
    <cellStyle name="SAPBEXformats 3 6 2" xfId="10137"/>
    <cellStyle name="SAPBEXformats 3 6 3" xfId="14666"/>
    <cellStyle name="SAPBEXformats 3 6 4" xfId="21521"/>
    <cellStyle name="SAPBEXformats 3 6 5" xfId="25009"/>
    <cellStyle name="SAPBEXformats 3 6 6" xfId="28515"/>
    <cellStyle name="SAPBEXformats 3 6 7" xfId="30955"/>
    <cellStyle name="SAPBEXformats 3 7" xfId="3233"/>
    <cellStyle name="SAPBEXformats 3 7 2" xfId="10138"/>
    <cellStyle name="SAPBEXformats 3 7 3" xfId="14667"/>
    <cellStyle name="SAPBEXformats 3 7 4" xfId="21522"/>
    <cellStyle name="SAPBEXformats 3 7 5" xfId="25010"/>
    <cellStyle name="SAPBEXformats 3 7 6" xfId="28516"/>
    <cellStyle name="SAPBEXformats 3 7 7" xfId="30956"/>
    <cellStyle name="SAPBEXformats 3 8" xfId="10128"/>
    <cellStyle name="SAPBEXformats 3 9" xfId="14657"/>
    <cellStyle name="SAPBEXformats 4" xfId="977"/>
    <cellStyle name="SAPBEXformats 4 10" xfId="28517"/>
    <cellStyle name="SAPBEXformats 4 11" xfId="30957"/>
    <cellStyle name="SAPBEXformats 4 2" xfId="1561"/>
    <cellStyle name="SAPBEXformats 4 2 2" xfId="4110"/>
    <cellStyle name="SAPBEXformats 4 2 2 2" xfId="10141"/>
    <cellStyle name="SAPBEXformats 4 2 2 3" xfId="14670"/>
    <cellStyle name="SAPBEXformats 4 2 2 4" xfId="21525"/>
    <cellStyle name="SAPBEXformats 4 2 2 5" xfId="25013"/>
    <cellStyle name="SAPBEXformats 4 2 2 6" xfId="28519"/>
    <cellStyle name="SAPBEXformats 4 2 2 7" xfId="30959"/>
    <cellStyle name="SAPBEXformats 4 2 3" xfId="10140"/>
    <cellStyle name="SAPBEXformats 4 2 4" xfId="14669"/>
    <cellStyle name="SAPBEXformats 4 2 5" xfId="21524"/>
    <cellStyle name="SAPBEXformats 4 2 6" xfId="25012"/>
    <cellStyle name="SAPBEXformats 4 2 7" xfId="28518"/>
    <cellStyle name="SAPBEXformats 4 2 8" xfId="30958"/>
    <cellStyle name="SAPBEXformats 4 3" xfId="1980"/>
    <cellStyle name="SAPBEXformats 4 3 2" xfId="4527"/>
    <cellStyle name="SAPBEXformats 4 3 2 2" xfId="10143"/>
    <cellStyle name="SAPBEXformats 4 3 2 3" xfId="21527"/>
    <cellStyle name="SAPBEXformats 4 3 2 4" xfId="25015"/>
    <cellStyle name="SAPBEXformats 4 3 2 5" xfId="28521"/>
    <cellStyle name="SAPBEXformats 4 3 2 6" xfId="30961"/>
    <cellStyle name="SAPBEXformats 4 3 3" xfId="10142"/>
    <cellStyle name="SAPBEXformats 4 3 4" xfId="21526"/>
    <cellStyle name="SAPBEXformats 4 3 5" xfId="25014"/>
    <cellStyle name="SAPBEXformats 4 3 6" xfId="28520"/>
    <cellStyle name="SAPBEXformats 4 3 7" xfId="30960"/>
    <cellStyle name="SAPBEXformats 4 4" xfId="2392"/>
    <cellStyle name="SAPBEXformats 4 4 2" xfId="4939"/>
    <cellStyle name="SAPBEXformats 4 4 2 2" xfId="10145"/>
    <cellStyle name="SAPBEXformats 4 4 2 3" xfId="14674"/>
    <cellStyle name="SAPBEXformats 4 4 2 4" xfId="21529"/>
    <cellStyle name="SAPBEXformats 4 4 2 5" xfId="25017"/>
    <cellStyle name="SAPBEXformats 4 4 2 6" xfId="28523"/>
    <cellStyle name="SAPBEXformats 4 4 2 7" xfId="30963"/>
    <cellStyle name="SAPBEXformats 4 4 3" xfId="10144"/>
    <cellStyle name="SAPBEXformats 4 4 4" xfId="14673"/>
    <cellStyle name="SAPBEXformats 4 4 5" xfId="21528"/>
    <cellStyle name="SAPBEXformats 4 4 6" xfId="25016"/>
    <cellStyle name="SAPBEXformats 4 4 7" xfId="28522"/>
    <cellStyle name="SAPBEXformats 4 4 8" xfId="30962"/>
    <cellStyle name="SAPBEXformats 4 5" xfId="2807"/>
    <cellStyle name="SAPBEXformats 4 5 2" xfId="5354"/>
    <cellStyle name="SAPBEXformats 4 5 2 2" xfId="14676"/>
    <cellStyle name="SAPBEXformats 4 5 2 3" xfId="21531"/>
    <cellStyle name="SAPBEXformats 4 5 2 4" xfId="25019"/>
    <cellStyle name="SAPBEXformats 4 5 2 5" xfId="28525"/>
    <cellStyle name="SAPBEXformats 4 5 2 6" xfId="30965"/>
    <cellStyle name="SAPBEXformats 4 5 3" xfId="14675"/>
    <cellStyle name="SAPBEXformats 4 5 4" xfId="21530"/>
    <cellStyle name="SAPBEXformats 4 5 5" xfId="25018"/>
    <cellStyle name="SAPBEXformats 4 5 6" xfId="28524"/>
    <cellStyle name="SAPBEXformats 4 5 7" xfId="30964"/>
    <cellStyle name="SAPBEXformats 4 6" xfId="3477"/>
    <cellStyle name="SAPBEXformats 4 6 2" xfId="10148"/>
    <cellStyle name="SAPBEXformats 4 6 3" xfId="14677"/>
    <cellStyle name="SAPBEXformats 4 6 4" xfId="21532"/>
    <cellStyle name="SAPBEXformats 4 6 5" xfId="25020"/>
    <cellStyle name="SAPBEXformats 4 6 6" xfId="28526"/>
    <cellStyle name="SAPBEXformats 4 6 7" xfId="30966"/>
    <cellStyle name="SAPBEXformats 4 7" xfId="3563"/>
    <cellStyle name="SAPBEXformats 4 7 2" xfId="10149"/>
    <cellStyle name="SAPBEXformats 4 7 3" xfId="14678"/>
    <cellStyle name="SAPBEXformats 4 7 4" xfId="21533"/>
    <cellStyle name="SAPBEXformats 4 7 5" xfId="25021"/>
    <cellStyle name="SAPBEXformats 4 7 6" xfId="28527"/>
    <cellStyle name="SAPBEXformats 4 7 7" xfId="30967"/>
    <cellStyle name="SAPBEXformats 4 8" xfId="21523"/>
    <cellStyle name="SAPBEXformats 4 9" xfId="25011"/>
    <cellStyle name="SAPBEXformats 5" xfId="1388"/>
    <cellStyle name="SAPBEXformats 5 10" xfId="25022"/>
    <cellStyle name="SAPBEXformats 5 11" xfId="30968"/>
    <cellStyle name="SAPBEXformats 5 2" xfId="1938"/>
    <cellStyle name="SAPBEXformats 5 2 2" xfId="4485"/>
    <cellStyle name="SAPBEXformats 5 2 2 2" xfId="10152"/>
    <cellStyle name="SAPBEXformats 5 2 2 3" xfId="14681"/>
    <cellStyle name="SAPBEXformats 5 2 2 4" xfId="21536"/>
    <cellStyle name="SAPBEXformats 5 2 2 5" xfId="25024"/>
    <cellStyle name="SAPBEXformats 5 2 2 6" xfId="28529"/>
    <cellStyle name="SAPBEXformats 5 2 2 7" xfId="30970"/>
    <cellStyle name="SAPBEXformats 5 2 3" xfId="10151"/>
    <cellStyle name="SAPBEXformats 5 2 4" xfId="14680"/>
    <cellStyle name="SAPBEXformats 5 2 5" xfId="21535"/>
    <cellStyle name="SAPBEXformats 5 2 6" xfId="25023"/>
    <cellStyle name="SAPBEXformats 5 2 7" xfId="28528"/>
    <cellStyle name="SAPBEXformats 5 2 8" xfId="30969"/>
    <cellStyle name="SAPBEXformats 5 3" xfId="2355"/>
    <cellStyle name="SAPBEXformats 5 3 2" xfId="4902"/>
    <cellStyle name="SAPBEXformats 5 3 2 2" xfId="10154"/>
    <cellStyle name="SAPBEXformats 5 3 2 3" xfId="14683"/>
    <cellStyle name="SAPBEXformats 5 3 2 4" xfId="21538"/>
    <cellStyle name="SAPBEXformats 5 3 2 5" xfId="25026"/>
    <cellStyle name="SAPBEXformats 5 3 2 6" xfId="28531"/>
    <cellStyle name="SAPBEXformats 5 3 2 7" xfId="30972"/>
    <cellStyle name="SAPBEXformats 5 3 3" xfId="10153"/>
    <cellStyle name="SAPBEXformats 5 3 4" xfId="14682"/>
    <cellStyle name="SAPBEXformats 5 3 5" xfId="21537"/>
    <cellStyle name="SAPBEXformats 5 3 6" xfId="25025"/>
    <cellStyle name="SAPBEXformats 5 3 7" xfId="28530"/>
    <cellStyle name="SAPBEXformats 5 3 8" xfId="30971"/>
    <cellStyle name="SAPBEXformats 5 4" xfId="2767"/>
    <cellStyle name="SAPBEXformats 5 4 2" xfId="5314"/>
    <cellStyle name="SAPBEXformats 5 4 2 2" xfId="10156"/>
    <cellStyle name="SAPBEXformats 5 4 2 3" xfId="14685"/>
    <cellStyle name="SAPBEXformats 5 4 2 4" xfId="21540"/>
    <cellStyle name="SAPBEXformats 5 4 2 5" xfId="25028"/>
    <cellStyle name="SAPBEXformats 5 4 2 6" xfId="28533"/>
    <cellStyle name="SAPBEXformats 5 4 2 7" xfId="30974"/>
    <cellStyle name="SAPBEXformats 5 4 3" xfId="10155"/>
    <cellStyle name="SAPBEXformats 5 4 4" xfId="14684"/>
    <cellStyle name="SAPBEXformats 5 4 5" xfId="21539"/>
    <cellStyle name="SAPBEXformats 5 4 6" xfId="25027"/>
    <cellStyle name="SAPBEXformats 5 4 7" xfId="28532"/>
    <cellStyle name="SAPBEXformats 5 4 8" xfId="30973"/>
    <cellStyle name="SAPBEXformats 5 5" xfId="3182"/>
    <cellStyle name="SAPBEXformats 5 5 2" xfId="5729"/>
    <cellStyle name="SAPBEXformats 5 5 2 2" xfId="10158"/>
    <cellStyle name="SAPBEXformats 5 5 2 3" xfId="14687"/>
    <cellStyle name="SAPBEXformats 5 5 2 4" xfId="21542"/>
    <cellStyle name="SAPBEXformats 5 5 2 5" xfId="25030"/>
    <cellStyle name="SAPBEXformats 5 5 2 6" xfId="30976"/>
    <cellStyle name="SAPBEXformats 5 5 3" xfId="10157"/>
    <cellStyle name="SAPBEXformats 5 5 4" xfId="14686"/>
    <cellStyle name="SAPBEXformats 5 5 5" xfId="21541"/>
    <cellStyle name="SAPBEXformats 5 5 6" xfId="25029"/>
    <cellStyle name="SAPBEXformats 5 5 7" xfId="30975"/>
    <cellStyle name="SAPBEXformats 5 6" xfId="3938"/>
    <cellStyle name="SAPBEXformats 5 6 2" xfId="10159"/>
    <cellStyle name="SAPBEXformats 5 6 3" xfId="14688"/>
    <cellStyle name="SAPBEXformats 5 6 4" xfId="21543"/>
    <cellStyle name="SAPBEXformats 5 6 5" xfId="25031"/>
    <cellStyle name="SAPBEXformats 5 6 6" xfId="28534"/>
    <cellStyle name="SAPBEXformats 5 6 7" xfId="30977"/>
    <cellStyle name="SAPBEXformats 5 7" xfId="10150"/>
    <cellStyle name="SAPBEXformats 5 8" xfId="14679"/>
    <cellStyle name="SAPBEXformats 5 9" xfId="21534"/>
    <cellStyle name="SAPBEXheaderItem" xfId="648"/>
    <cellStyle name="SAPBEXheaderText" xfId="649"/>
    <cellStyle name="SAPBEXresData" xfId="650"/>
    <cellStyle name="SAPBEXresData 2" xfId="1103"/>
    <cellStyle name="SAPBEXresData 2 10" xfId="10163"/>
    <cellStyle name="SAPBEXresData 2 11" xfId="14692"/>
    <cellStyle name="SAPBEXresData 2 12" xfId="21544"/>
    <cellStyle name="SAPBEXresData 2 13" xfId="28535"/>
    <cellStyle name="SAPBEXresData 2 2" xfId="1208"/>
    <cellStyle name="SAPBEXresData 2 2 10" xfId="21545"/>
    <cellStyle name="SAPBEXresData 2 2 11" xfId="25032"/>
    <cellStyle name="SAPBEXresData 2 2 12" xfId="28536"/>
    <cellStyle name="SAPBEXresData 2 2 2" xfId="1759"/>
    <cellStyle name="SAPBEXresData 2 2 2 2" xfId="4308"/>
    <cellStyle name="SAPBEXresData 2 2 2 2 2" xfId="10166"/>
    <cellStyle name="SAPBEXresData 2 2 2 2 3" xfId="14695"/>
    <cellStyle name="SAPBEXresData 2 2 2 2 4" xfId="21547"/>
    <cellStyle name="SAPBEXresData 2 2 2 2 5" xfId="25034"/>
    <cellStyle name="SAPBEXresData 2 2 2 2 6" xfId="28538"/>
    <cellStyle name="SAPBEXresData 2 2 2 2 7" xfId="30979"/>
    <cellStyle name="SAPBEXresData 2 2 2 3" xfId="10165"/>
    <cellStyle name="SAPBEXresData 2 2 2 4" xfId="14694"/>
    <cellStyle name="SAPBEXresData 2 2 2 5" xfId="21546"/>
    <cellStyle name="SAPBEXresData 2 2 2 6" xfId="25033"/>
    <cellStyle name="SAPBEXresData 2 2 2 7" xfId="28537"/>
    <cellStyle name="SAPBEXresData 2 2 2 8" xfId="30978"/>
    <cellStyle name="SAPBEXresData 2 2 3" xfId="2178"/>
    <cellStyle name="SAPBEXresData 2 2 3 2" xfId="4725"/>
    <cellStyle name="SAPBEXresData 2 2 3 2 2" xfId="10168"/>
    <cellStyle name="SAPBEXresData 2 2 3 2 3" xfId="14697"/>
    <cellStyle name="SAPBEXresData 2 2 3 2 4" xfId="21549"/>
    <cellStyle name="SAPBEXresData 2 2 3 2 5" xfId="25036"/>
    <cellStyle name="SAPBEXresData 2 2 3 2 6" xfId="28540"/>
    <cellStyle name="SAPBEXresData 2 2 3 2 7" xfId="30981"/>
    <cellStyle name="SAPBEXresData 2 2 3 3" xfId="10167"/>
    <cellStyle name="SAPBEXresData 2 2 3 4" xfId="14696"/>
    <cellStyle name="SAPBEXresData 2 2 3 5" xfId="21548"/>
    <cellStyle name="SAPBEXresData 2 2 3 6" xfId="25035"/>
    <cellStyle name="SAPBEXresData 2 2 3 7" xfId="28539"/>
    <cellStyle name="SAPBEXresData 2 2 3 8" xfId="30980"/>
    <cellStyle name="SAPBEXresData 2 2 4" xfId="2590"/>
    <cellStyle name="SAPBEXresData 2 2 4 2" xfId="5137"/>
    <cellStyle name="SAPBEXresData 2 2 4 2 2" xfId="10170"/>
    <cellStyle name="SAPBEXresData 2 2 4 2 3" xfId="14699"/>
    <cellStyle name="SAPBEXresData 2 2 4 2 4" xfId="21551"/>
    <cellStyle name="SAPBEXresData 2 2 4 2 5" xfId="25038"/>
    <cellStyle name="SAPBEXresData 2 2 4 2 6" xfId="28542"/>
    <cellStyle name="SAPBEXresData 2 2 4 2 7" xfId="30983"/>
    <cellStyle name="SAPBEXresData 2 2 4 3" xfId="10169"/>
    <cellStyle name="SAPBEXresData 2 2 4 4" xfId="14698"/>
    <cellStyle name="SAPBEXresData 2 2 4 5" xfId="21550"/>
    <cellStyle name="SAPBEXresData 2 2 4 6" xfId="25037"/>
    <cellStyle name="SAPBEXresData 2 2 4 7" xfId="28541"/>
    <cellStyle name="SAPBEXresData 2 2 4 8" xfId="30982"/>
    <cellStyle name="SAPBEXresData 2 2 5" xfId="3005"/>
    <cellStyle name="SAPBEXresData 2 2 5 2" xfId="5552"/>
    <cellStyle name="SAPBEXresData 2 2 5 2 2" xfId="10172"/>
    <cellStyle name="SAPBEXresData 2 2 5 2 3" xfId="14701"/>
    <cellStyle name="SAPBEXresData 2 2 5 2 4" xfId="21553"/>
    <cellStyle name="SAPBEXresData 2 2 5 2 5" xfId="25040"/>
    <cellStyle name="SAPBEXresData 2 2 5 2 6" xfId="28544"/>
    <cellStyle name="SAPBEXresData 2 2 5 2 7" xfId="30984"/>
    <cellStyle name="SAPBEXresData 2 2 5 3" xfId="10171"/>
    <cellStyle name="SAPBEXresData 2 2 5 4" xfId="14700"/>
    <cellStyle name="SAPBEXresData 2 2 5 5" xfId="21552"/>
    <cellStyle name="SAPBEXresData 2 2 5 6" xfId="25039"/>
    <cellStyle name="SAPBEXresData 2 2 5 7" xfId="28543"/>
    <cellStyle name="SAPBEXresData 2 2 6" xfId="3479"/>
    <cellStyle name="SAPBEXresData 2 2 6 2" xfId="10173"/>
    <cellStyle name="SAPBEXresData 2 2 6 3" xfId="14702"/>
    <cellStyle name="SAPBEXresData 2 2 6 4" xfId="21554"/>
    <cellStyle name="SAPBEXresData 2 2 6 5" xfId="25041"/>
    <cellStyle name="SAPBEXresData 2 2 6 6" xfId="28545"/>
    <cellStyle name="SAPBEXresData 2 2 6 7" xfId="30985"/>
    <cellStyle name="SAPBEXresData 2 2 7" xfId="3761"/>
    <cellStyle name="SAPBEXresData 2 2 7 2" xfId="10174"/>
    <cellStyle name="SAPBEXresData 2 2 7 3" xfId="14703"/>
    <cellStyle name="SAPBEXresData 2 2 7 4" xfId="21555"/>
    <cellStyle name="SAPBEXresData 2 2 7 5" xfId="25042"/>
    <cellStyle name="SAPBEXresData 2 2 7 6" xfId="28546"/>
    <cellStyle name="SAPBEXresData 2 2 7 7" xfId="30986"/>
    <cellStyle name="SAPBEXresData 2 2 8" xfId="10164"/>
    <cellStyle name="SAPBEXresData 2 2 9" xfId="14693"/>
    <cellStyle name="SAPBEXresData 2 3" xfId="1307"/>
    <cellStyle name="SAPBEXresData 2 3 10" xfId="21556"/>
    <cellStyle name="SAPBEXresData 2 3 11" xfId="28547"/>
    <cellStyle name="SAPBEXresData 2 3 12" xfId="30987"/>
    <cellStyle name="SAPBEXresData 2 3 2" xfId="1858"/>
    <cellStyle name="SAPBEXresData 2 3 2 2" xfId="4407"/>
    <cellStyle name="SAPBEXresData 2 3 2 2 2" xfId="10177"/>
    <cellStyle name="SAPBEXresData 2 3 2 2 3" xfId="14706"/>
    <cellStyle name="SAPBEXresData 2 3 2 2 4" xfId="21558"/>
    <cellStyle name="SAPBEXresData 2 3 2 2 5" xfId="25044"/>
    <cellStyle name="SAPBEXresData 2 3 2 2 6" xfId="28549"/>
    <cellStyle name="SAPBEXresData 2 3 2 2 7" xfId="30989"/>
    <cellStyle name="SAPBEXresData 2 3 2 3" xfId="10176"/>
    <cellStyle name="SAPBEXresData 2 3 2 4" xfId="14705"/>
    <cellStyle name="SAPBEXresData 2 3 2 5" xfId="21557"/>
    <cellStyle name="SAPBEXresData 2 3 2 6" xfId="25043"/>
    <cellStyle name="SAPBEXresData 2 3 2 7" xfId="28548"/>
    <cellStyle name="SAPBEXresData 2 3 2 8" xfId="30988"/>
    <cellStyle name="SAPBEXresData 2 3 3" xfId="2277"/>
    <cellStyle name="SAPBEXresData 2 3 3 2" xfId="4824"/>
    <cellStyle name="SAPBEXresData 2 3 3 2 2" xfId="10179"/>
    <cellStyle name="SAPBEXresData 2 3 3 2 3" xfId="14708"/>
    <cellStyle name="SAPBEXresData 2 3 3 2 4" xfId="21560"/>
    <cellStyle name="SAPBEXresData 2 3 3 2 5" xfId="25046"/>
    <cellStyle name="SAPBEXresData 2 3 3 2 6" xfId="28551"/>
    <cellStyle name="SAPBEXresData 2 3 3 2 7" xfId="30991"/>
    <cellStyle name="SAPBEXresData 2 3 3 3" xfId="10178"/>
    <cellStyle name="SAPBEXresData 2 3 3 4" xfId="14707"/>
    <cellStyle name="SAPBEXresData 2 3 3 5" xfId="21559"/>
    <cellStyle name="SAPBEXresData 2 3 3 6" xfId="25045"/>
    <cellStyle name="SAPBEXresData 2 3 3 7" xfId="28550"/>
    <cellStyle name="SAPBEXresData 2 3 3 8" xfId="30990"/>
    <cellStyle name="SAPBEXresData 2 3 4" xfId="2689"/>
    <cellStyle name="SAPBEXresData 2 3 4 2" xfId="5236"/>
    <cellStyle name="SAPBEXresData 2 3 4 2 2" xfId="10181"/>
    <cellStyle name="SAPBEXresData 2 3 4 2 3" xfId="14710"/>
    <cellStyle name="SAPBEXresData 2 3 4 2 4" xfId="21562"/>
    <cellStyle name="SAPBEXresData 2 3 4 2 5" xfId="25048"/>
    <cellStyle name="SAPBEXresData 2 3 4 2 6" xfId="28553"/>
    <cellStyle name="SAPBEXresData 2 3 4 2 7" xfId="30993"/>
    <cellStyle name="SAPBEXresData 2 3 4 3" xfId="10180"/>
    <cellStyle name="SAPBEXresData 2 3 4 4" xfId="14709"/>
    <cellStyle name="SAPBEXresData 2 3 4 5" xfId="21561"/>
    <cellStyle name="SAPBEXresData 2 3 4 6" xfId="25047"/>
    <cellStyle name="SAPBEXresData 2 3 4 7" xfId="28552"/>
    <cellStyle name="SAPBEXresData 2 3 4 8" xfId="30992"/>
    <cellStyle name="SAPBEXresData 2 3 5" xfId="3104"/>
    <cellStyle name="SAPBEXresData 2 3 5 2" xfId="5651"/>
    <cellStyle name="SAPBEXresData 2 3 5 2 2" xfId="10183"/>
    <cellStyle name="SAPBEXresData 2 3 5 2 3" xfId="14712"/>
    <cellStyle name="SAPBEXresData 2 3 5 2 4" xfId="21564"/>
    <cellStyle name="SAPBEXresData 2 3 5 2 5" xfId="25050"/>
    <cellStyle name="SAPBEXresData 2 3 5 2 6" xfId="28555"/>
    <cellStyle name="SAPBEXresData 2 3 5 2 7" xfId="30995"/>
    <cellStyle name="SAPBEXresData 2 3 5 3" xfId="10182"/>
    <cellStyle name="SAPBEXresData 2 3 5 4" xfId="14711"/>
    <cellStyle name="SAPBEXresData 2 3 5 5" xfId="21563"/>
    <cellStyle name="SAPBEXresData 2 3 5 6" xfId="25049"/>
    <cellStyle name="SAPBEXresData 2 3 5 7" xfId="28554"/>
    <cellStyle name="SAPBEXresData 2 3 5 8" xfId="30994"/>
    <cellStyle name="SAPBEXresData 2 3 6" xfId="3480"/>
    <cellStyle name="SAPBEXresData 2 3 6 2" xfId="10184"/>
    <cellStyle name="SAPBEXresData 2 3 6 3" xfId="14713"/>
    <cellStyle name="SAPBEXresData 2 3 6 4" xfId="21565"/>
    <cellStyle name="SAPBEXresData 2 3 6 5" xfId="25051"/>
    <cellStyle name="SAPBEXresData 2 3 6 6" xfId="28556"/>
    <cellStyle name="SAPBEXresData 2 3 6 7" xfId="30996"/>
    <cellStyle name="SAPBEXresData 2 3 7" xfId="3860"/>
    <cellStyle name="SAPBEXresData 2 3 7 2" xfId="10185"/>
    <cellStyle name="SAPBEXresData 2 3 7 3" xfId="14714"/>
    <cellStyle name="SAPBEXresData 2 3 7 4" xfId="21566"/>
    <cellStyle name="SAPBEXresData 2 3 7 5" xfId="25052"/>
    <cellStyle name="SAPBEXresData 2 3 7 6" xfId="28557"/>
    <cellStyle name="SAPBEXresData 2 3 7 7" xfId="30997"/>
    <cellStyle name="SAPBEXresData 2 3 8" xfId="10175"/>
    <cellStyle name="SAPBEXresData 2 3 9" xfId="14704"/>
    <cellStyle name="SAPBEXresData 2 4" xfId="1655"/>
    <cellStyle name="SAPBEXresData 2 4 2" xfId="4204"/>
    <cellStyle name="SAPBEXresData 2 4 2 2" xfId="10187"/>
    <cellStyle name="SAPBEXresData 2 4 2 3" xfId="14716"/>
    <cellStyle name="SAPBEXresData 2 4 2 4" xfId="21568"/>
    <cellStyle name="SAPBEXresData 2 4 2 5" xfId="25054"/>
    <cellStyle name="SAPBEXresData 2 4 2 6" xfId="28559"/>
    <cellStyle name="SAPBEXresData 2 4 2 7" xfId="30999"/>
    <cellStyle name="SAPBEXresData 2 4 3" xfId="10186"/>
    <cellStyle name="SAPBEXresData 2 4 4" xfId="14715"/>
    <cellStyle name="SAPBEXresData 2 4 5" xfId="21567"/>
    <cellStyle name="SAPBEXresData 2 4 6" xfId="25053"/>
    <cellStyle name="SAPBEXresData 2 4 7" xfId="28558"/>
    <cellStyle name="SAPBEXresData 2 4 8" xfId="30998"/>
    <cellStyle name="SAPBEXresData 2 5" xfId="2074"/>
    <cellStyle name="SAPBEXresData 2 5 2" xfId="4621"/>
    <cellStyle name="SAPBEXresData 2 5 2 2" xfId="10189"/>
    <cellStyle name="SAPBEXresData 2 5 2 3" xfId="14718"/>
    <cellStyle name="SAPBEXresData 2 5 2 4" xfId="21570"/>
    <cellStyle name="SAPBEXresData 2 5 2 5" xfId="25056"/>
    <cellStyle name="SAPBEXresData 2 5 2 6" xfId="28561"/>
    <cellStyle name="SAPBEXresData 2 5 2 7" xfId="31001"/>
    <cellStyle name="SAPBEXresData 2 5 3" xfId="10188"/>
    <cellStyle name="SAPBEXresData 2 5 4" xfId="14717"/>
    <cellStyle name="SAPBEXresData 2 5 5" xfId="21569"/>
    <cellStyle name="SAPBEXresData 2 5 6" xfId="25055"/>
    <cellStyle name="SAPBEXresData 2 5 7" xfId="28560"/>
    <cellStyle name="SAPBEXresData 2 5 8" xfId="31000"/>
    <cellStyle name="SAPBEXresData 2 6" xfId="2486"/>
    <cellStyle name="SAPBEXresData 2 6 2" xfId="5033"/>
    <cellStyle name="SAPBEXresData 2 6 2 2" xfId="10191"/>
    <cellStyle name="SAPBEXresData 2 6 2 3" xfId="14720"/>
    <cellStyle name="SAPBEXresData 2 6 2 4" xfId="21572"/>
    <cellStyle name="SAPBEXresData 2 6 2 5" xfId="25058"/>
    <cellStyle name="SAPBEXresData 2 6 2 6" xfId="28563"/>
    <cellStyle name="SAPBEXresData 2 6 2 7" xfId="31003"/>
    <cellStyle name="SAPBEXresData 2 6 3" xfId="10190"/>
    <cellStyle name="SAPBEXresData 2 6 4" xfId="14719"/>
    <cellStyle name="SAPBEXresData 2 6 5" xfId="21571"/>
    <cellStyle name="SAPBEXresData 2 6 6" xfId="25057"/>
    <cellStyle name="SAPBEXresData 2 6 7" xfId="28562"/>
    <cellStyle name="SAPBEXresData 2 6 8" xfId="31002"/>
    <cellStyle name="SAPBEXresData 2 7" xfId="2901"/>
    <cellStyle name="SAPBEXresData 2 7 2" xfId="5448"/>
    <cellStyle name="SAPBEXresData 2 7 2 2" xfId="10193"/>
    <cellStyle name="SAPBEXresData 2 7 2 3" xfId="14722"/>
    <cellStyle name="SAPBEXresData 2 7 2 4" xfId="21574"/>
    <cellStyle name="SAPBEXresData 2 7 2 5" xfId="25060"/>
    <cellStyle name="SAPBEXresData 2 7 2 6" xfId="28565"/>
    <cellStyle name="SAPBEXresData 2 7 2 7" xfId="31005"/>
    <cellStyle name="SAPBEXresData 2 7 3" xfId="10192"/>
    <cellStyle name="SAPBEXresData 2 7 4" xfId="14721"/>
    <cellStyle name="SAPBEXresData 2 7 5" xfId="21573"/>
    <cellStyle name="SAPBEXresData 2 7 6" xfId="25059"/>
    <cellStyle name="SAPBEXresData 2 7 7" xfId="28564"/>
    <cellStyle name="SAPBEXresData 2 7 8" xfId="31004"/>
    <cellStyle name="SAPBEXresData 2 8" xfId="3478"/>
    <cellStyle name="SAPBEXresData 2 8 2" xfId="10194"/>
    <cellStyle name="SAPBEXresData 2 8 3" xfId="14723"/>
    <cellStyle name="SAPBEXresData 2 8 4" xfId="21575"/>
    <cellStyle name="SAPBEXresData 2 8 5" xfId="25061"/>
    <cellStyle name="SAPBEXresData 2 8 6" xfId="28566"/>
    <cellStyle name="SAPBEXresData 2 8 7" xfId="31006"/>
    <cellStyle name="SAPBEXresData 2 9" xfId="3657"/>
    <cellStyle name="SAPBEXresData 2 9 2" xfId="10195"/>
    <cellStyle name="SAPBEXresData 2 9 3" xfId="14724"/>
    <cellStyle name="SAPBEXresData 2 9 4" xfId="21576"/>
    <cellStyle name="SAPBEXresData 2 9 5" xfId="25062"/>
    <cellStyle name="SAPBEXresData 2 9 6" xfId="28567"/>
    <cellStyle name="SAPBEXresData 2 9 7" xfId="31007"/>
    <cellStyle name="SAPBEXresData 3" xfId="937"/>
    <cellStyle name="SAPBEXresData 3 10" xfId="25063"/>
    <cellStyle name="SAPBEXresData 3 11" xfId="28568"/>
    <cellStyle name="SAPBEXresData 3 12" xfId="31008"/>
    <cellStyle name="SAPBEXresData 3 2" xfId="1521"/>
    <cellStyle name="SAPBEXresData 3 2 2" xfId="4070"/>
    <cellStyle name="SAPBEXresData 3 2 2 2" xfId="10198"/>
    <cellStyle name="SAPBEXresData 3 2 2 3" xfId="14727"/>
    <cellStyle name="SAPBEXresData 3 2 2 4" xfId="21578"/>
    <cellStyle name="SAPBEXresData 3 2 2 5" xfId="25065"/>
    <cellStyle name="SAPBEXresData 3 2 2 6" xfId="28570"/>
    <cellStyle name="SAPBEXresData 3 2 2 7" xfId="31010"/>
    <cellStyle name="SAPBEXresData 3 2 3" xfId="10197"/>
    <cellStyle name="SAPBEXresData 3 2 4" xfId="14726"/>
    <cellStyle name="SAPBEXresData 3 2 5" xfId="21577"/>
    <cellStyle name="SAPBEXresData 3 2 6" xfId="25064"/>
    <cellStyle name="SAPBEXresData 3 2 7" xfId="28569"/>
    <cellStyle name="SAPBEXresData 3 2 8" xfId="31009"/>
    <cellStyle name="SAPBEXresData 3 3" xfId="1416"/>
    <cellStyle name="SAPBEXresData 3 3 2" xfId="3965"/>
    <cellStyle name="SAPBEXresData 3 3 2 2" xfId="10200"/>
    <cellStyle name="SAPBEXresData 3 3 2 3" xfId="14729"/>
    <cellStyle name="SAPBEXresData 3 3 2 4" xfId="21580"/>
    <cellStyle name="SAPBEXresData 3 3 2 5" xfId="25067"/>
    <cellStyle name="SAPBEXresData 3 3 2 6" xfId="28572"/>
    <cellStyle name="SAPBEXresData 3 3 2 7" xfId="31012"/>
    <cellStyle name="SAPBEXresData 3 3 3" xfId="10199"/>
    <cellStyle name="SAPBEXresData 3 3 4" xfId="14728"/>
    <cellStyle name="SAPBEXresData 3 3 5" xfId="21579"/>
    <cellStyle name="SAPBEXresData 3 3 6" xfId="25066"/>
    <cellStyle name="SAPBEXresData 3 3 7" xfId="28571"/>
    <cellStyle name="SAPBEXresData 3 3 8" xfId="31011"/>
    <cellStyle name="SAPBEXresData 3 4" xfId="1486"/>
    <cellStyle name="SAPBEXresData 3 4 2" xfId="4035"/>
    <cellStyle name="SAPBEXresData 3 4 2 2" xfId="10202"/>
    <cellStyle name="SAPBEXresData 3 4 2 3" xfId="14731"/>
    <cellStyle name="SAPBEXresData 3 4 2 4" xfId="21581"/>
    <cellStyle name="SAPBEXresData 3 4 2 5" xfId="25069"/>
    <cellStyle name="SAPBEXresData 3 4 2 6" xfId="28574"/>
    <cellStyle name="SAPBEXresData 3 4 2 7" xfId="31014"/>
    <cellStyle name="SAPBEXresData 3 4 3" xfId="10201"/>
    <cellStyle name="SAPBEXresData 3 4 4" xfId="14730"/>
    <cellStyle name="SAPBEXresData 3 4 5" xfId="25068"/>
    <cellStyle name="SAPBEXresData 3 4 6" xfId="28573"/>
    <cellStyle name="SAPBEXresData 3 4 7" xfId="31013"/>
    <cellStyle name="SAPBEXresData 3 5" xfId="1450"/>
    <cellStyle name="SAPBEXresData 3 5 2" xfId="3999"/>
    <cellStyle name="SAPBEXresData 3 5 2 2" xfId="10204"/>
    <cellStyle name="SAPBEXresData 3 5 2 3" xfId="14733"/>
    <cellStyle name="SAPBEXresData 3 5 2 4" xfId="21583"/>
    <cellStyle name="SAPBEXresData 3 5 2 5" xfId="25071"/>
    <cellStyle name="SAPBEXresData 3 5 2 6" xfId="28576"/>
    <cellStyle name="SAPBEXresData 3 5 2 7" xfId="31016"/>
    <cellStyle name="SAPBEXresData 3 5 3" xfId="10203"/>
    <cellStyle name="SAPBEXresData 3 5 4" xfId="14732"/>
    <cellStyle name="SAPBEXresData 3 5 5" xfId="21582"/>
    <cellStyle name="SAPBEXresData 3 5 6" xfId="25070"/>
    <cellStyle name="SAPBEXresData 3 5 7" xfId="28575"/>
    <cellStyle name="SAPBEXresData 3 5 8" xfId="31015"/>
    <cellStyle name="SAPBEXresData 3 6" xfId="3481"/>
    <cellStyle name="SAPBEXresData 3 6 2" xfId="10205"/>
    <cellStyle name="SAPBEXresData 3 6 3" xfId="14734"/>
    <cellStyle name="SAPBEXresData 3 6 4" xfId="21584"/>
    <cellStyle name="SAPBEXresData 3 6 5" xfId="25072"/>
    <cellStyle name="SAPBEXresData 3 6 6" xfId="28577"/>
    <cellStyle name="SAPBEXresData 3 6 7" xfId="31017"/>
    <cellStyle name="SAPBEXresData 3 7" xfId="3234"/>
    <cellStyle name="SAPBEXresData 3 7 2" xfId="10206"/>
    <cellStyle name="SAPBEXresData 3 7 3" xfId="14735"/>
    <cellStyle name="SAPBEXresData 3 7 4" xfId="21585"/>
    <cellStyle name="SAPBEXresData 3 7 5" xfId="25073"/>
    <cellStyle name="SAPBEXresData 3 7 6" xfId="28578"/>
    <cellStyle name="SAPBEXresData 3 7 7" xfId="31018"/>
    <cellStyle name="SAPBEXresData 3 8" xfId="10196"/>
    <cellStyle name="SAPBEXresData 3 9" xfId="14725"/>
    <cellStyle name="SAPBEXresData 4" xfId="978"/>
    <cellStyle name="SAPBEXresData 4 10" xfId="28579"/>
    <cellStyle name="SAPBEXresData 4 11" xfId="31019"/>
    <cellStyle name="SAPBEXresData 4 2" xfId="1562"/>
    <cellStyle name="SAPBEXresData 4 2 2" xfId="4111"/>
    <cellStyle name="SAPBEXresData 4 2 2 2" xfId="10209"/>
    <cellStyle name="SAPBEXresData 4 2 2 3" xfId="14738"/>
    <cellStyle name="SAPBEXresData 4 2 2 4" xfId="21588"/>
    <cellStyle name="SAPBEXresData 4 2 2 5" xfId="25076"/>
    <cellStyle name="SAPBEXresData 4 2 2 6" xfId="28581"/>
    <cellStyle name="SAPBEXresData 4 2 2 7" xfId="31021"/>
    <cellStyle name="SAPBEXresData 4 2 3" xfId="10208"/>
    <cellStyle name="SAPBEXresData 4 2 4" xfId="14737"/>
    <cellStyle name="SAPBEXresData 4 2 5" xfId="21587"/>
    <cellStyle name="SAPBEXresData 4 2 6" xfId="25075"/>
    <cellStyle name="SAPBEXresData 4 2 7" xfId="28580"/>
    <cellStyle name="SAPBEXresData 4 2 8" xfId="31020"/>
    <cellStyle name="SAPBEXresData 4 3" xfId="1981"/>
    <cellStyle name="SAPBEXresData 4 3 2" xfId="4528"/>
    <cellStyle name="SAPBEXresData 4 3 2 2" xfId="10211"/>
    <cellStyle name="SAPBEXresData 4 3 2 3" xfId="21590"/>
    <cellStyle name="SAPBEXresData 4 3 2 4" xfId="25078"/>
    <cellStyle name="SAPBEXresData 4 3 2 5" xfId="28583"/>
    <cellStyle name="SAPBEXresData 4 3 2 6" xfId="31023"/>
    <cellStyle name="SAPBEXresData 4 3 3" xfId="10210"/>
    <cellStyle name="SAPBEXresData 4 3 4" xfId="21589"/>
    <cellStyle name="SAPBEXresData 4 3 5" xfId="25077"/>
    <cellStyle name="SAPBEXresData 4 3 6" xfId="28582"/>
    <cellStyle name="SAPBEXresData 4 3 7" xfId="31022"/>
    <cellStyle name="SAPBEXresData 4 4" xfId="2393"/>
    <cellStyle name="SAPBEXresData 4 4 2" xfId="4940"/>
    <cellStyle name="SAPBEXresData 4 4 2 2" xfId="10213"/>
    <cellStyle name="SAPBEXresData 4 4 2 3" xfId="14742"/>
    <cellStyle name="SAPBEXresData 4 4 2 4" xfId="21592"/>
    <cellStyle name="SAPBEXresData 4 4 2 5" xfId="25080"/>
    <cellStyle name="SAPBEXresData 4 4 2 6" xfId="28585"/>
    <cellStyle name="SAPBEXresData 4 4 2 7" xfId="31025"/>
    <cellStyle name="SAPBEXresData 4 4 3" xfId="10212"/>
    <cellStyle name="SAPBEXresData 4 4 4" xfId="14741"/>
    <cellStyle name="SAPBEXresData 4 4 5" xfId="21591"/>
    <cellStyle name="SAPBEXresData 4 4 6" xfId="25079"/>
    <cellStyle name="SAPBEXresData 4 4 7" xfId="28584"/>
    <cellStyle name="SAPBEXresData 4 4 8" xfId="31024"/>
    <cellStyle name="SAPBEXresData 4 5" xfId="2808"/>
    <cellStyle name="SAPBEXresData 4 5 2" xfId="5355"/>
    <cellStyle name="SAPBEXresData 4 5 2 2" xfId="14744"/>
    <cellStyle name="SAPBEXresData 4 5 2 3" xfId="21594"/>
    <cellStyle name="SAPBEXresData 4 5 2 4" xfId="25082"/>
    <cellStyle name="SAPBEXresData 4 5 2 5" xfId="28587"/>
    <cellStyle name="SAPBEXresData 4 5 2 6" xfId="31027"/>
    <cellStyle name="SAPBEXresData 4 5 3" xfId="14743"/>
    <cellStyle name="SAPBEXresData 4 5 4" xfId="21593"/>
    <cellStyle name="SAPBEXresData 4 5 5" xfId="25081"/>
    <cellStyle name="SAPBEXresData 4 5 6" xfId="28586"/>
    <cellStyle name="SAPBEXresData 4 5 7" xfId="31026"/>
    <cellStyle name="SAPBEXresData 4 6" xfId="3482"/>
    <cellStyle name="SAPBEXresData 4 6 2" xfId="10216"/>
    <cellStyle name="SAPBEXresData 4 6 3" xfId="14745"/>
    <cellStyle name="SAPBEXresData 4 6 4" xfId="21595"/>
    <cellStyle name="SAPBEXresData 4 6 5" xfId="25083"/>
    <cellStyle name="SAPBEXresData 4 6 6" xfId="28588"/>
    <cellStyle name="SAPBEXresData 4 6 7" xfId="31028"/>
    <cellStyle name="SAPBEXresData 4 7" xfId="3564"/>
    <cellStyle name="SAPBEXresData 4 7 2" xfId="10217"/>
    <cellStyle name="SAPBEXresData 4 7 3" xfId="14746"/>
    <cellStyle name="SAPBEXresData 4 7 4" xfId="21596"/>
    <cellStyle name="SAPBEXresData 4 7 5" xfId="25084"/>
    <cellStyle name="SAPBEXresData 4 7 6" xfId="28589"/>
    <cellStyle name="SAPBEXresData 4 7 7" xfId="31029"/>
    <cellStyle name="SAPBEXresData 4 8" xfId="21586"/>
    <cellStyle name="SAPBEXresData 4 9" xfId="25074"/>
    <cellStyle name="SAPBEXresData 5" xfId="1389"/>
    <cellStyle name="SAPBEXresData 5 10" xfId="25085"/>
    <cellStyle name="SAPBEXresData 5 11" xfId="31030"/>
    <cellStyle name="SAPBEXresData 5 2" xfId="1939"/>
    <cellStyle name="SAPBEXresData 5 2 2" xfId="4486"/>
    <cellStyle name="SAPBEXresData 5 2 2 2" xfId="10220"/>
    <cellStyle name="SAPBEXresData 5 2 2 3" xfId="14749"/>
    <cellStyle name="SAPBEXresData 5 2 2 4" xfId="21599"/>
    <cellStyle name="SAPBEXresData 5 2 2 5" xfId="25087"/>
    <cellStyle name="SAPBEXresData 5 2 2 6" xfId="28591"/>
    <cellStyle name="SAPBEXresData 5 2 2 7" xfId="31032"/>
    <cellStyle name="SAPBEXresData 5 2 3" xfId="10219"/>
    <cellStyle name="SAPBEXresData 5 2 4" xfId="14748"/>
    <cellStyle name="SAPBEXresData 5 2 5" xfId="21598"/>
    <cellStyle name="SAPBEXresData 5 2 6" xfId="25086"/>
    <cellStyle name="SAPBEXresData 5 2 7" xfId="28590"/>
    <cellStyle name="SAPBEXresData 5 2 8" xfId="31031"/>
    <cellStyle name="SAPBEXresData 5 3" xfId="2356"/>
    <cellStyle name="SAPBEXresData 5 3 2" xfId="4903"/>
    <cellStyle name="SAPBEXresData 5 3 2 2" xfId="10222"/>
    <cellStyle name="SAPBEXresData 5 3 2 3" xfId="14751"/>
    <cellStyle name="SAPBEXresData 5 3 2 4" xfId="21601"/>
    <cellStyle name="SAPBEXresData 5 3 2 5" xfId="25089"/>
    <cellStyle name="SAPBEXresData 5 3 2 6" xfId="28593"/>
    <cellStyle name="SAPBEXresData 5 3 2 7" xfId="31034"/>
    <cellStyle name="SAPBEXresData 5 3 3" xfId="10221"/>
    <cellStyle name="SAPBEXresData 5 3 4" xfId="14750"/>
    <cellStyle name="SAPBEXresData 5 3 5" xfId="21600"/>
    <cellStyle name="SAPBEXresData 5 3 6" xfId="25088"/>
    <cellStyle name="SAPBEXresData 5 3 7" xfId="28592"/>
    <cellStyle name="SAPBEXresData 5 3 8" xfId="31033"/>
    <cellStyle name="SAPBEXresData 5 4" xfId="2768"/>
    <cellStyle name="SAPBEXresData 5 4 2" xfId="5315"/>
    <cellStyle name="SAPBEXresData 5 4 2 2" xfId="10224"/>
    <cellStyle name="SAPBEXresData 5 4 2 3" xfId="14753"/>
    <cellStyle name="SAPBEXresData 5 4 2 4" xfId="21603"/>
    <cellStyle name="SAPBEXresData 5 4 2 5" xfId="25091"/>
    <cellStyle name="SAPBEXresData 5 4 2 6" xfId="28595"/>
    <cellStyle name="SAPBEXresData 5 4 2 7" xfId="31036"/>
    <cellStyle name="SAPBEXresData 5 4 3" xfId="10223"/>
    <cellStyle name="SAPBEXresData 5 4 4" xfId="14752"/>
    <cellStyle name="SAPBEXresData 5 4 5" xfId="21602"/>
    <cellStyle name="SAPBEXresData 5 4 6" xfId="25090"/>
    <cellStyle name="SAPBEXresData 5 4 7" xfId="28594"/>
    <cellStyle name="SAPBEXresData 5 4 8" xfId="31035"/>
    <cellStyle name="SAPBEXresData 5 5" xfId="3183"/>
    <cellStyle name="SAPBEXresData 5 5 2" xfId="5730"/>
    <cellStyle name="SAPBEXresData 5 5 2 2" xfId="10226"/>
    <cellStyle name="SAPBEXresData 5 5 2 3" xfId="14755"/>
    <cellStyle name="SAPBEXresData 5 5 2 4" xfId="21605"/>
    <cellStyle name="SAPBEXresData 5 5 2 5" xfId="25093"/>
    <cellStyle name="SAPBEXresData 5 5 2 6" xfId="31038"/>
    <cellStyle name="SAPBEXresData 5 5 3" xfId="10225"/>
    <cellStyle name="SAPBEXresData 5 5 4" xfId="14754"/>
    <cellStyle name="SAPBEXresData 5 5 5" xfId="21604"/>
    <cellStyle name="SAPBEXresData 5 5 6" xfId="25092"/>
    <cellStyle name="SAPBEXresData 5 5 7" xfId="31037"/>
    <cellStyle name="SAPBEXresData 5 6" xfId="3939"/>
    <cellStyle name="SAPBEXresData 5 6 2" xfId="10227"/>
    <cellStyle name="SAPBEXresData 5 6 3" xfId="14756"/>
    <cellStyle name="SAPBEXresData 5 6 4" xfId="21606"/>
    <cellStyle name="SAPBEXresData 5 6 5" xfId="25094"/>
    <cellStyle name="SAPBEXresData 5 6 6" xfId="28596"/>
    <cellStyle name="SAPBEXresData 5 6 7" xfId="31039"/>
    <cellStyle name="SAPBEXresData 5 7" xfId="10218"/>
    <cellStyle name="SAPBEXresData 5 8" xfId="14747"/>
    <cellStyle name="SAPBEXresData 5 9" xfId="21597"/>
    <cellStyle name="SAPBEXresDataEmph" xfId="651"/>
    <cellStyle name="SAPBEXresDataEmph 2" xfId="1104"/>
    <cellStyle name="SAPBEXresDataEmph 2 10" xfId="10229"/>
    <cellStyle name="SAPBEXresDataEmph 2 11" xfId="14758"/>
    <cellStyle name="SAPBEXresDataEmph 2 12" xfId="21607"/>
    <cellStyle name="SAPBEXresDataEmph 2 13" xfId="28597"/>
    <cellStyle name="SAPBEXresDataEmph 2 2" xfId="1209"/>
    <cellStyle name="SAPBEXresDataEmph 2 2 10" xfId="21608"/>
    <cellStyle name="SAPBEXresDataEmph 2 2 11" xfId="25095"/>
    <cellStyle name="SAPBEXresDataEmph 2 2 12" xfId="28598"/>
    <cellStyle name="SAPBEXresDataEmph 2 2 2" xfId="1760"/>
    <cellStyle name="SAPBEXresDataEmph 2 2 2 2" xfId="4309"/>
    <cellStyle name="SAPBEXresDataEmph 2 2 2 2 2" xfId="10232"/>
    <cellStyle name="SAPBEXresDataEmph 2 2 2 2 3" xfId="14761"/>
    <cellStyle name="SAPBEXresDataEmph 2 2 2 2 4" xfId="21610"/>
    <cellStyle name="SAPBEXresDataEmph 2 2 2 2 5" xfId="25097"/>
    <cellStyle name="SAPBEXresDataEmph 2 2 2 2 6" xfId="28600"/>
    <cellStyle name="SAPBEXresDataEmph 2 2 2 2 7" xfId="31041"/>
    <cellStyle name="SAPBEXresDataEmph 2 2 2 3" xfId="10231"/>
    <cellStyle name="SAPBEXresDataEmph 2 2 2 4" xfId="14760"/>
    <cellStyle name="SAPBEXresDataEmph 2 2 2 5" xfId="21609"/>
    <cellStyle name="SAPBEXresDataEmph 2 2 2 6" xfId="25096"/>
    <cellStyle name="SAPBEXresDataEmph 2 2 2 7" xfId="28599"/>
    <cellStyle name="SAPBEXresDataEmph 2 2 2 8" xfId="31040"/>
    <cellStyle name="SAPBEXresDataEmph 2 2 3" xfId="2179"/>
    <cellStyle name="SAPBEXresDataEmph 2 2 3 2" xfId="4726"/>
    <cellStyle name="SAPBEXresDataEmph 2 2 3 2 2" xfId="10234"/>
    <cellStyle name="SAPBEXresDataEmph 2 2 3 2 3" xfId="14763"/>
    <cellStyle name="SAPBEXresDataEmph 2 2 3 2 4" xfId="21612"/>
    <cellStyle name="SAPBEXresDataEmph 2 2 3 2 5" xfId="25099"/>
    <cellStyle name="SAPBEXresDataEmph 2 2 3 2 6" xfId="28602"/>
    <cellStyle name="SAPBEXresDataEmph 2 2 3 2 7" xfId="31043"/>
    <cellStyle name="SAPBEXresDataEmph 2 2 3 3" xfId="10233"/>
    <cellStyle name="SAPBEXresDataEmph 2 2 3 4" xfId="14762"/>
    <cellStyle name="SAPBEXresDataEmph 2 2 3 5" xfId="21611"/>
    <cellStyle name="SAPBEXresDataEmph 2 2 3 6" xfId="25098"/>
    <cellStyle name="SAPBEXresDataEmph 2 2 3 7" xfId="28601"/>
    <cellStyle name="SAPBEXresDataEmph 2 2 3 8" xfId="31042"/>
    <cellStyle name="SAPBEXresDataEmph 2 2 4" xfId="2591"/>
    <cellStyle name="SAPBEXresDataEmph 2 2 4 2" xfId="5138"/>
    <cellStyle name="SAPBEXresDataEmph 2 2 4 2 2" xfId="10236"/>
    <cellStyle name="SAPBEXresDataEmph 2 2 4 2 3" xfId="14765"/>
    <cellStyle name="SAPBEXresDataEmph 2 2 4 2 4" xfId="21614"/>
    <cellStyle name="SAPBEXresDataEmph 2 2 4 2 5" xfId="25101"/>
    <cellStyle name="SAPBEXresDataEmph 2 2 4 2 6" xfId="28604"/>
    <cellStyle name="SAPBEXresDataEmph 2 2 4 2 7" xfId="31045"/>
    <cellStyle name="SAPBEXresDataEmph 2 2 4 3" xfId="10235"/>
    <cellStyle name="SAPBEXresDataEmph 2 2 4 4" xfId="14764"/>
    <cellStyle name="SAPBEXresDataEmph 2 2 4 5" xfId="21613"/>
    <cellStyle name="SAPBEXresDataEmph 2 2 4 6" xfId="25100"/>
    <cellStyle name="SAPBEXresDataEmph 2 2 4 7" xfId="28603"/>
    <cellStyle name="SAPBEXresDataEmph 2 2 4 8" xfId="31044"/>
    <cellStyle name="SAPBEXresDataEmph 2 2 5" xfId="3006"/>
    <cellStyle name="SAPBEXresDataEmph 2 2 5 2" xfId="5553"/>
    <cellStyle name="SAPBEXresDataEmph 2 2 5 2 2" xfId="10238"/>
    <cellStyle name="SAPBEXresDataEmph 2 2 5 2 3" xfId="14767"/>
    <cellStyle name="SAPBEXresDataEmph 2 2 5 2 4" xfId="21616"/>
    <cellStyle name="SAPBEXresDataEmph 2 2 5 2 5" xfId="25103"/>
    <cellStyle name="SAPBEXresDataEmph 2 2 5 2 6" xfId="28606"/>
    <cellStyle name="SAPBEXresDataEmph 2 2 5 2 7" xfId="31046"/>
    <cellStyle name="SAPBEXresDataEmph 2 2 5 3" xfId="10237"/>
    <cellStyle name="SAPBEXresDataEmph 2 2 5 4" xfId="14766"/>
    <cellStyle name="SAPBEXresDataEmph 2 2 5 5" xfId="21615"/>
    <cellStyle name="SAPBEXresDataEmph 2 2 5 6" xfId="25102"/>
    <cellStyle name="SAPBEXresDataEmph 2 2 5 7" xfId="28605"/>
    <cellStyle name="SAPBEXresDataEmph 2 2 6" xfId="3484"/>
    <cellStyle name="SAPBEXresDataEmph 2 2 6 2" xfId="10239"/>
    <cellStyle name="SAPBEXresDataEmph 2 2 6 3" xfId="14768"/>
    <cellStyle name="SAPBEXresDataEmph 2 2 6 4" xfId="21617"/>
    <cellStyle name="SAPBEXresDataEmph 2 2 6 5" xfId="25104"/>
    <cellStyle name="SAPBEXresDataEmph 2 2 6 6" xfId="28607"/>
    <cellStyle name="SAPBEXresDataEmph 2 2 6 7" xfId="31047"/>
    <cellStyle name="SAPBEXresDataEmph 2 2 7" xfId="3762"/>
    <cellStyle name="SAPBEXresDataEmph 2 2 7 2" xfId="10240"/>
    <cellStyle name="SAPBEXresDataEmph 2 2 7 3" xfId="14769"/>
    <cellStyle name="SAPBEXresDataEmph 2 2 7 4" xfId="21618"/>
    <cellStyle name="SAPBEXresDataEmph 2 2 7 5" xfId="25105"/>
    <cellStyle name="SAPBEXresDataEmph 2 2 7 6" xfId="28608"/>
    <cellStyle name="SAPBEXresDataEmph 2 2 7 7" xfId="31048"/>
    <cellStyle name="SAPBEXresDataEmph 2 2 8" xfId="10230"/>
    <cellStyle name="SAPBEXresDataEmph 2 2 9" xfId="14759"/>
    <cellStyle name="SAPBEXresDataEmph 2 3" xfId="1308"/>
    <cellStyle name="SAPBEXresDataEmph 2 3 10" xfId="21619"/>
    <cellStyle name="SAPBEXresDataEmph 2 3 11" xfId="28609"/>
    <cellStyle name="SAPBEXresDataEmph 2 3 12" xfId="31049"/>
    <cellStyle name="SAPBEXresDataEmph 2 3 2" xfId="1859"/>
    <cellStyle name="SAPBEXresDataEmph 2 3 2 2" xfId="4408"/>
    <cellStyle name="SAPBEXresDataEmph 2 3 2 2 2" xfId="10243"/>
    <cellStyle name="SAPBEXresDataEmph 2 3 2 2 3" xfId="14772"/>
    <cellStyle name="SAPBEXresDataEmph 2 3 2 2 4" xfId="21621"/>
    <cellStyle name="SAPBEXresDataEmph 2 3 2 2 5" xfId="25107"/>
    <cellStyle name="SAPBEXresDataEmph 2 3 2 2 6" xfId="28611"/>
    <cellStyle name="SAPBEXresDataEmph 2 3 2 2 7" xfId="31051"/>
    <cellStyle name="SAPBEXresDataEmph 2 3 2 3" xfId="10242"/>
    <cellStyle name="SAPBEXresDataEmph 2 3 2 4" xfId="14771"/>
    <cellStyle name="SAPBEXresDataEmph 2 3 2 5" xfId="21620"/>
    <cellStyle name="SAPBEXresDataEmph 2 3 2 6" xfId="25106"/>
    <cellStyle name="SAPBEXresDataEmph 2 3 2 7" xfId="28610"/>
    <cellStyle name="SAPBEXresDataEmph 2 3 2 8" xfId="31050"/>
    <cellStyle name="SAPBEXresDataEmph 2 3 3" xfId="2278"/>
    <cellStyle name="SAPBEXresDataEmph 2 3 3 2" xfId="4825"/>
    <cellStyle name="SAPBEXresDataEmph 2 3 3 2 2" xfId="10245"/>
    <cellStyle name="SAPBEXresDataEmph 2 3 3 2 3" xfId="14774"/>
    <cellStyle name="SAPBEXresDataEmph 2 3 3 2 4" xfId="21623"/>
    <cellStyle name="SAPBEXresDataEmph 2 3 3 2 5" xfId="25109"/>
    <cellStyle name="SAPBEXresDataEmph 2 3 3 2 6" xfId="28613"/>
    <cellStyle name="SAPBEXresDataEmph 2 3 3 2 7" xfId="31053"/>
    <cellStyle name="SAPBEXresDataEmph 2 3 3 3" xfId="10244"/>
    <cellStyle name="SAPBEXresDataEmph 2 3 3 4" xfId="14773"/>
    <cellStyle name="SAPBEXresDataEmph 2 3 3 5" xfId="21622"/>
    <cellStyle name="SAPBEXresDataEmph 2 3 3 6" xfId="25108"/>
    <cellStyle name="SAPBEXresDataEmph 2 3 3 7" xfId="28612"/>
    <cellStyle name="SAPBEXresDataEmph 2 3 3 8" xfId="31052"/>
    <cellStyle name="SAPBEXresDataEmph 2 3 4" xfId="2690"/>
    <cellStyle name="SAPBEXresDataEmph 2 3 4 2" xfId="5237"/>
    <cellStyle name="SAPBEXresDataEmph 2 3 4 2 2" xfId="10247"/>
    <cellStyle name="SAPBEXresDataEmph 2 3 4 2 3" xfId="14776"/>
    <cellStyle name="SAPBEXresDataEmph 2 3 4 2 4" xfId="21625"/>
    <cellStyle name="SAPBEXresDataEmph 2 3 4 2 5" xfId="25111"/>
    <cellStyle name="SAPBEXresDataEmph 2 3 4 2 6" xfId="28615"/>
    <cellStyle name="SAPBEXresDataEmph 2 3 4 2 7" xfId="31055"/>
    <cellStyle name="SAPBEXresDataEmph 2 3 4 3" xfId="10246"/>
    <cellStyle name="SAPBEXresDataEmph 2 3 4 4" xfId="14775"/>
    <cellStyle name="SAPBEXresDataEmph 2 3 4 5" xfId="21624"/>
    <cellStyle name="SAPBEXresDataEmph 2 3 4 6" xfId="25110"/>
    <cellStyle name="SAPBEXresDataEmph 2 3 4 7" xfId="28614"/>
    <cellStyle name="SAPBEXresDataEmph 2 3 4 8" xfId="31054"/>
    <cellStyle name="SAPBEXresDataEmph 2 3 5" xfId="3105"/>
    <cellStyle name="SAPBEXresDataEmph 2 3 5 2" xfId="5652"/>
    <cellStyle name="SAPBEXresDataEmph 2 3 5 2 2" xfId="10249"/>
    <cellStyle name="SAPBEXresDataEmph 2 3 5 2 3" xfId="14778"/>
    <cellStyle name="SAPBEXresDataEmph 2 3 5 2 4" xfId="21627"/>
    <cellStyle name="SAPBEXresDataEmph 2 3 5 2 5" xfId="25113"/>
    <cellStyle name="SAPBEXresDataEmph 2 3 5 2 6" xfId="28617"/>
    <cellStyle name="SAPBEXresDataEmph 2 3 5 2 7" xfId="31057"/>
    <cellStyle name="SAPBEXresDataEmph 2 3 5 3" xfId="10248"/>
    <cellStyle name="SAPBEXresDataEmph 2 3 5 4" xfId="14777"/>
    <cellStyle name="SAPBEXresDataEmph 2 3 5 5" xfId="21626"/>
    <cellStyle name="SAPBEXresDataEmph 2 3 5 6" xfId="25112"/>
    <cellStyle name="SAPBEXresDataEmph 2 3 5 7" xfId="28616"/>
    <cellStyle name="SAPBEXresDataEmph 2 3 5 8" xfId="31056"/>
    <cellStyle name="SAPBEXresDataEmph 2 3 6" xfId="3485"/>
    <cellStyle name="SAPBEXresDataEmph 2 3 6 2" xfId="10250"/>
    <cellStyle name="SAPBEXresDataEmph 2 3 6 3" xfId="14779"/>
    <cellStyle name="SAPBEXresDataEmph 2 3 6 4" xfId="21628"/>
    <cellStyle name="SAPBEXresDataEmph 2 3 6 5" xfId="25114"/>
    <cellStyle name="SAPBEXresDataEmph 2 3 6 6" xfId="28618"/>
    <cellStyle name="SAPBEXresDataEmph 2 3 6 7" xfId="31058"/>
    <cellStyle name="SAPBEXresDataEmph 2 3 7" xfId="3861"/>
    <cellStyle name="SAPBEXresDataEmph 2 3 7 2" xfId="10251"/>
    <cellStyle name="SAPBEXresDataEmph 2 3 7 3" xfId="14780"/>
    <cellStyle name="SAPBEXresDataEmph 2 3 7 4" xfId="21629"/>
    <cellStyle name="SAPBEXresDataEmph 2 3 7 5" xfId="25115"/>
    <cellStyle name="SAPBEXresDataEmph 2 3 7 6" xfId="28619"/>
    <cellStyle name="SAPBEXresDataEmph 2 3 7 7" xfId="31059"/>
    <cellStyle name="SAPBEXresDataEmph 2 3 8" xfId="10241"/>
    <cellStyle name="SAPBEXresDataEmph 2 3 9" xfId="14770"/>
    <cellStyle name="SAPBEXresDataEmph 2 4" xfId="1656"/>
    <cellStyle name="SAPBEXresDataEmph 2 4 2" xfId="4205"/>
    <cellStyle name="SAPBEXresDataEmph 2 4 2 2" xfId="10253"/>
    <cellStyle name="SAPBEXresDataEmph 2 4 2 3" xfId="14782"/>
    <cellStyle name="SAPBEXresDataEmph 2 4 2 4" xfId="21631"/>
    <cellStyle name="SAPBEXresDataEmph 2 4 2 5" xfId="25117"/>
    <cellStyle name="SAPBEXresDataEmph 2 4 2 6" xfId="28621"/>
    <cellStyle name="SAPBEXresDataEmph 2 4 2 7" xfId="31061"/>
    <cellStyle name="SAPBEXresDataEmph 2 4 3" xfId="10252"/>
    <cellStyle name="SAPBEXresDataEmph 2 4 4" xfId="14781"/>
    <cellStyle name="SAPBEXresDataEmph 2 4 5" xfId="21630"/>
    <cellStyle name="SAPBEXresDataEmph 2 4 6" xfId="25116"/>
    <cellStyle name="SAPBEXresDataEmph 2 4 7" xfId="28620"/>
    <cellStyle name="SAPBEXresDataEmph 2 4 8" xfId="31060"/>
    <cellStyle name="SAPBEXresDataEmph 2 5" xfId="2075"/>
    <cellStyle name="SAPBEXresDataEmph 2 5 2" xfId="4622"/>
    <cellStyle name="SAPBEXresDataEmph 2 5 2 2" xfId="10255"/>
    <cellStyle name="SAPBEXresDataEmph 2 5 2 3" xfId="14784"/>
    <cellStyle name="SAPBEXresDataEmph 2 5 2 4" xfId="21633"/>
    <cellStyle name="SAPBEXresDataEmph 2 5 2 5" xfId="25119"/>
    <cellStyle name="SAPBEXresDataEmph 2 5 2 6" xfId="28623"/>
    <cellStyle name="SAPBEXresDataEmph 2 5 2 7" xfId="31063"/>
    <cellStyle name="SAPBEXresDataEmph 2 5 3" xfId="10254"/>
    <cellStyle name="SAPBEXresDataEmph 2 5 4" xfId="14783"/>
    <cellStyle name="SAPBEXresDataEmph 2 5 5" xfId="21632"/>
    <cellStyle name="SAPBEXresDataEmph 2 5 6" xfId="25118"/>
    <cellStyle name="SAPBEXresDataEmph 2 5 7" xfId="28622"/>
    <cellStyle name="SAPBEXresDataEmph 2 5 8" xfId="31062"/>
    <cellStyle name="SAPBEXresDataEmph 2 6" xfId="2487"/>
    <cellStyle name="SAPBEXresDataEmph 2 6 2" xfId="5034"/>
    <cellStyle name="SAPBEXresDataEmph 2 6 2 2" xfId="10257"/>
    <cellStyle name="SAPBEXresDataEmph 2 6 2 3" xfId="14786"/>
    <cellStyle name="SAPBEXresDataEmph 2 6 2 4" xfId="21635"/>
    <cellStyle name="SAPBEXresDataEmph 2 6 2 5" xfId="25121"/>
    <cellStyle name="SAPBEXresDataEmph 2 6 2 6" xfId="28625"/>
    <cellStyle name="SAPBEXresDataEmph 2 6 2 7" xfId="31065"/>
    <cellStyle name="SAPBEXresDataEmph 2 6 3" xfId="10256"/>
    <cellStyle name="SAPBEXresDataEmph 2 6 4" xfId="14785"/>
    <cellStyle name="SAPBEXresDataEmph 2 6 5" xfId="21634"/>
    <cellStyle name="SAPBEXresDataEmph 2 6 6" xfId="25120"/>
    <cellStyle name="SAPBEXresDataEmph 2 6 7" xfId="28624"/>
    <cellStyle name="SAPBEXresDataEmph 2 6 8" xfId="31064"/>
    <cellStyle name="SAPBEXresDataEmph 2 7" xfId="2902"/>
    <cellStyle name="SAPBEXresDataEmph 2 7 2" xfId="5449"/>
    <cellStyle name="SAPBEXresDataEmph 2 7 2 2" xfId="10259"/>
    <cellStyle name="SAPBEXresDataEmph 2 7 2 3" xfId="14788"/>
    <cellStyle name="SAPBEXresDataEmph 2 7 2 4" xfId="21637"/>
    <cellStyle name="SAPBEXresDataEmph 2 7 2 5" xfId="25123"/>
    <cellStyle name="SAPBEXresDataEmph 2 7 2 6" xfId="28627"/>
    <cellStyle name="SAPBEXresDataEmph 2 7 2 7" xfId="31067"/>
    <cellStyle name="SAPBEXresDataEmph 2 7 3" xfId="10258"/>
    <cellStyle name="SAPBEXresDataEmph 2 7 4" xfId="14787"/>
    <cellStyle name="SAPBEXresDataEmph 2 7 5" xfId="21636"/>
    <cellStyle name="SAPBEXresDataEmph 2 7 6" xfId="25122"/>
    <cellStyle name="SAPBEXresDataEmph 2 7 7" xfId="28626"/>
    <cellStyle name="SAPBEXresDataEmph 2 7 8" xfId="31066"/>
    <cellStyle name="SAPBEXresDataEmph 2 8" xfId="3483"/>
    <cellStyle name="SAPBEXresDataEmph 2 8 2" xfId="10260"/>
    <cellStyle name="SAPBEXresDataEmph 2 8 3" xfId="14789"/>
    <cellStyle name="SAPBEXresDataEmph 2 8 4" xfId="21638"/>
    <cellStyle name="SAPBEXresDataEmph 2 8 5" xfId="25124"/>
    <cellStyle name="SAPBEXresDataEmph 2 8 6" xfId="28628"/>
    <cellStyle name="SAPBEXresDataEmph 2 8 7" xfId="31068"/>
    <cellStyle name="SAPBEXresDataEmph 2 9" xfId="3658"/>
    <cellStyle name="SAPBEXresDataEmph 2 9 2" xfId="10261"/>
    <cellStyle name="SAPBEXresDataEmph 2 9 3" xfId="14790"/>
    <cellStyle name="SAPBEXresDataEmph 2 9 4" xfId="21639"/>
    <cellStyle name="SAPBEXresDataEmph 2 9 5" xfId="25125"/>
    <cellStyle name="SAPBEXresDataEmph 2 9 6" xfId="28629"/>
    <cellStyle name="SAPBEXresDataEmph 2 9 7" xfId="31069"/>
    <cellStyle name="SAPBEXresDataEmph 3" xfId="936"/>
    <cellStyle name="SAPBEXresDataEmph 3 10" xfId="25126"/>
    <cellStyle name="SAPBEXresDataEmph 3 11" xfId="28630"/>
    <cellStyle name="SAPBEXresDataEmph 3 12" xfId="31070"/>
    <cellStyle name="SAPBEXresDataEmph 3 2" xfId="1520"/>
    <cellStyle name="SAPBEXresDataEmph 3 2 2" xfId="4069"/>
    <cellStyle name="SAPBEXresDataEmph 3 2 2 2" xfId="10264"/>
    <cellStyle name="SAPBEXresDataEmph 3 2 2 3" xfId="14793"/>
    <cellStyle name="SAPBEXresDataEmph 3 2 2 4" xfId="21641"/>
    <cellStyle name="SAPBEXresDataEmph 3 2 2 5" xfId="25128"/>
    <cellStyle name="SAPBEXresDataEmph 3 2 2 6" xfId="28632"/>
    <cellStyle name="SAPBEXresDataEmph 3 2 2 7" xfId="31072"/>
    <cellStyle name="SAPBEXresDataEmph 3 2 3" xfId="10263"/>
    <cellStyle name="SAPBEXresDataEmph 3 2 4" xfId="14792"/>
    <cellStyle name="SAPBEXresDataEmph 3 2 5" xfId="21640"/>
    <cellStyle name="SAPBEXresDataEmph 3 2 6" xfId="25127"/>
    <cellStyle name="SAPBEXresDataEmph 3 2 7" xfId="28631"/>
    <cellStyle name="SAPBEXresDataEmph 3 2 8" xfId="31071"/>
    <cellStyle name="SAPBEXresDataEmph 3 3" xfId="1417"/>
    <cellStyle name="SAPBEXresDataEmph 3 3 2" xfId="3966"/>
    <cellStyle name="SAPBEXresDataEmph 3 3 2 2" xfId="10266"/>
    <cellStyle name="SAPBEXresDataEmph 3 3 2 3" xfId="14795"/>
    <cellStyle name="SAPBEXresDataEmph 3 3 2 4" xfId="21643"/>
    <cellStyle name="SAPBEXresDataEmph 3 3 2 5" xfId="25130"/>
    <cellStyle name="SAPBEXresDataEmph 3 3 2 6" xfId="28634"/>
    <cellStyle name="SAPBEXresDataEmph 3 3 2 7" xfId="31074"/>
    <cellStyle name="SAPBEXresDataEmph 3 3 3" xfId="10265"/>
    <cellStyle name="SAPBEXresDataEmph 3 3 4" xfId="14794"/>
    <cellStyle name="SAPBEXresDataEmph 3 3 5" xfId="21642"/>
    <cellStyle name="SAPBEXresDataEmph 3 3 6" xfId="25129"/>
    <cellStyle name="SAPBEXresDataEmph 3 3 7" xfId="28633"/>
    <cellStyle name="SAPBEXresDataEmph 3 3 8" xfId="31073"/>
    <cellStyle name="SAPBEXresDataEmph 3 4" xfId="1485"/>
    <cellStyle name="SAPBEXresDataEmph 3 4 2" xfId="4034"/>
    <cellStyle name="SAPBEXresDataEmph 3 4 2 2" xfId="10268"/>
    <cellStyle name="SAPBEXresDataEmph 3 4 2 3" xfId="14797"/>
    <cellStyle name="SAPBEXresDataEmph 3 4 2 4" xfId="21644"/>
    <cellStyle name="SAPBEXresDataEmph 3 4 2 5" xfId="25132"/>
    <cellStyle name="SAPBEXresDataEmph 3 4 2 6" xfId="28636"/>
    <cellStyle name="SAPBEXresDataEmph 3 4 2 7" xfId="31076"/>
    <cellStyle name="SAPBEXresDataEmph 3 4 3" xfId="10267"/>
    <cellStyle name="SAPBEXresDataEmph 3 4 4" xfId="14796"/>
    <cellStyle name="SAPBEXresDataEmph 3 4 5" xfId="25131"/>
    <cellStyle name="SAPBEXresDataEmph 3 4 6" xfId="28635"/>
    <cellStyle name="SAPBEXresDataEmph 3 4 7" xfId="31075"/>
    <cellStyle name="SAPBEXresDataEmph 3 5" xfId="1451"/>
    <cellStyle name="SAPBEXresDataEmph 3 5 2" xfId="4000"/>
    <cellStyle name="SAPBEXresDataEmph 3 5 2 2" xfId="10270"/>
    <cellStyle name="SAPBEXresDataEmph 3 5 2 3" xfId="14799"/>
    <cellStyle name="SAPBEXresDataEmph 3 5 2 4" xfId="21646"/>
    <cellStyle name="SAPBEXresDataEmph 3 5 2 5" xfId="25134"/>
    <cellStyle name="SAPBEXresDataEmph 3 5 2 6" xfId="28638"/>
    <cellStyle name="SAPBEXresDataEmph 3 5 2 7" xfId="31078"/>
    <cellStyle name="SAPBEXresDataEmph 3 5 3" xfId="10269"/>
    <cellStyle name="SAPBEXresDataEmph 3 5 4" xfId="14798"/>
    <cellStyle name="SAPBEXresDataEmph 3 5 5" xfId="21645"/>
    <cellStyle name="SAPBEXresDataEmph 3 5 6" xfId="25133"/>
    <cellStyle name="SAPBEXresDataEmph 3 5 7" xfId="28637"/>
    <cellStyle name="SAPBEXresDataEmph 3 5 8" xfId="31077"/>
    <cellStyle name="SAPBEXresDataEmph 3 6" xfId="3486"/>
    <cellStyle name="SAPBEXresDataEmph 3 6 2" xfId="10271"/>
    <cellStyle name="SAPBEXresDataEmph 3 6 3" xfId="14800"/>
    <cellStyle name="SAPBEXresDataEmph 3 6 4" xfId="21647"/>
    <cellStyle name="SAPBEXresDataEmph 3 6 5" xfId="25135"/>
    <cellStyle name="SAPBEXresDataEmph 3 6 6" xfId="28639"/>
    <cellStyle name="SAPBEXresDataEmph 3 6 7" xfId="31079"/>
    <cellStyle name="SAPBEXresDataEmph 3 7" xfId="3235"/>
    <cellStyle name="SAPBEXresDataEmph 3 7 2" xfId="10272"/>
    <cellStyle name="SAPBEXresDataEmph 3 7 3" xfId="14801"/>
    <cellStyle name="SAPBEXresDataEmph 3 7 4" xfId="21648"/>
    <cellStyle name="SAPBEXresDataEmph 3 7 5" xfId="25136"/>
    <cellStyle name="SAPBEXresDataEmph 3 7 6" xfId="28640"/>
    <cellStyle name="SAPBEXresDataEmph 3 7 7" xfId="31080"/>
    <cellStyle name="SAPBEXresDataEmph 3 8" xfId="10262"/>
    <cellStyle name="SAPBEXresDataEmph 3 9" xfId="14791"/>
    <cellStyle name="SAPBEXresDataEmph 4" xfId="979"/>
    <cellStyle name="SAPBEXresDataEmph 4 10" xfId="28641"/>
    <cellStyle name="SAPBEXresDataEmph 4 11" xfId="31081"/>
    <cellStyle name="SAPBEXresDataEmph 4 2" xfId="1563"/>
    <cellStyle name="SAPBEXresDataEmph 4 2 2" xfId="4112"/>
    <cellStyle name="SAPBEXresDataEmph 4 2 2 2" xfId="10275"/>
    <cellStyle name="SAPBEXresDataEmph 4 2 2 3" xfId="14804"/>
    <cellStyle name="SAPBEXresDataEmph 4 2 2 4" xfId="21651"/>
    <cellStyle name="SAPBEXresDataEmph 4 2 2 5" xfId="25139"/>
    <cellStyle name="SAPBEXresDataEmph 4 2 2 6" xfId="28643"/>
    <cellStyle name="SAPBEXresDataEmph 4 2 2 7" xfId="31083"/>
    <cellStyle name="SAPBEXresDataEmph 4 2 3" xfId="10274"/>
    <cellStyle name="SAPBEXresDataEmph 4 2 4" xfId="14803"/>
    <cellStyle name="SAPBEXresDataEmph 4 2 5" xfId="21650"/>
    <cellStyle name="SAPBEXresDataEmph 4 2 6" xfId="25138"/>
    <cellStyle name="SAPBEXresDataEmph 4 2 7" xfId="28642"/>
    <cellStyle name="SAPBEXresDataEmph 4 2 8" xfId="31082"/>
    <cellStyle name="SAPBEXresDataEmph 4 3" xfId="1982"/>
    <cellStyle name="SAPBEXresDataEmph 4 3 2" xfId="4529"/>
    <cellStyle name="SAPBEXresDataEmph 4 3 2 2" xfId="10277"/>
    <cellStyle name="SAPBEXresDataEmph 4 3 2 3" xfId="21653"/>
    <cellStyle name="SAPBEXresDataEmph 4 3 2 4" xfId="25141"/>
    <cellStyle name="SAPBEXresDataEmph 4 3 2 5" xfId="28645"/>
    <cellStyle name="SAPBEXresDataEmph 4 3 2 6" xfId="31085"/>
    <cellStyle name="SAPBEXresDataEmph 4 3 3" xfId="10276"/>
    <cellStyle name="SAPBEXresDataEmph 4 3 4" xfId="21652"/>
    <cellStyle name="SAPBEXresDataEmph 4 3 5" xfId="25140"/>
    <cellStyle name="SAPBEXresDataEmph 4 3 6" xfId="28644"/>
    <cellStyle name="SAPBEXresDataEmph 4 3 7" xfId="31084"/>
    <cellStyle name="SAPBEXresDataEmph 4 4" xfId="2394"/>
    <cellStyle name="SAPBEXresDataEmph 4 4 2" xfId="4941"/>
    <cellStyle name="SAPBEXresDataEmph 4 4 2 2" xfId="10279"/>
    <cellStyle name="SAPBEXresDataEmph 4 4 2 3" xfId="14808"/>
    <cellStyle name="SAPBEXresDataEmph 4 4 2 4" xfId="21655"/>
    <cellStyle name="SAPBEXresDataEmph 4 4 2 5" xfId="25143"/>
    <cellStyle name="SAPBEXresDataEmph 4 4 2 6" xfId="28647"/>
    <cellStyle name="SAPBEXresDataEmph 4 4 2 7" xfId="31087"/>
    <cellStyle name="SAPBEXresDataEmph 4 4 3" xfId="10278"/>
    <cellStyle name="SAPBEXresDataEmph 4 4 4" xfId="14807"/>
    <cellStyle name="SAPBEXresDataEmph 4 4 5" xfId="21654"/>
    <cellStyle name="SAPBEXresDataEmph 4 4 6" xfId="25142"/>
    <cellStyle name="SAPBEXresDataEmph 4 4 7" xfId="28646"/>
    <cellStyle name="SAPBEXresDataEmph 4 4 8" xfId="31086"/>
    <cellStyle name="SAPBEXresDataEmph 4 5" xfId="2809"/>
    <cellStyle name="SAPBEXresDataEmph 4 5 2" xfId="5356"/>
    <cellStyle name="SAPBEXresDataEmph 4 5 2 2" xfId="14810"/>
    <cellStyle name="SAPBEXresDataEmph 4 5 2 3" xfId="21657"/>
    <cellStyle name="SAPBEXresDataEmph 4 5 2 4" xfId="25145"/>
    <cellStyle name="SAPBEXresDataEmph 4 5 2 5" xfId="28649"/>
    <cellStyle name="SAPBEXresDataEmph 4 5 2 6" xfId="31089"/>
    <cellStyle name="SAPBEXresDataEmph 4 5 3" xfId="14809"/>
    <cellStyle name="SAPBEXresDataEmph 4 5 4" xfId="21656"/>
    <cellStyle name="SAPBEXresDataEmph 4 5 5" xfId="25144"/>
    <cellStyle name="SAPBEXresDataEmph 4 5 6" xfId="28648"/>
    <cellStyle name="SAPBEXresDataEmph 4 5 7" xfId="31088"/>
    <cellStyle name="SAPBEXresDataEmph 4 6" xfId="3487"/>
    <cellStyle name="SAPBEXresDataEmph 4 6 2" xfId="10282"/>
    <cellStyle name="SAPBEXresDataEmph 4 6 3" xfId="14811"/>
    <cellStyle name="SAPBEXresDataEmph 4 6 4" xfId="21658"/>
    <cellStyle name="SAPBEXresDataEmph 4 6 5" xfId="25146"/>
    <cellStyle name="SAPBEXresDataEmph 4 6 6" xfId="28650"/>
    <cellStyle name="SAPBEXresDataEmph 4 6 7" xfId="31090"/>
    <cellStyle name="SAPBEXresDataEmph 4 7" xfId="3565"/>
    <cellStyle name="SAPBEXresDataEmph 4 7 2" xfId="10283"/>
    <cellStyle name="SAPBEXresDataEmph 4 7 3" xfId="14812"/>
    <cellStyle name="SAPBEXresDataEmph 4 7 4" xfId="21659"/>
    <cellStyle name="SAPBEXresDataEmph 4 7 5" xfId="25147"/>
    <cellStyle name="SAPBEXresDataEmph 4 7 6" xfId="28651"/>
    <cellStyle name="SAPBEXresDataEmph 4 7 7" xfId="31091"/>
    <cellStyle name="SAPBEXresDataEmph 4 8" xfId="21649"/>
    <cellStyle name="SAPBEXresDataEmph 4 9" xfId="25137"/>
    <cellStyle name="SAPBEXresDataEmph 5" xfId="1390"/>
    <cellStyle name="SAPBEXresDataEmph 5 10" xfId="25148"/>
    <cellStyle name="SAPBEXresDataEmph 5 11" xfId="31092"/>
    <cellStyle name="SAPBEXresDataEmph 5 2" xfId="1940"/>
    <cellStyle name="SAPBEXresDataEmph 5 2 2" xfId="4487"/>
    <cellStyle name="SAPBEXresDataEmph 5 2 2 2" xfId="10286"/>
    <cellStyle name="SAPBEXresDataEmph 5 2 2 3" xfId="14815"/>
    <cellStyle name="SAPBEXresDataEmph 5 2 2 4" xfId="21662"/>
    <cellStyle name="SAPBEXresDataEmph 5 2 2 5" xfId="25150"/>
    <cellStyle name="SAPBEXresDataEmph 5 2 2 6" xfId="28653"/>
    <cellStyle name="SAPBEXresDataEmph 5 2 2 7" xfId="31094"/>
    <cellStyle name="SAPBEXresDataEmph 5 2 3" xfId="10285"/>
    <cellStyle name="SAPBEXresDataEmph 5 2 4" xfId="14814"/>
    <cellStyle name="SAPBEXresDataEmph 5 2 5" xfId="21661"/>
    <cellStyle name="SAPBEXresDataEmph 5 2 6" xfId="25149"/>
    <cellStyle name="SAPBEXresDataEmph 5 2 7" xfId="28652"/>
    <cellStyle name="SAPBEXresDataEmph 5 2 8" xfId="31093"/>
    <cellStyle name="SAPBEXresDataEmph 5 3" xfId="2357"/>
    <cellStyle name="SAPBEXresDataEmph 5 3 2" xfId="4904"/>
    <cellStyle name="SAPBEXresDataEmph 5 3 2 2" xfId="10288"/>
    <cellStyle name="SAPBEXresDataEmph 5 3 2 3" xfId="14817"/>
    <cellStyle name="SAPBEXresDataEmph 5 3 2 4" xfId="21664"/>
    <cellStyle name="SAPBEXresDataEmph 5 3 2 5" xfId="25152"/>
    <cellStyle name="SAPBEXresDataEmph 5 3 2 6" xfId="28655"/>
    <cellStyle name="SAPBEXresDataEmph 5 3 2 7" xfId="31096"/>
    <cellStyle name="SAPBEXresDataEmph 5 3 3" xfId="10287"/>
    <cellStyle name="SAPBEXresDataEmph 5 3 4" xfId="14816"/>
    <cellStyle name="SAPBEXresDataEmph 5 3 5" xfId="21663"/>
    <cellStyle name="SAPBEXresDataEmph 5 3 6" xfId="25151"/>
    <cellStyle name="SAPBEXresDataEmph 5 3 7" xfId="28654"/>
    <cellStyle name="SAPBEXresDataEmph 5 3 8" xfId="31095"/>
    <cellStyle name="SAPBEXresDataEmph 5 4" xfId="2769"/>
    <cellStyle name="SAPBEXresDataEmph 5 4 2" xfId="5316"/>
    <cellStyle name="SAPBEXresDataEmph 5 4 2 2" xfId="10290"/>
    <cellStyle name="SAPBEXresDataEmph 5 4 2 3" xfId="14819"/>
    <cellStyle name="SAPBEXresDataEmph 5 4 2 4" xfId="21666"/>
    <cellStyle name="SAPBEXresDataEmph 5 4 2 5" xfId="25154"/>
    <cellStyle name="SAPBEXresDataEmph 5 4 2 6" xfId="28657"/>
    <cellStyle name="SAPBEXresDataEmph 5 4 2 7" xfId="31098"/>
    <cellStyle name="SAPBEXresDataEmph 5 4 3" xfId="10289"/>
    <cellStyle name="SAPBEXresDataEmph 5 4 4" xfId="14818"/>
    <cellStyle name="SAPBEXresDataEmph 5 4 5" xfId="21665"/>
    <cellStyle name="SAPBEXresDataEmph 5 4 6" xfId="25153"/>
    <cellStyle name="SAPBEXresDataEmph 5 4 7" xfId="28656"/>
    <cellStyle name="SAPBEXresDataEmph 5 4 8" xfId="31097"/>
    <cellStyle name="SAPBEXresDataEmph 5 5" xfId="3184"/>
    <cellStyle name="SAPBEXresDataEmph 5 5 2" xfId="5731"/>
    <cellStyle name="SAPBEXresDataEmph 5 5 2 2" xfId="10292"/>
    <cellStyle name="SAPBEXresDataEmph 5 5 2 3" xfId="14821"/>
    <cellStyle name="SAPBEXresDataEmph 5 5 2 4" xfId="21668"/>
    <cellStyle name="SAPBEXresDataEmph 5 5 2 5" xfId="25156"/>
    <cellStyle name="SAPBEXresDataEmph 5 5 2 6" xfId="31100"/>
    <cellStyle name="SAPBEXresDataEmph 5 5 3" xfId="10291"/>
    <cellStyle name="SAPBEXresDataEmph 5 5 4" xfId="14820"/>
    <cellStyle name="SAPBEXresDataEmph 5 5 5" xfId="21667"/>
    <cellStyle name="SAPBEXresDataEmph 5 5 6" xfId="25155"/>
    <cellStyle name="SAPBEXresDataEmph 5 5 7" xfId="31099"/>
    <cellStyle name="SAPBEXresDataEmph 5 6" xfId="3940"/>
    <cellStyle name="SAPBEXresDataEmph 5 6 2" xfId="10293"/>
    <cellStyle name="SAPBEXresDataEmph 5 6 3" xfId="14822"/>
    <cellStyle name="SAPBEXresDataEmph 5 6 4" xfId="21669"/>
    <cellStyle name="SAPBEXresDataEmph 5 6 5" xfId="25157"/>
    <cellStyle name="SAPBEXresDataEmph 5 6 6" xfId="28658"/>
    <cellStyle name="SAPBEXresDataEmph 5 6 7" xfId="31101"/>
    <cellStyle name="SAPBEXresDataEmph 5 7" xfId="10284"/>
    <cellStyle name="SAPBEXresDataEmph 5 8" xfId="14813"/>
    <cellStyle name="SAPBEXresDataEmph 5 9" xfId="21660"/>
    <cellStyle name="SAPBEXresItem" xfId="652"/>
    <cellStyle name="SAPBEXresItem 2" xfId="1105"/>
    <cellStyle name="SAPBEXresItem 2 10" xfId="10295"/>
    <cellStyle name="SAPBEXresItem 2 11" xfId="28659"/>
    <cellStyle name="SAPBEXresItem 2 12" xfId="32151"/>
    <cellStyle name="SAPBEXresItem 2 2" xfId="1210"/>
    <cellStyle name="SAPBEXresItem 2 2 10" xfId="25158"/>
    <cellStyle name="SAPBEXresItem 2 2 11" xfId="28660"/>
    <cellStyle name="SAPBEXresItem 2 2 12" xfId="32152"/>
    <cellStyle name="SAPBEXresItem 2 2 2" xfId="1761"/>
    <cellStyle name="SAPBEXresItem 2 2 2 2" xfId="4310"/>
    <cellStyle name="SAPBEXresItem 2 2 2 2 2" xfId="10298"/>
    <cellStyle name="SAPBEXresItem 2 2 2 2 3" xfId="14827"/>
    <cellStyle name="SAPBEXresItem 2 2 2 2 4" xfId="25160"/>
    <cellStyle name="SAPBEXresItem 2 2 2 2 5" xfId="28662"/>
    <cellStyle name="SAPBEXresItem 2 2 2 2 6" xfId="31103"/>
    <cellStyle name="SAPBEXresItem 2 2 2 2 7" xfId="32154"/>
    <cellStyle name="SAPBEXresItem 2 2 2 3" xfId="10297"/>
    <cellStyle name="SAPBEXresItem 2 2 2 4" xfId="14826"/>
    <cellStyle name="SAPBEXresItem 2 2 2 5" xfId="25159"/>
    <cellStyle name="SAPBEXresItem 2 2 2 6" xfId="28661"/>
    <cellStyle name="SAPBEXresItem 2 2 2 7" xfId="31102"/>
    <cellStyle name="SAPBEXresItem 2 2 2 8" xfId="32153"/>
    <cellStyle name="SAPBEXresItem 2 2 3" xfId="2180"/>
    <cellStyle name="SAPBEXresItem 2 2 3 2" xfId="4727"/>
    <cellStyle name="SAPBEXresItem 2 2 3 2 2" xfId="10300"/>
    <cellStyle name="SAPBEXresItem 2 2 3 2 3" xfId="14829"/>
    <cellStyle name="SAPBEXresItem 2 2 3 2 4" xfId="25162"/>
    <cellStyle name="SAPBEXresItem 2 2 3 2 5" xfId="28664"/>
    <cellStyle name="SAPBEXresItem 2 2 3 2 6" xfId="31105"/>
    <cellStyle name="SAPBEXresItem 2 2 3 2 7" xfId="32156"/>
    <cellStyle name="SAPBEXresItem 2 2 3 3" xfId="10299"/>
    <cellStyle name="SAPBEXresItem 2 2 3 4" xfId="14828"/>
    <cellStyle name="SAPBEXresItem 2 2 3 5" xfId="25161"/>
    <cellStyle name="SAPBEXresItem 2 2 3 6" xfId="28663"/>
    <cellStyle name="SAPBEXresItem 2 2 3 7" xfId="31104"/>
    <cellStyle name="SAPBEXresItem 2 2 3 8" xfId="32155"/>
    <cellStyle name="SAPBEXresItem 2 2 4" xfId="2592"/>
    <cellStyle name="SAPBEXresItem 2 2 4 2" xfId="5139"/>
    <cellStyle name="SAPBEXresItem 2 2 4 2 2" xfId="10302"/>
    <cellStyle name="SAPBEXresItem 2 2 4 2 3" xfId="14831"/>
    <cellStyle name="SAPBEXresItem 2 2 4 2 4" xfId="25164"/>
    <cellStyle name="SAPBEXresItem 2 2 4 2 5" xfId="28666"/>
    <cellStyle name="SAPBEXresItem 2 2 4 2 6" xfId="31107"/>
    <cellStyle name="SAPBEXresItem 2 2 4 2 7" xfId="32158"/>
    <cellStyle name="SAPBEXresItem 2 2 4 3" xfId="10301"/>
    <cellStyle name="SAPBEXresItem 2 2 4 4" xfId="14830"/>
    <cellStyle name="SAPBEXresItem 2 2 4 5" xfId="25163"/>
    <cellStyle name="SAPBEXresItem 2 2 4 6" xfId="28665"/>
    <cellStyle name="SAPBEXresItem 2 2 4 7" xfId="31106"/>
    <cellStyle name="SAPBEXresItem 2 2 4 8" xfId="32157"/>
    <cellStyle name="SAPBEXresItem 2 2 5" xfId="3007"/>
    <cellStyle name="SAPBEXresItem 2 2 5 2" xfId="5554"/>
    <cellStyle name="SAPBEXresItem 2 2 5 2 2" xfId="10304"/>
    <cellStyle name="SAPBEXresItem 2 2 5 2 3" xfId="14833"/>
    <cellStyle name="SAPBEXresItem 2 2 5 2 4" xfId="25166"/>
    <cellStyle name="SAPBEXresItem 2 2 5 2 5" xfId="28668"/>
    <cellStyle name="SAPBEXresItem 2 2 5 2 6" xfId="31108"/>
    <cellStyle name="SAPBEXresItem 2 2 5 2 7" xfId="32160"/>
    <cellStyle name="SAPBEXresItem 2 2 5 3" xfId="10303"/>
    <cellStyle name="SAPBEXresItem 2 2 5 4" xfId="14832"/>
    <cellStyle name="SAPBEXresItem 2 2 5 5" xfId="25165"/>
    <cellStyle name="SAPBEXresItem 2 2 5 6" xfId="28667"/>
    <cellStyle name="SAPBEXresItem 2 2 5 7" xfId="32159"/>
    <cellStyle name="SAPBEXresItem 2 2 6" xfId="3489"/>
    <cellStyle name="SAPBEXresItem 2 2 6 2" xfId="10305"/>
    <cellStyle name="SAPBEXresItem 2 2 6 3" xfId="14834"/>
    <cellStyle name="SAPBEXresItem 2 2 6 4" xfId="25167"/>
    <cellStyle name="SAPBEXresItem 2 2 6 5" xfId="28669"/>
    <cellStyle name="SAPBEXresItem 2 2 6 6" xfId="31109"/>
    <cellStyle name="SAPBEXresItem 2 2 6 7" xfId="32161"/>
    <cellStyle name="SAPBEXresItem 2 2 7" xfId="3763"/>
    <cellStyle name="SAPBEXresItem 2 2 7 2" xfId="10306"/>
    <cellStyle name="SAPBEXresItem 2 2 7 3" xfId="14835"/>
    <cellStyle name="SAPBEXresItem 2 2 7 4" xfId="25168"/>
    <cellStyle name="SAPBEXresItem 2 2 7 5" xfId="28670"/>
    <cellStyle name="SAPBEXresItem 2 2 7 6" xfId="31110"/>
    <cellStyle name="SAPBEXresItem 2 2 7 7" xfId="32162"/>
    <cellStyle name="SAPBEXresItem 2 2 8" xfId="10296"/>
    <cellStyle name="SAPBEXresItem 2 2 9" xfId="14825"/>
    <cellStyle name="SAPBEXresItem 2 3" xfId="1309"/>
    <cellStyle name="SAPBEXresItem 2 3 10" xfId="31111"/>
    <cellStyle name="SAPBEXresItem 2 3 11" xfId="32163"/>
    <cellStyle name="SAPBEXresItem 2 3 2" xfId="1860"/>
    <cellStyle name="SAPBEXresItem 2 3 2 2" xfId="4409"/>
    <cellStyle name="SAPBEXresItem 2 3 2 2 2" xfId="10309"/>
    <cellStyle name="SAPBEXresItem 2 3 2 2 3" xfId="14838"/>
    <cellStyle name="SAPBEXresItem 2 3 2 2 4" xfId="25170"/>
    <cellStyle name="SAPBEXresItem 2 3 2 2 5" xfId="28673"/>
    <cellStyle name="SAPBEXresItem 2 3 2 2 6" xfId="31113"/>
    <cellStyle name="SAPBEXresItem 2 3 2 2 7" xfId="32165"/>
    <cellStyle name="SAPBEXresItem 2 3 2 3" xfId="10308"/>
    <cellStyle name="SAPBEXresItem 2 3 2 4" xfId="14837"/>
    <cellStyle name="SAPBEXresItem 2 3 2 5" xfId="25169"/>
    <cellStyle name="SAPBEXresItem 2 3 2 6" xfId="28672"/>
    <cellStyle name="SAPBEXresItem 2 3 2 7" xfId="31112"/>
    <cellStyle name="SAPBEXresItem 2 3 2 8" xfId="32164"/>
    <cellStyle name="SAPBEXresItem 2 3 3" xfId="2279"/>
    <cellStyle name="SAPBEXresItem 2 3 3 2" xfId="4826"/>
    <cellStyle name="SAPBEXresItem 2 3 3 2 2" xfId="10311"/>
    <cellStyle name="SAPBEXresItem 2 3 3 2 3" xfId="25172"/>
    <cellStyle name="SAPBEXresItem 2 3 3 2 4" xfId="28675"/>
    <cellStyle name="SAPBEXresItem 2 3 3 2 5" xfId="31115"/>
    <cellStyle name="SAPBEXresItem 2 3 3 2 6" xfId="32167"/>
    <cellStyle name="SAPBEXresItem 2 3 3 3" xfId="10310"/>
    <cellStyle name="SAPBEXresItem 2 3 3 4" xfId="25171"/>
    <cellStyle name="SAPBEXresItem 2 3 3 5" xfId="28674"/>
    <cellStyle name="SAPBEXresItem 2 3 3 6" xfId="31114"/>
    <cellStyle name="SAPBEXresItem 2 3 3 7" xfId="32166"/>
    <cellStyle name="SAPBEXresItem 2 3 4" xfId="2691"/>
    <cellStyle name="SAPBEXresItem 2 3 4 2" xfId="5238"/>
    <cellStyle name="SAPBEXresItem 2 3 4 2 2" xfId="10313"/>
    <cellStyle name="SAPBEXresItem 2 3 4 2 3" xfId="14842"/>
    <cellStyle name="SAPBEXresItem 2 3 4 2 4" xfId="25174"/>
    <cellStyle name="SAPBEXresItem 2 3 4 2 5" xfId="28677"/>
    <cellStyle name="SAPBEXresItem 2 3 4 2 6" xfId="31117"/>
    <cellStyle name="SAPBEXresItem 2 3 4 2 7" xfId="32169"/>
    <cellStyle name="SAPBEXresItem 2 3 4 3" xfId="10312"/>
    <cellStyle name="SAPBEXresItem 2 3 4 4" xfId="14841"/>
    <cellStyle name="SAPBEXresItem 2 3 4 5" xfId="25173"/>
    <cellStyle name="SAPBEXresItem 2 3 4 6" xfId="28676"/>
    <cellStyle name="SAPBEXresItem 2 3 4 7" xfId="31116"/>
    <cellStyle name="SAPBEXresItem 2 3 4 8" xfId="32168"/>
    <cellStyle name="SAPBEXresItem 2 3 5" xfId="3106"/>
    <cellStyle name="SAPBEXresItem 2 3 5 2" xfId="5653"/>
    <cellStyle name="SAPBEXresItem 2 3 5 2 2" xfId="10315"/>
    <cellStyle name="SAPBEXresItem 2 3 5 2 3" xfId="14844"/>
    <cellStyle name="SAPBEXresItem 2 3 5 2 4" xfId="25176"/>
    <cellStyle name="SAPBEXresItem 2 3 5 2 5" xfId="28679"/>
    <cellStyle name="SAPBEXresItem 2 3 5 2 6" xfId="31119"/>
    <cellStyle name="SAPBEXresItem 2 3 5 2 7" xfId="32171"/>
    <cellStyle name="SAPBEXresItem 2 3 5 3" xfId="10314"/>
    <cellStyle name="SAPBEXresItem 2 3 5 4" xfId="14843"/>
    <cellStyle name="SAPBEXresItem 2 3 5 5" xfId="25175"/>
    <cellStyle name="SAPBEXresItem 2 3 5 6" xfId="28678"/>
    <cellStyle name="SAPBEXresItem 2 3 5 7" xfId="31118"/>
    <cellStyle name="SAPBEXresItem 2 3 5 8" xfId="32170"/>
    <cellStyle name="SAPBEXresItem 2 3 6" xfId="3490"/>
    <cellStyle name="SAPBEXresItem 2 3 6 2" xfId="10316"/>
    <cellStyle name="SAPBEXresItem 2 3 6 3" xfId="14845"/>
    <cellStyle name="SAPBEXresItem 2 3 6 4" xfId="25177"/>
    <cellStyle name="SAPBEXresItem 2 3 6 5" xfId="28680"/>
    <cellStyle name="SAPBEXresItem 2 3 6 6" xfId="31120"/>
    <cellStyle name="SAPBEXresItem 2 3 6 7" xfId="32172"/>
    <cellStyle name="SAPBEXresItem 2 3 7" xfId="3862"/>
    <cellStyle name="SAPBEXresItem 2 3 7 2" xfId="10317"/>
    <cellStyle name="SAPBEXresItem 2 3 7 3" xfId="14846"/>
    <cellStyle name="SAPBEXresItem 2 3 7 4" xfId="25178"/>
    <cellStyle name="SAPBEXresItem 2 3 7 5" xfId="28681"/>
    <cellStyle name="SAPBEXresItem 2 3 7 6" xfId="31121"/>
    <cellStyle name="SAPBEXresItem 2 3 7 7" xfId="32173"/>
    <cellStyle name="SAPBEXresItem 2 3 8" xfId="10307"/>
    <cellStyle name="SAPBEXresItem 2 3 9" xfId="28671"/>
    <cellStyle name="SAPBEXresItem 2 4" xfId="1657"/>
    <cellStyle name="SAPBEXresItem 2 4 2" xfId="4206"/>
    <cellStyle name="SAPBEXresItem 2 4 2 2" xfId="10319"/>
    <cellStyle name="SAPBEXresItem 2 4 2 3" xfId="14848"/>
    <cellStyle name="SAPBEXresItem 2 4 2 4" xfId="25180"/>
    <cellStyle name="SAPBEXresItem 2 4 2 5" xfId="28683"/>
    <cellStyle name="SAPBEXresItem 2 4 2 6" xfId="31123"/>
    <cellStyle name="SAPBEXresItem 2 4 2 7" xfId="32175"/>
    <cellStyle name="SAPBEXresItem 2 4 3" xfId="10318"/>
    <cellStyle name="SAPBEXresItem 2 4 4" xfId="14847"/>
    <cellStyle name="SAPBEXresItem 2 4 5" xfId="25179"/>
    <cellStyle name="SAPBEXresItem 2 4 6" xfId="28682"/>
    <cellStyle name="SAPBEXresItem 2 4 7" xfId="31122"/>
    <cellStyle name="SAPBEXresItem 2 4 8" xfId="32174"/>
    <cellStyle name="SAPBEXresItem 2 5" xfId="2076"/>
    <cellStyle name="SAPBEXresItem 2 5 2" xfId="4623"/>
    <cellStyle name="SAPBEXresItem 2 5 2 2" xfId="10321"/>
    <cellStyle name="SAPBEXresItem 2 5 2 3" xfId="14850"/>
    <cellStyle name="SAPBEXresItem 2 5 2 4" xfId="25182"/>
    <cellStyle name="SAPBEXresItem 2 5 2 5" xfId="28685"/>
    <cellStyle name="SAPBEXresItem 2 5 2 6" xfId="31125"/>
    <cellStyle name="SAPBEXresItem 2 5 2 7" xfId="32177"/>
    <cellStyle name="SAPBEXresItem 2 5 3" xfId="10320"/>
    <cellStyle name="SAPBEXresItem 2 5 4" xfId="14849"/>
    <cellStyle name="SAPBEXresItem 2 5 5" xfId="25181"/>
    <cellStyle name="SAPBEXresItem 2 5 6" xfId="28684"/>
    <cellStyle name="SAPBEXresItem 2 5 7" xfId="31124"/>
    <cellStyle name="SAPBEXresItem 2 5 8" xfId="32176"/>
    <cellStyle name="SAPBEXresItem 2 6" xfId="2488"/>
    <cellStyle name="SAPBEXresItem 2 6 2" xfId="5035"/>
    <cellStyle name="SAPBEXresItem 2 6 2 2" xfId="10323"/>
    <cellStyle name="SAPBEXresItem 2 6 2 3" xfId="14852"/>
    <cellStyle name="SAPBEXresItem 2 6 2 4" xfId="25184"/>
    <cellStyle name="SAPBEXresItem 2 6 2 5" xfId="28687"/>
    <cellStyle name="SAPBEXresItem 2 6 2 6" xfId="31127"/>
    <cellStyle name="SAPBEXresItem 2 6 2 7" xfId="32179"/>
    <cellStyle name="SAPBEXresItem 2 6 3" xfId="10322"/>
    <cellStyle name="SAPBEXresItem 2 6 4" xfId="14851"/>
    <cellStyle name="SAPBEXresItem 2 6 5" xfId="25183"/>
    <cellStyle name="SAPBEXresItem 2 6 6" xfId="28686"/>
    <cellStyle name="SAPBEXresItem 2 6 7" xfId="31126"/>
    <cellStyle name="SAPBEXresItem 2 6 8" xfId="32178"/>
    <cellStyle name="SAPBEXresItem 2 7" xfId="2903"/>
    <cellStyle name="SAPBEXresItem 2 7 2" xfId="5450"/>
    <cellStyle name="SAPBEXresItem 2 7 2 2" xfId="10325"/>
    <cellStyle name="SAPBEXresItem 2 7 2 3" xfId="14854"/>
    <cellStyle name="SAPBEXresItem 2 7 2 4" xfId="25186"/>
    <cellStyle name="SAPBEXresItem 2 7 2 5" xfId="28689"/>
    <cellStyle name="SAPBEXresItem 2 7 2 6" xfId="31129"/>
    <cellStyle name="SAPBEXresItem 2 7 2 7" xfId="32181"/>
    <cellStyle name="SAPBEXresItem 2 7 3" xfId="10324"/>
    <cellStyle name="SAPBEXresItem 2 7 4" xfId="14853"/>
    <cellStyle name="SAPBEXresItem 2 7 5" xfId="25185"/>
    <cellStyle name="SAPBEXresItem 2 7 6" xfId="28688"/>
    <cellStyle name="SAPBEXresItem 2 7 7" xfId="31128"/>
    <cellStyle name="SAPBEXresItem 2 7 8" xfId="32180"/>
    <cellStyle name="SAPBEXresItem 2 8" xfId="3488"/>
    <cellStyle name="SAPBEXresItem 2 8 2" xfId="10326"/>
    <cellStyle name="SAPBEXresItem 2 8 3" xfId="14855"/>
    <cellStyle name="SAPBEXresItem 2 8 4" xfId="25187"/>
    <cellStyle name="SAPBEXresItem 2 8 5" xfId="28690"/>
    <cellStyle name="SAPBEXresItem 2 8 6" xfId="31130"/>
    <cellStyle name="SAPBEXresItem 2 8 7" xfId="32182"/>
    <cellStyle name="SAPBEXresItem 2 9" xfId="3659"/>
    <cellStyle name="SAPBEXresItem 2 9 2" xfId="10327"/>
    <cellStyle name="SAPBEXresItem 2 9 3" xfId="14856"/>
    <cellStyle name="SAPBEXresItem 2 9 4" xfId="25188"/>
    <cellStyle name="SAPBEXresItem 2 9 5" xfId="28691"/>
    <cellStyle name="SAPBEXresItem 2 9 6" xfId="31131"/>
    <cellStyle name="SAPBEXresItem 2 9 7" xfId="32183"/>
    <cellStyle name="SAPBEXresItem 3" xfId="935"/>
    <cellStyle name="SAPBEXresItem 3 10" xfId="25189"/>
    <cellStyle name="SAPBEXresItem 3 11" xfId="28692"/>
    <cellStyle name="SAPBEXresItem 3 12" xfId="31132"/>
    <cellStyle name="SAPBEXresItem 3 2" xfId="1519"/>
    <cellStyle name="SAPBEXresItem 3 2 2" xfId="4068"/>
    <cellStyle name="SAPBEXresItem 3 2 2 2" xfId="10330"/>
    <cellStyle name="SAPBEXresItem 3 2 2 3" xfId="14859"/>
    <cellStyle name="SAPBEXresItem 3 2 2 4" xfId="25191"/>
    <cellStyle name="SAPBEXresItem 3 2 2 5" xfId="28694"/>
    <cellStyle name="SAPBEXresItem 3 2 2 6" xfId="31134"/>
    <cellStyle name="SAPBEXresItem 3 2 2 7" xfId="32185"/>
    <cellStyle name="SAPBEXresItem 3 2 3" xfId="10329"/>
    <cellStyle name="SAPBEXresItem 3 2 4" xfId="14858"/>
    <cellStyle name="SAPBEXresItem 3 2 5" xfId="25190"/>
    <cellStyle name="SAPBEXresItem 3 2 6" xfId="28693"/>
    <cellStyle name="SAPBEXresItem 3 2 7" xfId="31133"/>
    <cellStyle name="SAPBEXresItem 3 2 8" xfId="32184"/>
    <cellStyle name="SAPBEXresItem 3 3" xfId="1418"/>
    <cellStyle name="SAPBEXresItem 3 3 2" xfId="3967"/>
    <cellStyle name="SAPBEXresItem 3 3 2 2" xfId="10332"/>
    <cellStyle name="SAPBEXresItem 3 3 2 3" xfId="14861"/>
    <cellStyle name="SAPBEXresItem 3 3 2 4" xfId="25193"/>
    <cellStyle name="SAPBEXresItem 3 3 2 5" xfId="28696"/>
    <cellStyle name="SAPBEXresItem 3 3 2 6" xfId="31136"/>
    <cellStyle name="SAPBEXresItem 3 3 2 7" xfId="32187"/>
    <cellStyle name="SAPBEXresItem 3 3 3" xfId="10331"/>
    <cellStyle name="SAPBEXresItem 3 3 4" xfId="14860"/>
    <cellStyle name="SAPBEXresItem 3 3 5" xfId="25192"/>
    <cellStyle name="SAPBEXresItem 3 3 6" xfId="28695"/>
    <cellStyle name="SAPBEXresItem 3 3 7" xfId="31135"/>
    <cellStyle name="SAPBEXresItem 3 3 8" xfId="32186"/>
    <cellStyle name="SAPBEXresItem 3 4" xfId="1484"/>
    <cellStyle name="SAPBEXresItem 3 4 2" xfId="4033"/>
    <cellStyle name="SAPBEXresItem 3 4 2 2" xfId="10334"/>
    <cellStyle name="SAPBEXresItem 3 4 2 3" xfId="14863"/>
    <cellStyle name="SAPBEXresItem 3 4 2 4" xfId="25195"/>
    <cellStyle name="SAPBEXresItem 3 4 2 5" xfId="28698"/>
    <cellStyle name="SAPBEXresItem 3 4 2 6" xfId="31138"/>
    <cellStyle name="SAPBEXresItem 3 4 2 7" xfId="32188"/>
    <cellStyle name="SAPBEXresItem 3 4 3" xfId="10333"/>
    <cellStyle name="SAPBEXresItem 3 4 4" xfId="14862"/>
    <cellStyle name="SAPBEXresItem 3 4 5" xfId="25194"/>
    <cellStyle name="SAPBEXresItem 3 4 6" xfId="28697"/>
    <cellStyle name="SAPBEXresItem 3 4 7" xfId="31137"/>
    <cellStyle name="SAPBEXresItem 3 5" xfId="1452"/>
    <cellStyle name="SAPBEXresItem 3 5 2" xfId="4001"/>
    <cellStyle name="SAPBEXresItem 3 5 2 2" xfId="10336"/>
    <cellStyle name="SAPBEXresItem 3 5 2 3" xfId="14865"/>
    <cellStyle name="SAPBEXresItem 3 5 2 4" xfId="25197"/>
    <cellStyle name="SAPBEXresItem 3 5 2 5" xfId="28700"/>
    <cellStyle name="SAPBEXresItem 3 5 2 6" xfId="31140"/>
    <cellStyle name="SAPBEXresItem 3 5 2 7" xfId="32190"/>
    <cellStyle name="SAPBEXresItem 3 5 3" xfId="10335"/>
    <cellStyle name="SAPBEXresItem 3 5 4" xfId="14864"/>
    <cellStyle name="SAPBEXresItem 3 5 5" xfId="25196"/>
    <cellStyle name="SAPBEXresItem 3 5 6" xfId="28699"/>
    <cellStyle name="SAPBEXresItem 3 5 7" xfId="31139"/>
    <cellStyle name="SAPBEXresItem 3 5 8" xfId="32189"/>
    <cellStyle name="SAPBEXresItem 3 6" xfId="3491"/>
    <cellStyle name="SAPBEXresItem 3 6 2" xfId="10337"/>
    <cellStyle name="SAPBEXresItem 3 6 3" xfId="14866"/>
    <cellStyle name="SAPBEXresItem 3 6 4" xfId="25198"/>
    <cellStyle name="SAPBEXresItem 3 6 5" xfId="28701"/>
    <cellStyle name="SAPBEXresItem 3 6 6" xfId="31141"/>
    <cellStyle name="SAPBEXresItem 3 6 7" xfId="32191"/>
    <cellStyle name="SAPBEXresItem 3 7" xfId="3236"/>
    <cellStyle name="SAPBEXresItem 3 7 2" xfId="10338"/>
    <cellStyle name="SAPBEXresItem 3 7 3" xfId="14867"/>
    <cellStyle name="SAPBEXresItem 3 7 4" xfId="25199"/>
    <cellStyle name="SAPBEXresItem 3 7 5" xfId="28702"/>
    <cellStyle name="SAPBEXresItem 3 7 6" xfId="31142"/>
    <cellStyle name="SAPBEXresItem 3 7 7" xfId="32192"/>
    <cellStyle name="SAPBEXresItem 3 8" xfId="10328"/>
    <cellStyle name="SAPBEXresItem 3 9" xfId="14857"/>
    <cellStyle name="SAPBEXresItem 4" xfId="980"/>
    <cellStyle name="SAPBEXresItem 4 10" xfId="28703"/>
    <cellStyle name="SAPBEXresItem 4 11" xfId="31143"/>
    <cellStyle name="SAPBEXresItem 4 12" xfId="32193"/>
    <cellStyle name="SAPBEXresItem 4 2" xfId="1564"/>
    <cellStyle name="SAPBEXresItem 4 2 2" xfId="4113"/>
    <cellStyle name="SAPBEXresItem 4 2 2 2" xfId="10341"/>
    <cellStyle name="SAPBEXresItem 4 2 2 3" xfId="14870"/>
    <cellStyle name="SAPBEXresItem 4 2 2 4" xfId="25202"/>
    <cellStyle name="SAPBEXresItem 4 2 2 5" xfId="28705"/>
    <cellStyle name="SAPBEXresItem 4 2 2 6" xfId="31145"/>
    <cellStyle name="SAPBEXresItem 4 2 2 7" xfId="32195"/>
    <cellStyle name="SAPBEXresItem 4 2 3" xfId="10340"/>
    <cellStyle name="SAPBEXresItem 4 2 4" xfId="14869"/>
    <cellStyle name="SAPBEXresItem 4 2 5" xfId="25201"/>
    <cellStyle name="SAPBEXresItem 4 2 6" xfId="28704"/>
    <cellStyle name="SAPBEXresItem 4 2 7" xfId="31144"/>
    <cellStyle name="SAPBEXresItem 4 2 8" xfId="32194"/>
    <cellStyle name="SAPBEXresItem 4 3" xfId="1983"/>
    <cellStyle name="SAPBEXresItem 4 3 2" xfId="4530"/>
    <cellStyle name="SAPBEXresItem 4 3 2 2" xfId="10343"/>
    <cellStyle name="SAPBEXresItem 4 3 2 3" xfId="14872"/>
    <cellStyle name="SAPBEXresItem 4 3 2 4" xfId="25204"/>
    <cellStyle name="SAPBEXresItem 4 3 2 5" xfId="28707"/>
    <cellStyle name="SAPBEXresItem 4 3 2 6" xfId="31147"/>
    <cellStyle name="SAPBEXresItem 4 3 2 7" xfId="32197"/>
    <cellStyle name="SAPBEXresItem 4 3 3" xfId="10342"/>
    <cellStyle name="SAPBEXresItem 4 3 4" xfId="14871"/>
    <cellStyle name="SAPBEXresItem 4 3 5" xfId="25203"/>
    <cellStyle name="SAPBEXresItem 4 3 6" xfId="28706"/>
    <cellStyle name="SAPBEXresItem 4 3 7" xfId="31146"/>
    <cellStyle name="SAPBEXresItem 4 3 8" xfId="32196"/>
    <cellStyle name="SAPBEXresItem 4 4" xfId="2395"/>
    <cellStyle name="SAPBEXresItem 4 4 2" xfId="4942"/>
    <cellStyle name="SAPBEXresItem 4 4 2 2" xfId="10345"/>
    <cellStyle name="SAPBEXresItem 4 4 2 3" xfId="14874"/>
    <cellStyle name="SAPBEXresItem 4 4 2 4" xfId="25206"/>
    <cellStyle name="SAPBEXresItem 4 4 2 5" xfId="28709"/>
    <cellStyle name="SAPBEXresItem 4 4 2 6" xfId="31149"/>
    <cellStyle name="SAPBEXresItem 4 4 2 7" xfId="32199"/>
    <cellStyle name="SAPBEXresItem 4 4 3" xfId="10344"/>
    <cellStyle name="SAPBEXresItem 4 4 4" xfId="14873"/>
    <cellStyle name="SAPBEXresItem 4 4 5" xfId="25205"/>
    <cellStyle name="SAPBEXresItem 4 4 6" xfId="28708"/>
    <cellStyle name="SAPBEXresItem 4 4 7" xfId="31148"/>
    <cellStyle name="SAPBEXresItem 4 4 8" xfId="32198"/>
    <cellStyle name="SAPBEXresItem 4 5" xfId="2810"/>
    <cellStyle name="SAPBEXresItem 4 5 2" xfId="5357"/>
    <cellStyle name="SAPBEXresItem 4 5 2 2" xfId="14876"/>
    <cellStyle name="SAPBEXresItem 4 5 2 3" xfId="25208"/>
    <cellStyle name="SAPBEXresItem 4 5 2 4" xfId="28711"/>
    <cellStyle name="SAPBEXresItem 4 5 2 5" xfId="31151"/>
    <cellStyle name="SAPBEXresItem 4 5 2 6" xfId="32201"/>
    <cellStyle name="SAPBEXresItem 4 5 3" xfId="14875"/>
    <cellStyle name="SAPBEXresItem 4 5 4" xfId="25207"/>
    <cellStyle name="SAPBEXresItem 4 5 5" xfId="28710"/>
    <cellStyle name="SAPBEXresItem 4 5 6" xfId="31150"/>
    <cellStyle name="SAPBEXresItem 4 5 7" xfId="32200"/>
    <cellStyle name="SAPBEXresItem 4 6" xfId="3492"/>
    <cellStyle name="SAPBEXresItem 4 6 2" xfId="10348"/>
    <cellStyle name="SAPBEXresItem 4 6 3" xfId="14877"/>
    <cellStyle name="SAPBEXresItem 4 6 4" xfId="25209"/>
    <cellStyle name="SAPBEXresItem 4 6 5" xfId="28712"/>
    <cellStyle name="SAPBEXresItem 4 6 6" xfId="31152"/>
    <cellStyle name="SAPBEXresItem 4 6 7" xfId="32202"/>
    <cellStyle name="SAPBEXresItem 4 7" xfId="3566"/>
    <cellStyle name="SAPBEXresItem 4 7 2" xfId="10349"/>
    <cellStyle name="SAPBEXresItem 4 7 3" xfId="14878"/>
    <cellStyle name="SAPBEXresItem 4 7 4" xfId="25210"/>
    <cellStyle name="SAPBEXresItem 4 7 5" xfId="28713"/>
    <cellStyle name="SAPBEXresItem 4 7 6" xfId="31153"/>
    <cellStyle name="SAPBEXresItem 4 7 7" xfId="32203"/>
    <cellStyle name="SAPBEXresItem 4 8" xfId="14868"/>
    <cellStyle name="SAPBEXresItem 4 9" xfId="25200"/>
    <cellStyle name="SAPBEXresItem 5" xfId="1391"/>
    <cellStyle name="SAPBEXresItem 5 10" xfId="31154"/>
    <cellStyle name="SAPBEXresItem 5 11" xfId="32204"/>
    <cellStyle name="SAPBEXresItem 5 2" xfId="1941"/>
    <cellStyle name="SAPBEXresItem 5 2 2" xfId="4488"/>
    <cellStyle name="SAPBEXresItem 5 2 2 2" xfId="10352"/>
    <cellStyle name="SAPBEXresItem 5 2 2 3" xfId="14881"/>
    <cellStyle name="SAPBEXresItem 5 2 2 4" xfId="25213"/>
    <cellStyle name="SAPBEXresItem 5 2 2 5" xfId="28715"/>
    <cellStyle name="SAPBEXresItem 5 2 2 6" xfId="31156"/>
    <cellStyle name="SAPBEXresItem 5 2 2 7" xfId="32206"/>
    <cellStyle name="SAPBEXresItem 5 2 3" xfId="10351"/>
    <cellStyle name="SAPBEXresItem 5 2 4" xfId="14880"/>
    <cellStyle name="SAPBEXresItem 5 2 5" xfId="25212"/>
    <cellStyle name="SAPBEXresItem 5 2 6" xfId="28714"/>
    <cellStyle name="SAPBEXresItem 5 2 7" xfId="31155"/>
    <cellStyle name="SAPBEXresItem 5 2 8" xfId="32205"/>
    <cellStyle name="SAPBEXresItem 5 3" xfId="2358"/>
    <cellStyle name="SAPBEXresItem 5 3 2" xfId="4905"/>
    <cellStyle name="SAPBEXresItem 5 3 2 2" xfId="10354"/>
    <cellStyle name="SAPBEXresItem 5 3 2 3" xfId="14883"/>
    <cellStyle name="SAPBEXresItem 5 3 2 4" xfId="25215"/>
    <cellStyle name="SAPBEXresItem 5 3 2 5" xfId="28717"/>
    <cellStyle name="SAPBEXresItem 5 3 2 6" xfId="31158"/>
    <cellStyle name="SAPBEXresItem 5 3 2 7" xfId="32208"/>
    <cellStyle name="SAPBEXresItem 5 3 3" xfId="10353"/>
    <cellStyle name="SAPBEXresItem 5 3 4" xfId="14882"/>
    <cellStyle name="SAPBEXresItem 5 3 5" xfId="25214"/>
    <cellStyle name="SAPBEXresItem 5 3 6" xfId="28716"/>
    <cellStyle name="SAPBEXresItem 5 3 7" xfId="31157"/>
    <cellStyle name="SAPBEXresItem 5 3 8" xfId="32207"/>
    <cellStyle name="SAPBEXresItem 5 4" xfId="2770"/>
    <cellStyle name="SAPBEXresItem 5 4 2" xfId="5317"/>
    <cellStyle name="SAPBEXresItem 5 4 2 2" xfId="10356"/>
    <cellStyle name="SAPBEXresItem 5 4 2 3" xfId="14885"/>
    <cellStyle name="SAPBEXresItem 5 4 2 4" xfId="25217"/>
    <cellStyle name="SAPBEXresItem 5 4 2 5" xfId="28719"/>
    <cellStyle name="SAPBEXresItem 5 4 2 6" xfId="31160"/>
    <cellStyle name="SAPBEXresItem 5 4 2 7" xfId="32210"/>
    <cellStyle name="SAPBEXresItem 5 4 3" xfId="10355"/>
    <cellStyle name="SAPBEXresItem 5 4 4" xfId="14884"/>
    <cellStyle name="SAPBEXresItem 5 4 5" xfId="25216"/>
    <cellStyle name="SAPBEXresItem 5 4 6" xfId="28718"/>
    <cellStyle name="SAPBEXresItem 5 4 7" xfId="31159"/>
    <cellStyle name="SAPBEXresItem 5 4 8" xfId="32209"/>
    <cellStyle name="SAPBEXresItem 5 5" xfId="3185"/>
    <cellStyle name="SAPBEXresItem 5 5 2" xfId="5732"/>
    <cellStyle name="SAPBEXresItem 5 5 2 2" xfId="10358"/>
    <cellStyle name="SAPBEXresItem 5 5 2 3" xfId="14887"/>
    <cellStyle name="SAPBEXresItem 5 5 2 4" xfId="25219"/>
    <cellStyle name="SAPBEXresItem 5 5 2 5" xfId="31162"/>
    <cellStyle name="SAPBEXresItem 5 5 2 6" xfId="32212"/>
    <cellStyle name="SAPBEXresItem 5 5 3" xfId="10357"/>
    <cellStyle name="SAPBEXresItem 5 5 4" xfId="14886"/>
    <cellStyle name="SAPBEXresItem 5 5 5" xfId="25218"/>
    <cellStyle name="SAPBEXresItem 5 5 6" xfId="31161"/>
    <cellStyle name="SAPBEXresItem 5 5 7" xfId="32211"/>
    <cellStyle name="SAPBEXresItem 5 6" xfId="3941"/>
    <cellStyle name="SAPBEXresItem 5 6 2" xfId="10359"/>
    <cellStyle name="SAPBEXresItem 5 6 3" xfId="14888"/>
    <cellStyle name="SAPBEXresItem 5 6 4" xfId="25220"/>
    <cellStyle name="SAPBEXresItem 5 6 5" xfId="28720"/>
    <cellStyle name="SAPBEXresItem 5 6 6" xfId="31163"/>
    <cellStyle name="SAPBEXresItem 5 6 7" xfId="32213"/>
    <cellStyle name="SAPBEXresItem 5 7" xfId="10350"/>
    <cellStyle name="SAPBEXresItem 5 8" xfId="14879"/>
    <cellStyle name="SAPBEXresItem 5 9" xfId="25211"/>
    <cellStyle name="SAPBEXstdData" xfId="653"/>
    <cellStyle name="SAPBEXstdData 2" xfId="1106"/>
    <cellStyle name="SAPBEXstdData 2 10" xfId="10361"/>
    <cellStyle name="SAPBEXstdData 2 11" xfId="14890"/>
    <cellStyle name="SAPBEXstdData 2 12" xfId="21692"/>
    <cellStyle name="SAPBEXstdData 2 13" xfId="28721"/>
    <cellStyle name="SAPBEXstdData 2 2" xfId="1211"/>
    <cellStyle name="SAPBEXstdData 2 2 10" xfId="21693"/>
    <cellStyle name="SAPBEXstdData 2 2 11" xfId="25221"/>
    <cellStyle name="SAPBEXstdData 2 2 12" xfId="28722"/>
    <cellStyle name="SAPBEXstdData 2 2 2" xfId="1762"/>
    <cellStyle name="SAPBEXstdData 2 2 2 2" xfId="4311"/>
    <cellStyle name="SAPBEXstdData 2 2 2 2 2" xfId="10364"/>
    <cellStyle name="SAPBEXstdData 2 2 2 2 3" xfId="14893"/>
    <cellStyle name="SAPBEXstdData 2 2 2 2 4" xfId="21695"/>
    <cellStyle name="SAPBEXstdData 2 2 2 2 5" xfId="25223"/>
    <cellStyle name="SAPBEXstdData 2 2 2 2 6" xfId="28724"/>
    <cellStyle name="SAPBEXstdData 2 2 2 2 7" xfId="31165"/>
    <cellStyle name="SAPBEXstdData 2 2 2 3" xfId="10363"/>
    <cellStyle name="SAPBEXstdData 2 2 2 4" xfId="14892"/>
    <cellStyle name="SAPBEXstdData 2 2 2 5" xfId="21694"/>
    <cellStyle name="SAPBEXstdData 2 2 2 6" xfId="25222"/>
    <cellStyle name="SAPBEXstdData 2 2 2 7" xfId="28723"/>
    <cellStyle name="SAPBEXstdData 2 2 2 8" xfId="31164"/>
    <cellStyle name="SAPBEXstdData 2 2 3" xfId="2181"/>
    <cellStyle name="SAPBEXstdData 2 2 3 2" xfId="4728"/>
    <cellStyle name="SAPBEXstdData 2 2 3 2 2" xfId="10366"/>
    <cellStyle name="SAPBEXstdData 2 2 3 2 3" xfId="14895"/>
    <cellStyle name="SAPBEXstdData 2 2 3 2 4" xfId="21697"/>
    <cellStyle name="SAPBEXstdData 2 2 3 2 5" xfId="25225"/>
    <cellStyle name="SAPBEXstdData 2 2 3 2 6" xfId="28726"/>
    <cellStyle name="SAPBEXstdData 2 2 3 2 7" xfId="31167"/>
    <cellStyle name="SAPBEXstdData 2 2 3 3" xfId="10365"/>
    <cellStyle name="SAPBEXstdData 2 2 3 4" xfId="14894"/>
    <cellStyle name="SAPBEXstdData 2 2 3 5" xfId="21696"/>
    <cellStyle name="SAPBEXstdData 2 2 3 6" xfId="25224"/>
    <cellStyle name="SAPBEXstdData 2 2 3 7" xfId="28725"/>
    <cellStyle name="SAPBEXstdData 2 2 3 8" xfId="31166"/>
    <cellStyle name="SAPBEXstdData 2 2 4" xfId="2593"/>
    <cellStyle name="SAPBEXstdData 2 2 4 2" xfId="5140"/>
    <cellStyle name="SAPBEXstdData 2 2 4 2 2" xfId="10368"/>
    <cellStyle name="SAPBEXstdData 2 2 4 2 3" xfId="14897"/>
    <cellStyle name="SAPBEXstdData 2 2 4 2 4" xfId="21699"/>
    <cellStyle name="SAPBEXstdData 2 2 4 2 5" xfId="25227"/>
    <cellStyle name="SAPBEXstdData 2 2 4 2 6" xfId="28728"/>
    <cellStyle name="SAPBEXstdData 2 2 4 2 7" xfId="31169"/>
    <cellStyle name="SAPBEXstdData 2 2 4 3" xfId="10367"/>
    <cellStyle name="SAPBEXstdData 2 2 4 4" xfId="14896"/>
    <cellStyle name="SAPBEXstdData 2 2 4 5" xfId="21698"/>
    <cellStyle name="SAPBEXstdData 2 2 4 6" xfId="25226"/>
    <cellStyle name="SAPBEXstdData 2 2 4 7" xfId="28727"/>
    <cellStyle name="SAPBEXstdData 2 2 4 8" xfId="31168"/>
    <cellStyle name="SAPBEXstdData 2 2 5" xfId="3008"/>
    <cellStyle name="SAPBEXstdData 2 2 5 2" xfId="5555"/>
    <cellStyle name="SAPBEXstdData 2 2 5 2 2" xfId="10370"/>
    <cellStyle name="SAPBEXstdData 2 2 5 2 3" xfId="14899"/>
    <cellStyle name="SAPBEXstdData 2 2 5 2 4" xfId="21701"/>
    <cellStyle name="SAPBEXstdData 2 2 5 2 5" xfId="25229"/>
    <cellStyle name="SAPBEXstdData 2 2 5 2 6" xfId="28730"/>
    <cellStyle name="SAPBEXstdData 2 2 5 2 7" xfId="31170"/>
    <cellStyle name="SAPBEXstdData 2 2 5 3" xfId="10369"/>
    <cellStyle name="SAPBEXstdData 2 2 5 4" xfId="14898"/>
    <cellStyle name="SAPBEXstdData 2 2 5 5" xfId="21700"/>
    <cellStyle name="SAPBEXstdData 2 2 5 6" xfId="25228"/>
    <cellStyle name="SAPBEXstdData 2 2 5 7" xfId="28729"/>
    <cellStyle name="SAPBEXstdData 2 2 6" xfId="3494"/>
    <cellStyle name="SAPBEXstdData 2 2 6 2" xfId="10371"/>
    <cellStyle name="SAPBEXstdData 2 2 6 3" xfId="14900"/>
    <cellStyle name="SAPBEXstdData 2 2 6 4" xfId="21702"/>
    <cellStyle name="SAPBEXstdData 2 2 6 5" xfId="25230"/>
    <cellStyle name="SAPBEXstdData 2 2 6 6" xfId="28731"/>
    <cellStyle name="SAPBEXstdData 2 2 6 7" xfId="31171"/>
    <cellStyle name="SAPBEXstdData 2 2 7" xfId="3764"/>
    <cellStyle name="SAPBEXstdData 2 2 7 2" xfId="10372"/>
    <cellStyle name="SAPBEXstdData 2 2 7 3" xfId="14901"/>
    <cellStyle name="SAPBEXstdData 2 2 7 4" xfId="21703"/>
    <cellStyle name="SAPBEXstdData 2 2 7 5" xfId="25231"/>
    <cellStyle name="SAPBEXstdData 2 2 7 6" xfId="28732"/>
    <cellStyle name="SAPBEXstdData 2 2 7 7" xfId="31172"/>
    <cellStyle name="SAPBEXstdData 2 2 8" xfId="10362"/>
    <cellStyle name="SAPBEXstdData 2 2 9" xfId="14891"/>
    <cellStyle name="SAPBEXstdData 2 3" xfId="1310"/>
    <cellStyle name="SAPBEXstdData 2 3 10" xfId="21704"/>
    <cellStyle name="SAPBEXstdData 2 3 11" xfId="28733"/>
    <cellStyle name="SAPBEXstdData 2 3 12" xfId="31173"/>
    <cellStyle name="SAPBEXstdData 2 3 2" xfId="1861"/>
    <cellStyle name="SAPBEXstdData 2 3 2 2" xfId="4410"/>
    <cellStyle name="SAPBEXstdData 2 3 2 2 2" xfId="10375"/>
    <cellStyle name="SAPBEXstdData 2 3 2 2 3" xfId="14904"/>
    <cellStyle name="SAPBEXstdData 2 3 2 2 4" xfId="21706"/>
    <cellStyle name="SAPBEXstdData 2 3 2 2 5" xfId="25233"/>
    <cellStyle name="SAPBEXstdData 2 3 2 2 6" xfId="28735"/>
    <cellStyle name="SAPBEXstdData 2 3 2 2 7" xfId="31175"/>
    <cellStyle name="SAPBEXstdData 2 3 2 3" xfId="10374"/>
    <cellStyle name="SAPBEXstdData 2 3 2 4" xfId="14903"/>
    <cellStyle name="SAPBEXstdData 2 3 2 5" xfId="21705"/>
    <cellStyle name="SAPBEXstdData 2 3 2 6" xfId="25232"/>
    <cellStyle name="SAPBEXstdData 2 3 2 7" xfId="28734"/>
    <cellStyle name="SAPBEXstdData 2 3 2 8" xfId="31174"/>
    <cellStyle name="SAPBEXstdData 2 3 3" xfId="2280"/>
    <cellStyle name="SAPBEXstdData 2 3 3 2" xfId="4827"/>
    <cellStyle name="SAPBEXstdData 2 3 3 2 2" xfId="10377"/>
    <cellStyle name="SAPBEXstdData 2 3 3 2 3" xfId="14906"/>
    <cellStyle name="SAPBEXstdData 2 3 3 2 4" xfId="21708"/>
    <cellStyle name="SAPBEXstdData 2 3 3 2 5" xfId="25235"/>
    <cellStyle name="SAPBEXstdData 2 3 3 2 6" xfId="28737"/>
    <cellStyle name="SAPBEXstdData 2 3 3 2 7" xfId="31177"/>
    <cellStyle name="SAPBEXstdData 2 3 3 3" xfId="10376"/>
    <cellStyle name="SAPBEXstdData 2 3 3 4" xfId="14905"/>
    <cellStyle name="SAPBEXstdData 2 3 3 5" xfId="21707"/>
    <cellStyle name="SAPBEXstdData 2 3 3 6" xfId="25234"/>
    <cellStyle name="SAPBEXstdData 2 3 3 7" xfId="28736"/>
    <cellStyle name="SAPBEXstdData 2 3 3 8" xfId="31176"/>
    <cellStyle name="SAPBEXstdData 2 3 4" xfId="2692"/>
    <cellStyle name="SAPBEXstdData 2 3 4 2" xfId="5239"/>
    <cellStyle name="SAPBEXstdData 2 3 4 2 2" xfId="10379"/>
    <cellStyle name="SAPBEXstdData 2 3 4 2 3" xfId="14908"/>
    <cellStyle name="SAPBEXstdData 2 3 4 2 4" xfId="21710"/>
    <cellStyle name="SAPBEXstdData 2 3 4 2 5" xfId="25237"/>
    <cellStyle name="SAPBEXstdData 2 3 4 2 6" xfId="28739"/>
    <cellStyle name="SAPBEXstdData 2 3 4 2 7" xfId="31179"/>
    <cellStyle name="SAPBEXstdData 2 3 4 3" xfId="10378"/>
    <cellStyle name="SAPBEXstdData 2 3 4 4" xfId="14907"/>
    <cellStyle name="SAPBEXstdData 2 3 4 5" xfId="21709"/>
    <cellStyle name="SAPBEXstdData 2 3 4 6" xfId="25236"/>
    <cellStyle name="SAPBEXstdData 2 3 4 7" xfId="28738"/>
    <cellStyle name="SAPBEXstdData 2 3 4 8" xfId="31178"/>
    <cellStyle name="SAPBEXstdData 2 3 5" xfId="3107"/>
    <cellStyle name="SAPBEXstdData 2 3 5 2" xfId="5654"/>
    <cellStyle name="SAPBEXstdData 2 3 5 2 2" xfId="10381"/>
    <cellStyle name="SAPBEXstdData 2 3 5 2 3" xfId="14910"/>
    <cellStyle name="SAPBEXstdData 2 3 5 2 4" xfId="21712"/>
    <cellStyle name="SAPBEXstdData 2 3 5 2 5" xfId="25239"/>
    <cellStyle name="SAPBEXstdData 2 3 5 2 6" xfId="28741"/>
    <cellStyle name="SAPBEXstdData 2 3 5 2 7" xfId="31181"/>
    <cellStyle name="SAPBEXstdData 2 3 5 3" xfId="10380"/>
    <cellStyle name="SAPBEXstdData 2 3 5 4" xfId="14909"/>
    <cellStyle name="SAPBEXstdData 2 3 5 5" xfId="21711"/>
    <cellStyle name="SAPBEXstdData 2 3 5 6" xfId="25238"/>
    <cellStyle name="SAPBEXstdData 2 3 5 7" xfId="28740"/>
    <cellStyle name="SAPBEXstdData 2 3 5 8" xfId="31180"/>
    <cellStyle name="SAPBEXstdData 2 3 6" xfId="3495"/>
    <cellStyle name="SAPBEXstdData 2 3 6 2" xfId="10382"/>
    <cellStyle name="SAPBEXstdData 2 3 6 3" xfId="14911"/>
    <cellStyle name="SAPBEXstdData 2 3 6 4" xfId="21713"/>
    <cellStyle name="SAPBEXstdData 2 3 6 5" xfId="25240"/>
    <cellStyle name="SAPBEXstdData 2 3 6 6" xfId="28742"/>
    <cellStyle name="SAPBEXstdData 2 3 6 7" xfId="31182"/>
    <cellStyle name="SAPBEXstdData 2 3 7" xfId="3863"/>
    <cellStyle name="SAPBEXstdData 2 3 7 2" xfId="10383"/>
    <cellStyle name="SAPBEXstdData 2 3 7 3" xfId="14912"/>
    <cellStyle name="SAPBEXstdData 2 3 7 4" xfId="21714"/>
    <cellStyle name="SAPBEXstdData 2 3 7 5" xfId="25241"/>
    <cellStyle name="SAPBEXstdData 2 3 7 6" xfId="28743"/>
    <cellStyle name="SAPBEXstdData 2 3 7 7" xfId="31183"/>
    <cellStyle name="SAPBEXstdData 2 3 8" xfId="10373"/>
    <cellStyle name="SAPBEXstdData 2 3 9" xfId="14902"/>
    <cellStyle name="SAPBEXstdData 2 4" xfId="1658"/>
    <cellStyle name="SAPBEXstdData 2 4 2" xfId="4207"/>
    <cellStyle name="SAPBEXstdData 2 4 2 2" xfId="10385"/>
    <cellStyle name="SAPBEXstdData 2 4 2 3" xfId="14914"/>
    <cellStyle name="SAPBEXstdData 2 4 2 4" xfId="21716"/>
    <cellStyle name="SAPBEXstdData 2 4 2 5" xfId="25243"/>
    <cellStyle name="SAPBEXstdData 2 4 2 6" xfId="28745"/>
    <cellStyle name="SAPBEXstdData 2 4 2 7" xfId="31185"/>
    <cellStyle name="SAPBEXstdData 2 4 3" xfId="10384"/>
    <cellStyle name="SAPBEXstdData 2 4 4" xfId="14913"/>
    <cellStyle name="SAPBEXstdData 2 4 5" xfId="21715"/>
    <cellStyle name="SAPBEXstdData 2 4 6" xfId="25242"/>
    <cellStyle name="SAPBEXstdData 2 4 7" xfId="28744"/>
    <cellStyle name="SAPBEXstdData 2 4 8" xfId="31184"/>
    <cellStyle name="SAPBEXstdData 2 5" xfId="2077"/>
    <cellStyle name="SAPBEXstdData 2 5 2" xfId="4624"/>
    <cellStyle name="SAPBEXstdData 2 5 2 2" xfId="10387"/>
    <cellStyle name="SAPBEXstdData 2 5 2 3" xfId="14916"/>
    <cellStyle name="SAPBEXstdData 2 5 2 4" xfId="21718"/>
    <cellStyle name="SAPBEXstdData 2 5 2 5" xfId="25245"/>
    <cellStyle name="SAPBEXstdData 2 5 2 6" xfId="28747"/>
    <cellStyle name="SAPBEXstdData 2 5 2 7" xfId="31187"/>
    <cellStyle name="SAPBEXstdData 2 5 3" xfId="10386"/>
    <cellStyle name="SAPBEXstdData 2 5 4" xfId="14915"/>
    <cellStyle name="SAPBEXstdData 2 5 5" xfId="21717"/>
    <cellStyle name="SAPBEXstdData 2 5 6" xfId="25244"/>
    <cellStyle name="SAPBEXstdData 2 5 7" xfId="28746"/>
    <cellStyle name="SAPBEXstdData 2 5 8" xfId="31186"/>
    <cellStyle name="SAPBEXstdData 2 6" xfId="2489"/>
    <cellStyle name="SAPBEXstdData 2 6 2" xfId="5036"/>
    <cellStyle name="SAPBEXstdData 2 6 2 2" xfId="10389"/>
    <cellStyle name="SAPBEXstdData 2 6 2 3" xfId="14918"/>
    <cellStyle name="SAPBEXstdData 2 6 2 4" xfId="21720"/>
    <cellStyle name="SAPBEXstdData 2 6 2 5" xfId="25247"/>
    <cellStyle name="SAPBEXstdData 2 6 2 6" xfId="28749"/>
    <cellStyle name="SAPBEXstdData 2 6 2 7" xfId="31189"/>
    <cellStyle name="SAPBEXstdData 2 6 3" xfId="10388"/>
    <cellStyle name="SAPBEXstdData 2 6 4" xfId="14917"/>
    <cellStyle name="SAPBEXstdData 2 6 5" xfId="21719"/>
    <cellStyle name="SAPBEXstdData 2 6 6" xfId="25246"/>
    <cellStyle name="SAPBEXstdData 2 6 7" xfId="28748"/>
    <cellStyle name="SAPBEXstdData 2 6 8" xfId="31188"/>
    <cellStyle name="SAPBEXstdData 2 7" xfId="2904"/>
    <cellStyle name="SAPBEXstdData 2 7 2" xfId="5451"/>
    <cellStyle name="SAPBEXstdData 2 7 2 2" xfId="10391"/>
    <cellStyle name="SAPBEXstdData 2 7 2 3" xfId="14920"/>
    <cellStyle name="SAPBEXstdData 2 7 2 4" xfId="21722"/>
    <cellStyle name="SAPBEXstdData 2 7 2 5" xfId="25249"/>
    <cellStyle name="SAPBEXstdData 2 7 2 6" xfId="28751"/>
    <cellStyle name="SAPBEXstdData 2 7 2 7" xfId="31191"/>
    <cellStyle name="SAPBEXstdData 2 7 3" xfId="10390"/>
    <cellStyle name="SAPBEXstdData 2 7 4" xfId="14919"/>
    <cellStyle name="SAPBEXstdData 2 7 5" xfId="21721"/>
    <cellStyle name="SAPBEXstdData 2 7 6" xfId="25248"/>
    <cellStyle name="SAPBEXstdData 2 7 7" xfId="28750"/>
    <cellStyle name="SAPBEXstdData 2 7 8" xfId="31190"/>
    <cellStyle name="SAPBEXstdData 2 8" xfId="3493"/>
    <cellStyle name="SAPBEXstdData 2 8 2" xfId="10392"/>
    <cellStyle name="SAPBEXstdData 2 8 3" xfId="14921"/>
    <cellStyle name="SAPBEXstdData 2 8 4" xfId="21723"/>
    <cellStyle name="SAPBEXstdData 2 8 5" xfId="25250"/>
    <cellStyle name="SAPBEXstdData 2 8 6" xfId="28752"/>
    <cellStyle name="SAPBEXstdData 2 8 7" xfId="31192"/>
    <cellStyle name="SAPBEXstdData 2 9" xfId="3660"/>
    <cellStyle name="SAPBEXstdData 2 9 2" xfId="10393"/>
    <cellStyle name="SAPBEXstdData 2 9 3" xfId="14922"/>
    <cellStyle name="SAPBEXstdData 2 9 4" xfId="21724"/>
    <cellStyle name="SAPBEXstdData 2 9 5" xfId="25251"/>
    <cellStyle name="SAPBEXstdData 2 9 6" xfId="28753"/>
    <cellStyle name="SAPBEXstdData 2 9 7" xfId="31193"/>
    <cellStyle name="SAPBEXstdData 3" xfId="934"/>
    <cellStyle name="SAPBEXstdData 3 10" xfId="25252"/>
    <cellStyle name="SAPBEXstdData 3 11" xfId="28754"/>
    <cellStyle name="SAPBEXstdData 3 12" xfId="31194"/>
    <cellStyle name="SAPBEXstdData 3 2" xfId="1518"/>
    <cellStyle name="SAPBEXstdData 3 2 2" xfId="4067"/>
    <cellStyle name="SAPBEXstdData 3 2 2 2" xfId="10396"/>
    <cellStyle name="SAPBEXstdData 3 2 2 3" xfId="14925"/>
    <cellStyle name="SAPBEXstdData 3 2 2 4" xfId="21727"/>
    <cellStyle name="SAPBEXstdData 3 2 2 5" xfId="25254"/>
    <cellStyle name="SAPBEXstdData 3 2 2 6" xfId="28756"/>
    <cellStyle name="SAPBEXstdData 3 2 2 7" xfId="31196"/>
    <cellStyle name="SAPBEXstdData 3 2 3" xfId="10395"/>
    <cellStyle name="SAPBEXstdData 3 2 4" xfId="14924"/>
    <cellStyle name="SAPBEXstdData 3 2 5" xfId="21726"/>
    <cellStyle name="SAPBEXstdData 3 2 6" xfId="25253"/>
    <cellStyle name="SAPBEXstdData 3 2 7" xfId="28755"/>
    <cellStyle name="SAPBEXstdData 3 2 8" xfId="31195"/>
    <cellStyle name="SAPBEXstdData 3 3" xfId="1419"/>
    <cellStyle name="SAPBEXstdData 3 3 2" xfId="3968"/>
    <cellStyle name="SAPBEXstdData 3 3 2 2" xfId="10398"/>
    <cellStyle name="SAPBEXstdData 3 3 2 3" xfId="14927"/>
    <cellStyle name="SAPBEXstdData 3 3 2 4" xfId="21729"/>
    <cellStyle name="SAPBEXstdData 3 3 2 5" xfId="25256"/>
    <cellStyle name="SAPBEXstdData 3 3 2 6" xfId="28758"/>
    <cellStyle name="SAPBEXstdData 3 3 2 7" xfId="31198"/>
    <cellStyle name="SAPBEXstdData 3 3 3" xfId="10397"/>
    <cellStyle name="SAPBEXstdData 3 3 4" xfId="14926"/>
    <cellStyle name="SAPBEXstdData 3 3 5" xfId="21728"/>
    <cellStyle name="SAPBEXstdData 3 3 6" xfId="25255"/>
    <cellStyle name="SAPBEXstdData 3 3 7" xfId="28757"/>
    <cellStyle name="SAPBEXstdData 3 3 8" xfId="31197"/>
    <cellStyle name="SAPBEXstdData 3 4" xfId="1483"/>
    <cellStyle name="SAPBEXstdData 3 4 2" xfId="4032"/>
    <cellStyle name="SAPBEXstdData 3 4 2 2" xfId="10400"/>
    <cellStyle name="SAPBEXstdData 3 4 2 3" xfId="14929"/>
    <cellStyle name="SAPBEXstdData 3 4 2 4" xfId="21731"/>
    <cellStyle name="SAPBEXstdData 3 4 2 5" xfId="25258"/>
    <cellStyle name="SAPBEXstdData 3 4 2 6" xfId="28760"/>
    <cellStyle name="SAPBEXstdData 3 4 2 7" xfId="31200"/>
    <cellStyle name="SAPBEXstdData 3 4 3" xfId="10399"/>
    <cellStyle name="SAPBEXstdData 3 4 4" xfId="14928"/>
    <cellStyle name="SAPBEXstdData 3 4 5" xfId="25257"/>
    <cellStyle name="SAPBEXstdData 3 4 6" xfId="28759"/>
    <cellStyle name="SAPBEXstdData 3 4 7" xfId="31199"/>
    <cellStyle name="SAPBEXstdData 3 5" xfId="1453"/>
    <cellStyle name="SAPBEXstdData 3 5 2" xfId="4002"/>
    <cellStyle name="SAPBEXstdData 3 5 2 2" xfId="10402"/>
    <cellStyle name="SAPBEXstdData 3 5 2 3" xfId="14931"/>
    <cellStyle name="SAPBEXstdData 3 5 2 4" xfId="21733"/>
    <cellStyle name="SAPBEXstdData 3 5 2 5" xfId="25260"/>
    <cellStyle name="SAPBEXstdData 3 5 2 6" xfId="28762"/>
    <cellStyle name="SAPBEXstdData 3 5 2 7" xfId="31202"/>
    <cellStyle name="SAPBEXstdData 3 5 3" xfId="10401"/>
    <cellStyle name="SAPBEXstdData 3 5 4" xfId="14930"/>
    <cellStyle name="SAPBEXstdData 3 5 5" xfId="21732"/>
    <cellStyle name="SAPBEXstdData 3 5 6" xfId="25259"/>
    <cellStyle name="SAPBEXstdData 3 5 7" xfId="28761"/>
    <cellStyle name="SAPBEXstdData 3 5 8" xfId="31201"/>
    <cellStyle name="SAPBEXstdData 3 6" xfId="3496"/>
    <cellStyle name="SAPBEXstdData 3 6 2" xfId="10403"/>
    <cellStyle name="SAPBEXstdData 3 6 3" xfId="14932"/>
    <cellStyle name="SAPBEXstdData 3 6 4" xfId="21734"/>
    <cellStyle name="SAPBEXstdData 3 6 5" xfId="25261"/>
    <cellStyle name="SAPBEXstdData 3 6 6" xfId="28763"/>
    <cellStyle name="SAPBEXstdData 3 6 7" xfId="31203"/>
    <cellStyle name="SAPBEXstdData 3 7" xfId="3237"/>
    <cellStyle name="SAPBEXstdData 3 7 2" xfId="10404"/>
    <cellStyle name="SAPBEXstdData 3 7 3" xfId="14933"/>
    <cellStyle name="SAPBEXstdData 3 7 4" xfId="21735"/>
    <cellStyle name="SAPBEXstdData 3 7 5" xfId="25262"/>
    <cellStyle name="SAPBEXstdData 3 7 6" xfId="28764"/>
    <cellStyle name="SAPBEXstdData 3 7 7" xfId="31204"/>
    <cellStyle name="SAPBEXstdData 3 8" xfId="10394"/>
    <cellStyle name="SAPBEXstdData 3 9" xfId="14923"/>
    <cellStyle name="SAPBEXstdData 4" xfId="981"/>
    <cellStyle name="SAPBEXstdData 4 10" xfId="28765"/>
    <cellStyle name="SAPBEXstdData 4 11" xfId="31205"/>
    <cellStyle name="SAPBEXstdData 4 2" xfId="1565"/>
    <cellStyle name="SAPBEXstdData 4 2 2" xfId="4114"/>
    <cellStyle name="SAPBEXstdData 4 2 2 2" xfId="10407"/>
    <cellStyle name="SAPBEXstdData 4 2 2 3" xfId="14936"/>
    <cellStyle name="SAPBEXstdData 4 2 2 4" xfId="21738"/>
    <cellStyle name="SAPBEXstdData 4 2 2 5" xfId="25265"/>
    <cellStyle name="SAPBEXstdData 4 2 2 6" xfId="28767"/>
    <cellStyle name="SAPBEXstdData 4 2 2 7" xfId="31207"/>
    <cellStyle name="SAPBEXstdData 4 2 3" xfId="10406"/>
    <cellStyle name="SAPBEXstdData 4 2 4" xfId="14935"/>
    <cellStyle name="SAPBEXstdData 4 2 5" xfId="21737"/>
    <cellStyle name="SAPBEXstdData 4 2 6" xfId="25264"/>
    <cellStyle name="SAPBEXstdData 4 2 7" xfId="28766"/>
    <cellStyle name="SAPBEXstdData 4 2 8" xfId="31206"/>
    <cellStyle name="SAPBEXstdData 4 3" xfId="1984"/>
    <cellStyle name="SAPBEXstdData 4 3 2" xfId="4531"/>
    <cellStyle name="SAPBEXstdData 4 3 2 2" xfId="10409"/>
    <cellStyle name="SAPBEXstdData 4 3 2 3" xfId="21740"/>
    <cellStyle name="SAPBEXstdData 4 3 2 4" xfId="25267"/>
    <cellStyle name="SAPBEXstdData 4 3 2 5" xfId="28769"/>
    <cellStyle name="SAPBEXstdData 4 3 2 6" xfId="31209"/>
    <cellStyle name="SAPBEXstdData 4 3 3" xfId="10408"/>
    <cellStyle name="SAPBEXstdData 4 3 4" xfId="21739"/>
    <cellStyle name="SAPBEXstdData 4 3 5" xfId="25266"/>
    <cellStyle name="SAPBEXstdData 4 3 6" xfId="28768"/>
    <cellStyle name="SAPBEXstdData 4 3 7" xfId="31208"/>
    <cellStyle name="SAPBEXstdData 4 4" xfId="2396"/>
    <cellStyle name="SAPBEXstdData 4 4 2" xfId="4943"/>
    <cellStyle name="SAPBEXstdData 4 4 2 2" xfId="10411"/>
    <cellStyle name="SAPBEXstdData 4 4 2 3" xfId="14940"/>
    <cellStyle name="SAPBEXstdData 4 4 2 4" xfId="21742"/>
    <cellStyle name="SAPBEXstdData 4 4 2 5" xfId="25269"/>
    <cellStyle name="SAPBEXstdData 4 4 2 6" xfId="28771"/>
    <cellStyle name="SAPBEXstdData 4 4 2 7" xfId="31211"/>
    <cellStyle name="SAPBEXstdData 4 4 3" xfId="10410"/>
    <cellStyle name="SAPBEXstdData 4 4 4" xfId="14939"/>
    <cellStyle name="SAPBEXstdData 4 4 5" xfId="21741"/>
    <cellStyle name="SAPBEXstdData 4 4 6" xfId="25268"/>
    <cellStyle name="SAPBEXstdData 4 4 7" xfId="28770"/>
    <cellStyle name="SAPBEXstdData 4 4 8" xfId="31210"/>
    <cellStyle name="SAPBEXstdData 4 5" xfId="2811"/>
    <cellStyle name="SAPBEXstdData 4 5 2" xfId="5358"/>
    <cellStyle name="SAPBEXstdData 4 5 2 2" xfId="14942"/>
    <cellStyle name="SAPBEXstdData 4 5 2 3" xfId="21744"/>
    <cellStyle name="SAPBEXstdData 4 5 2 4" xfId="25271"/>
    <cellStyle name="SAPBEXstdData 4 5 2 5" xfId="28773"/>
    <cellStyle name="SAPBEXstdData 4 5 2 6" xfId="31213"/>
    <cellStyle name="SAPBEXstdData 4 5 3" xfId="14941"/>
    <cellStyle name="SAPBEXstdData 4 5 4" xfId="21743"/>
    <cellStyle name="SAPBEXstdData 4 5 5" xfId="25270"/>
    <cellStyle name="SAPBEXstdData 4 5 6" xfId="28772"/>
    <cellStyle name="SAPBEXstdData 4 5 7" xfId="31212"/>
    <cellStyle name="SAPBEXstdData 4 6" xfId="3497"/>
    <cellStyle name="SAPBEXstdData 4 6 2" xfId="10414"/>
    <cellStyle name="SAPBEXstdData 4 6 3" xfId="14943"/>
    <cellStyle name="SAPBEXstdData 4 6 4" xfId="21745"/>
    <cellStyle name="SAPBEXstdData 4 6 5" xfId="25272"/>
    <cellStyle name="SAPBEXstdData 4 6 6" xfId="28774"/>
    <cellStyle name="SAPBEXstdData 4 6 7" xfId="31214"/>
    <cellStyle name="SAPBEXstdData 4 7" xfId="3567"/>
    <cellStyle name="SAPBEXstdData 4 7 2" xfId="10415"/>
    <cellStyle name="SAPBEXstdData 4 7 3" xfId="14944"/>
    <cellStyle name="SAPBEXstdData 4 7 4" xfId="21746"/>
    <cellStyle name="SAPBEXstdData 4 7 5" xfId="25273"/>
    <cellStyle name="SAPBEXstdData 4 7 6" xfId="28775"/>
    <cellStyle name="SAPBEXstdData 4 7 7" xfId="31215"/>
    <cellStyle name="SAPBEXstdData 4 8" xfId="21736"/>
    <cellStyle name="SAPBEXstdData 4 9" xfId="25263"/>
    <cellStyle name="SAPBEXstdData 5" xfId="1392"/>
    <cellStyle name="SAPBEXstdData 5 10" xfId="25274"/>
    <cellStyle name="SAPBEXstdData 5 11" xfId="31216"/>
    <cellStyle name="SAPBEXstdData 5 2" xfId="1942"/>
    <cellStyle name="SAPBEXstdData 5 2 2" xfId="4489"/>
    <cellStyle name="SAPBEXstdData 5 2 2 2" xfId="10418"/>
    <cellStyle name="SAPBEXstdData 5 2 2 3" xfId="14947"/>
    <cellStyle name="SAPBEXstdData 5 2 2 4" xfId="21749"/>
    <cellStyle name="SAPBEXstdData 5 2 2 5" xfId="25276"/>
    <cellStyle name="SAPBEXstdData 5 2 2 6" xfId="28777"/>
    <cellStyle name="SAPBEXstdData 5 2 2 7" xfId="31218"/>
    <cellStyle name="SAPBEXstdData 5 2 3" xfId="10417"/>
    <cellStyle name="SAPBEXstdData 5 2 4" xfId="14946"/>
    <cellStyle name="SAPBEXstdData 5 2 5" xfId="21748"/>
    <cellStyle name="SAPBEXstdData 5 2 6" xfId="25275"/>
    <cellStyle name="SAPBEXstdData 5 2 7" xfId="28776"/>
    <cellStyle name="SAPBEXstdData 5 2 8" xfId="31217"/>
    <cellStyle name="SAPBEXstdData 5 3" xfId="2359"/>
    <cellStyle name="SAPBEXstdData 5 3 2" xfId="4906"/>
    <cellStyle name="SAPBEXstdData 5 3 2 2" xfId="10420"/>
    <cellStyle name="SAPBEXstdData 5 3 2 3" xfId="14949"/>
    <cellStyle name="SAPBEXstdData 5 3 2 4" xfId="21751"/>
    <cellStyle name="SAPBEXstdData 5 3 2 5" xfId="25278"/>
    <cellStyle name="SAPBEXstdData 5 3 2 6" xfId="28779"/>
    <cellStyle name="SAPBEXstdData 5 3 2 7" xfId="31220"/>
    <cellStyle name="SAPBEXstdData 5 3 3" xfId="10419"/>
    <cellStyle name="SAPBEXstdData 5 3 4" xfId="14948"/>
    <cellStyle name="SAPBEXstdData 5 3 5" xfId="21750"/>
    <cellStyle name="SAPBEXstdData 5 3 6" xfId="25277"/>
    <cellStyle name="SAPBEXstdData 5 3 7" xfId="28778"/>
    <cellStyle name="SAPBEXstdData 5 3 8" xfId="31219"/>
    <cellStyle name="SAPBEXstdData 5 4" xfId="2771"/>
    <cellStyle name="SAPBEXstdData 5 4 2" xfId="5318"/>
    <cellStyle name="SAPBEXstdData 5 4 2 2" xfId="10422"/>
    <cellStyle name="SAPBEXstdData 5 4 2 3" xfId="14951"/>
    <cellStyle name="SAPBEXstdData 5 4 2 4" xfId="21753"/>
    <cellStyle name="SAPBEXstdData 5 4 2 5" xfId="25280"/>
    <cellStyle name="SAPBEXstdData 5 4 2 6" xfId="28781"/>
    <cellStyle name="SAPBEXstdData 5 4 2 7" xfId="31222"/>
    <cellStyle name="SAPBEXstdData 5 4 3" xfId="10421"/>
    <cellStyle name="SAPBEXstdData 5 4 4" xfId="14950"/>
    <cellStyle name="SAPBEXstdData 5 4 5" xfId="21752"/>
    <cellStyle name="SAPBEXstdData 5 4 6" xfId="25279"/>
    <cellStyle name="SAPBEXstdData 5 4 7" xfId="28780"/>
    <cellStyle name="SAPBEXstdData 5 4 8" xfId="31221"/>
    <cellStyle name="SAPBEXstdData 5 5" xfId="3186"/>
    <cellStyle name="SAPBEXstdData 5 5 2" xfId="5733"/>
    <cellStyle name="SAPBEXstdData 5 5 2 2" xfId="10424"/>
    <cellStyle name="SAPBEXstdData 5 5 2 3" xfId="14953"/>
    <cellStyle name="SAPBEXstdData 5 5 2 4" xfId="21755"/>
    <cellStyle name="SAPBEXstdData 5 5 2 5" xfId="25282"/>
    <cellStyle name="SAPBEXstdData 5 5 2 6" xfId="31224"/>
    <cellStyle name="SAPBEXstdData 5 5 3" xfId="10423"/>
    <cellStyle name="SAPBEXstdData 5 5 4" xfId="14952"/>
    <cellStyle name="SAPBEXstdData 5 5 5" xfId="21754"/>
    <cellStyle name="SAPBEXstdData 5 5 6" xfId="25281"/>
    <cellStyle name="SAPBEXstdData 5 5 7" xfId="31223"/>
    <cellStyle name="SAPBEXstdData 5 6" xfId="3942"/>
    <cellStyle name="SAPBEXstdData 5 6 2" xfId="10425"/>
    <cellStyle name="SAPBEXstdData 5 6 3" xfId="14954"/>
    <cellStyle name="SAPBEXstdData 5 6 4" xfId="21756"/>
    <cellStyle name="SAPBEXstdData 5 6 5" xfId="25283"/>
    <cellStyle name="SAPBEXstdData 5 6 6" xfId="28782"/>
    <cellStyle name="SAPBEXstdData 5 6 7" xfId="31225"/>
    <cellStyle name="SAPBEXstdData 5 7" xfId="10416"/>
    <cellStyle name="SAPBEXstdData 5 8" xfId="14945"/>
    <cellStyle name="SAPBEXstdData 5 9" xfId="21747"/>
    <cellStyle name="SAPBEXstdDataEmph" xfId="654"/>
    <cellStyle name="SAPBEXstdDataEmph 2" xfId="1107"/>
    <cellStyle name="SAPBEXstdDataEmph 2 10" xfId="10427"/>
    <cellStyle name="SAPBEXstdDataEmph 2 11" xfId="14956"/>
    <cellStyle name="SAPBEXstdDataEmph 2 12" xfId="21758"/>
    <cellStyle name="SAPBEXstdDataEmph 2 13" xfId="28783"/>
    <cellStyle name="SAPBEXstdDataEmph 2 2" xfId="1212"/>
    <cellStyle name="SAPBEXstdDataEmph 2 2 10" xfId="21759"/>
    <cellStyle name="SAPBEXstdDataEmph 2 2 11" xfId="25284"/>
    <cellStyle name="SAPBEXstdDataEmph 2 2 12" xfId="28784"/>
    <cellStyle name="SAPBEXstdDataEmph 2 2 2" xfId="1763"/>
    <cellStyle name="SAPBEXstdDataEmph 2 2 2 2" xfId="4312"/>
    <cellStyle name="SAPBEXstdDataEmph 2 2 2 2 2" xfId="10430"/>
    <cellStyle name="SAPBEXstdDataEmph 2 2 2 2 3" xfId="14959"/>
    <cellStyle name="SAPBEXstdDataEmph 2 2 2 2 4" xfId="21761"/>
    <cellStyle name="SAPBEXstdDataEmph 2 2 2 2 5" xfId="25286"/>
    <cellStyle name="SAPBEXstdDataEmph 2 2 2 2 6" xfId="28786"/>
    <cellStyle name="SAPBEXstdDataEmph 2 2 2 2 7" xfId="31227"/>
    <cellStyle name="SAPBEXstdDataEmph 2 2 2 3" xfId="10429"/>
    <cellStyle name="SAPBEXstdDataEmph 2 2 2 4" xfId="14958"/>
    <cellStyle name="SAPBEXstdDataEmph 2 2 2 5" xfId="21760"/>
    <cellStyle name="SAPBEXstdDataEmph 2 2 2 6" xfId="25285"/>
    <cellStyle name="SAPBEXstdDataEmph 2 2 2 7" xfId="28785"/>
    <cellStyle name="SAPBEXstdDataEmph 2 2 2 8" xfId="31226"/>
    <cellStyle name="SAPBEXstdDataEmph 2 2 3" xfId="2182"/>
    <cellStyle name="SAPBEXstdDataEmph 2 2 3 2" xfId="4729"/>
    <cellStyle name="SAPBEXstdDataEmph 2 2 3 2 2" xfId="10432"/>
    <cellStyle name="SAPBEXstdDataEmph 2 2 3 2 3" xfId="14961"/>
    <cellStyle name="SAPBEXstdDataEmph 2 2 3 2 4" xfId="21763"/>
    <cellStyle name="SAPBEXstdDataEmph 2 2 3 2 5" xfId="25288"/>
    <cellStyle name="SAPBEXstdDataEmph 2 2 3 2 6" xfId="28788"/>
    <cellStyle name="SAPBEXstdDataEmph 2 2 3 2 7" xfId="31229"/>
    <cellStyle name="SAPBEXstdDataEmph 2 2 3 3" xfId="10431"/>
    <cellStyle name="SAPBEXstdDataEmph 2 2 3 4" xfId="14960"/>
    <cellStyle name="SAPBEXstdDataEmph 2 2 3 5" xfId="21762"/>
    <cellStyle name="SAPBEXstdDataEmph 2 2 3 6" xfId="25287"/>
    <cellStyle name="SAPBEXstdDataEmph 2 2 3 7" xfId="28787"/>
    <cellStyle name="SAPBEXstdDataEmph 2 2 3 8" xfId="31228"/>
    <cellStyle name="SAPBEXstdDataEmph 2 2 4" xfId="2594"/>
    <cellStyle name="SAPBEXstdDataEmph 2 2 4 2" xfId="5141"/>
    <cellStyle name="SAPBEXstdDataEmph 2 2 4 2 2" xfId="10434"/>
    <cellStyle name="SAPBEXstdDataEmph 2 2 4 2 3" xfId="14963"/>
    <cellStyle name="SAPBEXstdDataEmph 2 2 4 2 4" xfId="21765"/>
    <cellStyle name="SAPBEXstdDataEmph 2 2 4 2 5" xfId="25290"/>
    <cellStyle name="SAPBEXstdDataEmph 2 2 4 2 6" xfId="28790"/>
    <cellStyle name="SAPBEXstdDataEmph 2 2 4 2 7" xfId="31231"/>
    <cellStyle name="SAPBEXstdDataEmph 2 2 4 3" xfId="10433"/>
    <cellStyle name="SAPBEXstdDataEmph 2 2 4 4" xfId="14962"/>
    <cellStyle name="SAPBEXstdDataEmph 2 2 4 5" xfId="21764"/>
    <cellStyle name="SAPBEXstdDataEmph 2 2 4 6" xfId="25289"/>
    <cellStyle name="SAPBEXstdDataEmph 2 2 4 7" xfId="28789"/>
    <cellStyle name="SAPBEXstdDataEmph 2 2 4 8" xfId="31230"/>
    <cellStyle name="SAPBEXstdDataEmph 2 2 5" xfId="3009"/>
    <cellStyle name="SAPBEXstdDataEmph 2 2 5 2" xfId="5556"/>
    <cellStyle name="SAPBEXstdDataEmph 2 2 5 2 2" xfId="10436"/>
    <cellStyle name="SAPBEXstdDataEmph 2 2 5 2 3" xfId="14965"/>
    <cellStyle name="SAPBEXstdDataEmph 2 2 5 2 4" xfId="21767"/>
    <cellStyle name="SAPBEXstdDataEmph 2 2 5 2 5" xfId="25292"/>
    <cellStyle name="SAPBEXstdDataEmph 2 2 5 2 6" xfId="28792"/>
    <cellStyle name="SAPBEXstdDataEmph 2 2 5 2 7" xfId="31232"/>
    <cellStyle name="SAPBEXstdDataEmph 2 2 5 3" xfId="10435"/>
    <cellStyle name="SAPBEXstdDataEmph 2 2 5 4" xfId="14964"/>
    <cellStyle name="SAPBEXstdDataEmph 2 2 5 5" xfId="21766"/>
    <cellStyle name="SAPBEXstdDataEmph 2 2 5 6" xfId="25291"/>
    <cellStyle name="SAPBEXstdDataEmph 2 2 5 7" xfId="28791"/>
    <cellStyle name="SAPBEXstdDataEmph 2 2 6" xfId="3499"/>
    <cellStyle name="SAPBEXstdDataEmph 2 2 6 2" xfId="10437"/>
    <cellStyle name="SAPBEXstdDataEmph 2 2 6 3" xfId="14966"/>
    <cellStyle name="SAPBEXstdDataEmph 2 2 6 4" xfId="21768"/>
    <cellStyle name="SAPBEXstdDataEmph 2 2 6 5" xfId="25293"/>
    <cellStyle name="SAPBEXstdDataEmph 2 2 6 6" xfId="28793"/>
    <cellStyle name="SAPBEXstdDataEmph 2 2 6 7" xfId="31233"/>
    <cellStyle name="SAPBEXstdDataEmph 2 2 7" xfId="3765"/>
    <cellStyle name="SAPBEXstdDataEmph 2 2 7 2" xfId="10438"/>
    <cellStyle name="SAPBEXstdDataEmph 2 2 7 3" xfId="14967"/>
    <cellStyle name="SAPBEXstdDataEmph 2 2 7 4" xfId="21769"/>
    <cellStyle name="SAPBEXstdDataEmph 2 2 7 5" xfId="25294"/>
    <cellStyle name="SAPBEXstdDataEmph 2 2 7 6" xfId="28794"/>
    <cellStyle name="SAPBEXstdDataEmph 2 2 7 7" xfId="31234"/>
    <cellStyle name="SAPBEXstdDataEmph 2 2 8" xfId="10428"/>
    <cellStyle name="SAPBEXstdDataEmph 2 2 9" xfId="14957"/>
    <cellStyle name="SAPBEXstdDataEmph 2 3" xfId="1311"/>
    <cellStyle name="SAPBEXstdDataEmph 2 3 10" xfId="21770"/>
    <cellStyle name="SAPBEXstdDataEmph 2 3 11" xfId="28795"/>
    <cellStyle name="SAPBEXstdDataEmph 2 3 12" xfId="31235"/>
    <cellStyle name="SAPBEXstdDataEmph 2 3 2" xfId="1862"/>
    <cellStyle name="SAPBEXstdDataEmph 2 3 2 2" xfId="4411"/>
    <cellStyle name="SAPBEXstdDataEmph 2 3 2 2 2" xfId="10441"/>
    <cellStyle name="SAPBEXstdDataEmph 2 3 2 2 3" xfId="14970"/>
    <cellStyle name="SAPBEXstdDataEmph 2 3 2 2 4" xfId="21772"/>
    <cellStyle name="SAPBEXstdDataEmph 2 3 2 2 5" xfId="25296"/>
    <cellStyle name="SAPBEXstdDataEmph 2 3 2 2 6" xfId="28797"/>
    <cellStyle name="SAPBEXstdDataEmph 2 3 2 2 7" xfId="31237"/>
    <cellStyle name="SAPBEXstdDataEmph 2 3 2 3" xfId="10440"/>
    <cellStyle name="SAPBEXstdDataEmph 2 3 2 4" xfId="14969"/>
    <cellStyle name="SAPBEXstdDataEmph 2 3 2 5" xfId="21771"/>
    <cellStyle name="SAPBEXstdDataEmph 2 3 2 6" xfId="25295"/>
    <cellStyle name="SAPBEXstdDataEmph 2 3 2 7" xfId="28796"/>
    <cellStyle name="SAPBEXstdDataEmph 2 3 2 8" xfId="31236"/>
    <cellStyle name="SAPBEXstdDataEmph 2 3 3" xfId="2281"/>
    <cellStyle name="SAPBEXstdDataEmph 2 3 3 2" xfId="4828"/>
    <cellStyle name="SAPBEXstdDataEmph 2 3 3 2 2" xfId="10443"/>
    <cellStyle name="SAPBEXstdDataEmph 2 3 3 2 3" xfId="14972"/>
    <cellStyle name="SAPBEXstdDataEmph 2 3 3 2 4" xfId="21774"/>
    <cellStyle name="SAPBEXstdDataEmph 2 3 3 2 5" xfId="25298"/>
    <cellStyle name="SAPBEXstdDataEmph 2 3 3 2 6" xfId="28799"/>
    <cellStyle name="SAPBEXstdDataEmph 2 3 3 2 7" xfId="31239"/>
    <cellStyle name="SAPBEXstdDataEmph 2 3 3 3" xfId="10442"/>
    <cellStyle name="SAPBEXstdDataEmph 2 3 3 4" xfId="14971"/>
    <cellStyle name="SAPBEXstdDataEmph 2 3 3 5" xfId="21773"/>
    <cellStyle name="SAPBEXstdDataEmph 2 3 3 6" xfId="25297"/>
    <cellStyle name="SAPBEXstdDataEmph 2 3 3 7" xfId="28798"/>
    <cellStyle name="SAPBEXstdDataEmph 2 3 3 8" xfId="31238"/>
    <cellStyle name="SAPBEXstdDataEmph 2 3 4" xfId="2693"/>
    <cellStyle name="SAPBEXstdDataEmph 2 3 4 2" xfId="5240"/>
    <cellStyle name="SAPBEXstdDataEmph 2 3 4 2 2" xfId="10445"/>
    <cellStyle name="SAPBEXstdDataEmph 2 3 4 2 3" xfId="14974"/>
    <cellStyle name="SAPBEXstdDataEmph 2 3 4 2 4" xfId="21776"/>
    <cellStyle name="SAPBEXstdDataEmph 2 3 4 2 5" xfId="25300"/>
    <cellStyle name="SAPBEXstdDataEmph 2 3 4 2 6" xfId="28801"/>
    <cellStyle name="SAPBEXstdDataEmph 2 3 4 2 7" xfId="31241"/>
    <cellStyle name="SAPBEXstdDataEmph 2 3 4 3" xfId="10444"/>
    <cellStyle name="SAPBEXstdDataEmph 2 3 4 4" xfId="14973"/>
    <cellStyle name="SAPBEXstdDataEmph 2 3 4 5" xfId="21775"/>
    <cellStyle name="SAPBEXstdDataEmph 2 3 4 6" xfId="25299"/>
    <cellStyle name="SAPBEXstdDataEmph 2 3 4 7" xfId="28800"/>
    <cellStyle name="SAPBEXstdDataEmph 2 3 4 8" xfId="31240"/>
    <cellStyle name="SAPBEXstdDataEmph 2 3 5" xfId="3108"/>
    <cellStyle name="SAPBEXstdDataEmph 2 3 5 2" xfId="5655"/>
    <cellStyle name="SAPBEXstdDataEmph 2 3 5 2 2" xfId="10447"/>
    <cellStyle name="SAPBEXstdDataEmph 2 3 5 2 3" xfId="14976"/>
    <cellStyle name="SAPBEXstdDataEmph 2 3 5 2 4" xfId="21778"/>
    <cellStyle name="SAPBEXstdDataEmph 2 3 5 2 5" xfId="25302"/>
    <cellStyle name="SAPBEXstdDataEmph 2 3 5 2 6" xfId="28803"/>
    <cellStyle name="SAPBEXstdDataEmph 2 3 5 2 7" xfId="31243"/>
    <cellStyle name="SAPBEXstdDataEmph 2 3 5 3" xfId="10446"/>
    <cellStyle name="SAPBEXstdDataEmph 2 3 5 4" xfId="14975"/>
    <cellStyle name="SAPBEXstdDataEmph 2 3 5 5" xfId="21777"/>
    <cellStyle name="SAPBEXstdDataEmph 2 3 5 6" xfId="25301"/>
    <cellStyle name="SAPBEXstdDataEmph 2 3 5 7" xfId="28802"/>
    <cellStyle name="SAPBEXstdDataEmph 2 3 5 8" xfId="31242"/>
    <cellStyle name="SAPBEXstdDataEmph 2 3 6" xfId="3500"/>
    <cellStyle name="SAPBEXstdDataEmph 2 3 6 2" xfId="10448"/>
    <cellStyle name="SAPBEXstdDataEmph 2 3 6 3" xfId="14977"/>
    <cellStyle name="SAPBEXstdDataEmph 2 3 6 4" xfId="21779"/>
    <cellStyle name="SAPBEXstdDataEmph 2 3 6 5" xfId="25303"/>
    <cellStyle name="SAPBEXstdDataEmph 2 3 6 6" xfId="28804"/>
    <cellStyle name="SAPBEXstdDataEmph 2 3 6 7" xfId="31244"/>
    <cellStyle name="SAPBEXstdDataEmph 2 3 7" xfId="3864"/>
    <cellStyle name="SAPBEXstdDataEmph 2 3 7 2" xfId="10449"/>
    <cellStyle name="SAPBEXstdDataEmph 2 3 7 3" xfId="14978"/>
    <cellStyle name="SAPBEXstdDataEmph 2 3 7 4" xfId="21780"/>
    <cellStyle name="SAPBEXstdDataEmph 2 3 7 5" xfId="25304"/>
    <cellStyle name="SAPBEXstdDataEmph 2 3 7 6" xfId="28805"/>
    <cellStyle name="SAPBEXstdDataEmph 2 3 7 7" xfId="31245"/>
    <cellStyle name="SAPBEXstdDataEmph 2 3 8" xfId="10439"/>
    <cellStyle name="SAPBEXstdDataEmph 2 3 9" xfId="14968"/>
    <cellStyle name="SAPBEXstdDataEmph 2 4" xfId="1659"/>
    <cellStyle name="SAPBEXstdDataEmph 2 4 2" xfId="4208"/>
    <cellStyle name="SAPBEXstdDataEmph 2 4 2 2" xfId="10451"/>
    <cellStyle name="SAPBEXstdDataEmph 2 4 2 3" xfId="14980"/>
    <cellStyle name="SAPBEXstdDataEmph 2 4 2 4" xfId="21782"/>
    <cellStyle name="SAPBEXstdDataEmph 2 4 2 5" xfId="25306"/>
    <cellStyle name="SAPBEXstdDataEmph 2 4 2 6" xfId="28807"/>
    <cellStyle name="SAPBEXstdDataEmph 2 4 2 7" xfId="31247"/>
    <cellStyle name="SAPBEXstdDataEmph 2 4 3" xfId="10450"/>
    <cellStyle name="SAPBEXstdDataEmph 2 4 4" xfId="14979"/>
    <cellStyle name="SAPBEXstdDataEmph 2 4 5" xfId="21781"/>
    <cellStyle name="SAPBEXstdDataEmph 2 4 6" xfId="25305"/>
    <cellStyle name="SAPBEXstdDataEmph 2 4 7" xfId="28806"/>
    <cellStyle name="SAPBEXstdDataEmph 2 4 8" xfId="31246"/>
    <cellStyle name="SAPBEXstdDataEmph 2 5" xfId="2078"/>
    <cellStyle name="SAPBEXstdDataEmph 2 5 2" xfId="4625"/>
    <cellStyle name="SAPBEXstdDataEmph 2 5 2 2" xfId="10453"/>
    <cellStyle name="SAPBEXstdDataEmph 2 5 2 3" xfId="14982"/>
    <cellStyle name="SAPBEXstdDataEmph 2 5 2 4" xfId="21784"/>
    <cellStyle name="SAPBEXstdDataEmph 2 5 2 5" xfId="25308"/>
    <cellStyle name="SAPBEXstdDataEmph 2 5 2 6" xfId="28809"/>
    <cellStyle name="SAPBEXstdDataEmph 2 5 2 7" xfId="31249"/>
    <cellStyle name="SAPBEXstdDataEmph 2 5 3" xfId="10452"/>
    <cellStyle name="SAPBEXstdDataEmph 2 5 4" xfId="14981"/>
    <cellStyle name="SAPBEXstdDataEmph 2 5 5" xfId="21783"/>
    <cellStyle name="SAPBEXstdDataEmph 2 5 6" xfId="25307"/>
    <cellStyle name="SAPBEXstdDataEmph 2 5 7" xfId="28808"/>
    <cellStyle name="SAPBEXstdDataEmph 2 5 8" xfId="31248"/>
    <cellStyle name="SAPBEXstdDataEmph 2 6" xfId="2490"/>
    <cellStyle name="SAPBEXstdDataEmph 2 6 2" xfId="5037"/>
    <cellStyle name="SAPBEXstdDataEmph 2 6 2 2" xfId="10455"/>
    <cellStyle name="SAPBEXstdDataEmph 2 6 2 3" xfId="14984"/>
    <cellStyle name="SAPBEXstdDataEmph 2 6 2 4" xfId="21786"/>
    <cellStyle name="SAPBEXstdDataEmph 2 6 2 5" xfId="25310"/>
    <cellStyle name="SAPBEXstdDataEmph 2 6 2 6" xfId="28811"/>
    <cellStyle name="SAPBEXstdDataEmph 2 6 2 7" xfId="31251"/>
    <cellStyle name="SAPBEXstdDataEmph 2 6 3" xfId="10454"/>
    <cellStyle name="SAPBEXstdDataEmph 2 6 4" xfId="14983"/>
    <cellStyle name="SAPBEXstdDataEmph 2 6 5" xfId="21785"/>
    <cellStyle name="SAPBEXstdDataEmph 2 6 6" xfId="25309"/>
    <cellStyle name="SAPBEXstdDataEmph 2 6 7" xfId="28810"/>
    <cellStyle name="SAPBEXstdDataEmph 2 6 8" xfId="31250"/>
    <cellStyle name="SAPBEXstdDataEmph 2 7" xfId="2905"/>
    <cellStyle name="SAPBEXstdDataEmph 2 7 2" xfId="5452"/>
    <cellStyle name="SAPBEXstdDataEmph 2 7 2 2" xfId="10457"/>
    <cellStyle name="SAPBEXstdDataEmph 2 7 2 3" xfId="14986"/>
    <cellStyle name="SAPBEXstdDataEmph 2 7 2 4" xfId="21788"/>
    <cellStyle name="SAPBEXstdDataEmph 2 7 2 5" xfId="25312"/>
    <cellStyle name="SAPBEXstdDataEmph 2 7 2 6" xfId="28813"/>
    <cellStyle name="SAPBEXstdDataEmph 2 7 2 7" xfId="31253"/>
    <cellStyle name="SAPBEXstdDataEmph 2 7 3" xfId="10456"/>
    <cellStyle name="SAPBEXstdDataEmph 2 7 4" xfId="14985"/>
    <cellStyle name="SAPBEXstdDataEmph 2 7 5" xfId="21787"/>
    <cellStyle name="SAPBEXstdDataEmph 2 7 6" xfId="25311"/>
    <cellStyle name="SAPBEXstdDataEmph 2 7 7" xfId="28812"/>
    <cellStyle name="SAPBEXstdDataEmph 2 7 8" xfId="31252"/>
    <cellStyle name="SAPBEXstdDataEmph 2 8" xfId="3498"/>
    <cellStyle name="SAPBEXstdDataEmph 2 8 2" xfId="10458"/>
    <cellStyle name="SAPBEXstdDataEmph 2 8 3" xfId="14987"/>
    <cellStyle name="SAPBEXstdDataEmph 2 8 4" xfId="21789"/>
    <cellStyle name="SAPBEXstdDataEmph 2 8 5" xfId="25313"/>
    <cellStyle name="SAPBEXstdDataEmph 2 8 6" xfId="28814"/>
    <cellStyle name="SAPBEXstdDataEmph 2 8 7" xfId="31254"/>
    <cellStyle name="SAPBEXstdDataEmph 2 9" xfId="3661"/>
    <cellStyle name="SAPBEXstdDataEmph 2 9 2" xfId="10459"/>
    <cellStyle name="SAPBEXstdDataEmph 2 9 3" xfId="14988"/>
    <cellStyle name="SAPBEXstdDataEmph 2 9 4" xfId="21790"/>
    <cellStyle name="SAPBEXstdDataEmph 2 9 5" xfId="25314"/>
    <cellStyle name="SAPBEXstdDataEmph 2 9 6" xfId="28815"/>
    <cellStyle name="SAPBEXstdDataEmph 2 9 7" xfId="31255"/>
    <cellStyle name="SAPBEXstdDataEmph 3" xfId="933"/>
    <cellStyle name="SAPBEXstdDataEmph 3 10" xfId="25315"/>
    <cellStyle name="SAPBEXstdDataEmph 3 11" xfId="28816"/>
    <cellStyle name="SAPBEXstdDataEmph 3 12" xfId="31256"/>
    <cellStyle name="SAPBEXstdDataEmph 3 2" xfId="1517"/>
    <cellStyle name="SAPBEXstdDataEmph 3 2 2" xfId="4066"/>
    <cellStyle name="SAPBEXstdDataEmph 3 2 2 2" xfId="10462"/>
    <cellStyle name="SAPBEXstdDataEmph 3 2 2 3" xfId="14991"/>
    <cellStyle name="SAPBEXstdDataEmph 3 2 2 4" xfId="21793"/>
    <cellStyle name="SAPBEXstdDataEmph 3 2 2 5" xfId="25317"/>
    <cellStyle name="SAPBEXstdDataEmph 3 2 2 6" xfId="28818"/>
    <cellStyle name="SAPBEXstdDataEmph 3 2 2 7" xfId="31258"/>
    <cellStyle name="SAPBEXstdDataEmph 3 2 3" xfId="10461"/>
    <cellStyle name="SAPBEXstdDataEmph 3 2 4" xfId="14990"/>
    <cellStyle name="SAPBEXstdDataEmph 3 2 5" xfId="21792"/>
    <cellStyle name="SAPBEXstdDataEmph 3 2 6" xfId="25316"/>
    <cellStyle name="SAPBEXstdDataEmph 3 2 7" xfId="28817"/>
    <cellStyle name="SAPBEXstdDataEmph 3 2 8" xfId="31257"/>
    <cellStyle name="SAPBEXstdDataEmph 3 3" xfId="1420"/>
    <cellStyle name="SAPBEXstdDataEmph 3 3 2" xfId="3969"/>
    <cellStyle name="SAPBEXstdDataEmph 3 3 2 2" xfId="10464"/>
    <cellStyle name="SAPBEXstdDataEmph 3 3 2 3" xfId="14993"/>
    <cellStyle name="SAPBEXstdDataEmph 3 3 2 4" xfId="21795"/>
    <cellStyle name="SAPBEXstdDataEmph 3 3 2 5" xfId="25319"/>
    <cellStyle name="SAPBEXstdDataEmph 3 3 2 6" xfId="28820"/>
    <cellStyle name="SAPBEXstdDataEmph 3 3 2 7" xfId="31260"/>
    <cellStyle name="SAPBEXstdDataEmph 3 3 3" xfId="10463"/>
    <cellStyle name="SAPBEXstdDataEmph 3 3 4" xfId="14992"/>
    <cellStyle name="SAPBEXstdDataEmph 3 3 5" xfId="21794"/>
    <cellStyle name="SAPBEXstdDataEmph 3 3 6" xfId="25318"/>
    <cellStyle name="SAPBEXstdDataEmph 3 3 7" xfId="28819"/>
    <cellStyle name="SAPBEXstdDataEmph 3 3 8" xfId="31259"/>
    <cellStyle name="SAPBEXstdDataEmph 3 4" xfId="1482"/>
    <cellStyle name="SAPBEXstdDataEmph 3 4 2" xfId="4031"/>
    <cellStyle name="SAPBEXstdDataEmph 3 4 2 2" xfId="10466"/>
    <cellStyle name="SAPBEXstdDataEmph 3 4 2 3" xfId="14995"/>
    <cellStyle name="SAPBEXstdDataEmph 3 4 2 4" xfId="21797"/>
    <cellStyle name="SAPBEXstdDataEmph 3 4 2 5" xfId="25321"/>
    <cellStyle name="SAPBEXstdDataEmph 3 4 2 6" xfId="28822"/>
    <cellStyle name="SAPBEXstdDataEmph 3 4 2 7" xfId="31262"/>
    <cellStyle name="SAPBEXstdDataEmph 3 4 3" xfId="10465"/>
    <cellStyle name="SAPBEXstdDataEmph 3 4 4" xfId="14994"/>
    <cellStyle name="SAPBEXstdDataEmph 3 4 5" xfId="25320"/>
    <cellStyle name="SAPBEXstdDataEmph 3 4 6" xfId="28821"/>
    <cellStyle name="SAPBEXstdDataEmph 3 4 7" xfId="31261"/>
    <cellStyle name="SAPBEXstdDataEmph 3 5" xfId="1454"/>
    <cellStyle name="SAPBEXstdDataEmph 3 5 2" xfId="4003"/>
    <cellStyle name="SAPBEXstdDataEmph 3 5 2 2" xfId="10468"/>
    <cellStyle name="SAPBEXstdDataEmph 3 5 2 3" xfId="14997"/>
    <cellStyle name="SAPBEXstdDataEmph 3 5 2 4" xfId="21799"/>
    <cellStyle name="SAPBEXstdDataEmph 3 5 2 5" xfId="25323"/>
    <cellStyle name="SAPBEXstdDataEmph 3 5 2 6" xfId="28824"/>
    <cellStyle name="SAPBEXstdDataEmph 3 5 2 7" xfId="31264"/>
    <cellStyle name="SAPBEXstdDataEmph 3 5 3" xfId="10467"/>
    <cellStyle name="SAPBEXstdDataEmph 3 5 4" xfId="14996"/>
    <cellStyle name="SAPBEXstdDataEmph 3 5 5" xfId="21798"/>
    <cellStyle name="SAPBEXstdDataEmph 3 5 6" xfId="25322"/>
    <cellStyle name="SAPBEXstdDataEmph 3 5 7" xfId="28823"/>
    <cellStyle name="SAPBEXstdDataEmph 3 5 8" xfId="31263"/>
    <cellStyle name="SAPBEXstdDataEmph 3 6" xfId="3501"/>
    <cellStyle name="SAPBEXstdDataEmph 3 6 2" xfId="10469"/>
    <cellStyle name="SAPBEXstdDataEmph 3 6 3" xfId="14998"/>
    <cellStyle name="SAPBEXstdDataEmph 3 6 4" xfId="21800"/>
    <cellStyle name="SAPBEXstdDataEmph 3 6 5" xfId="25324"/>
    <cellStyle name="SAPBEXstdDataEmph 3 6 6" xfId="28825"/>
    <cellStyle name="SAPBEXstdDataEmph 3 6 7" xfId="31265"/>
    <cellStyle name="SAPBEXstdDataEmph 3 7" xfId="3238"/>
    <cellStyle name="SAPBEXstdDataEmph 3 7 2" xfId="10470"/>
    <cellStyle name="SAPBEXstdDataEmph 3 7 3" xfId="14999"/>
    <cellStyle name="SAPBEXstdDataEmph 3 7 4" xfId="21801"/>
    <cellStyle name="SAPBEXstdDataEmph 3 7 5" xfId="25325"/>
    <cellStyle name="SAPBEXstdDataEmph 3 7 6" xfId="28826"/>
    <cellStyle name="SAPBEXstdDataEmph 3 7 7" xfId="31266"/>
    <cellStyle name="SAPBEXstdDataEmph 3 8" xfId="10460"/>
    <cellStyle name="SAPBEXstdDataEmph 3 9" xfId="14989"/>
    <cellStyle name="SAPBEXstdDataEmph 4" xfId="982"/>
    <cellStyle name="SAPBEXstdDataEmph 4 10" xfId="28827"/>
    <cellStyle name="SAPBEXstdDataEmph 4 11" xfId="31267"/>
    <cellStyle name="SAPBEXstdDataEmph 4 2" xfId="1566"/>
    <cellStyle name="SAPBEXstdDataEmph 4 2 2" xfId="4115"/>
    <cellStyle name="SAPBEXstdDataEmph 4 2 2 2" xfId="10473"/>
    <cellStyle name="SAPBEXstdDataEmph 4 2 2 3" xfId="15002"/>
    <cellStyle name="SAPBEXstdDataEmph 4 2 2 4" xfId="21804"/>
    <cellStyle name="SAPBEXstdDataEmph 4 2 2 5" xfId="25328"/>
    <cellStyle name="SAPBEXstdDataEmph 4 2 2 6" xfId="28829"/>
    <cellStyle name="SAPBEXstdDataEmph 4 2 2 7" xfId="31269"/>
    <cellStyle name="SAPBEXstdDataEmph 4 2 3" xfId="10472"/>
    <cellStyle name="SAPBEXstdDataEmph 4 2 4" xfId="15001"/>
    <cellStyle name="SAPBEXstdDataEmph 4 2 5" xfId="21803"/>
    <cellStyle name="SAPBEXstdDataEmph 4 2 6" xfId="25327"/>
    <cellStyle name="SAPBEXstdDataEmph 4 2 7" xfId="28828"/>
    <cellStyle name="SAPBEXstdDataEmph 4 2 8" xfId="31268"/>
    <cellStyle name="SAPBEXstdDataEmph 4 3" xfId="1985"/>
    <cellStyle name="SAPBEXstdDataEmph 4 3 2" xfId="4532"/>
    <cellStyle name="SAPBEXstdDataEmph 4 3 2 2" xfId="10475"/>
    <cellStyle name="SAPBEXstdDataEmph 4 3 2 3" xfId="21806"/>
    <cellStyle name="SAPBEXstdDataEmph 4 3 2 4" xfId="25330"/>
    <cellStyle name="SAPBEXstdDataEmph 4 3 2 5" xfId="28831"/>
    <cellStyle name="SAPBEXstdDataEmph 4 3 2 6" xfId="31271"/>
    <cellStyle name="SAPBEXstdDataEmph 4 3 3" xfId="10474"/>
    <cellStyle name="SAPBEXstdDataEmph 4 3 4" xfId="21805"/>
    <cellStyle name="SAPBEXstdDataEmph 4 3 5" xfId="25329"/>
    <cellStyle name="SAPBEXstdDataEmph 4 3 6" xfId="28830"/>
    <cellStyle name="SAPBEXstdDataEmph 4 3 7" xfId="31270"/>
    <cellStyle name="SAPBEXstdDataEmph 4 4" xfId="2397"/>
    <cellStyle name="SAPBEXstdDataEmph 4 4 2" xfId="4944"/>
    <cellStyle name="SAPBEXstdDataEmph 4 4 2 2" xfId="10477"/>
    <cellStyle name="SAPBEXstdDataEmph 4 4 2 3" xfId="15006"/>
    <cellStyle name="SAPBEXstdDataEmph 4 4 2 4" xfId="21808"/>
    <cellStyle name="SAPBEXstdDataEmph 4 4 2 5" xfId="25332"/>
    <cellStyle name="SAPBEXstdDataEmph 4 4 2 6" xfId="28833"/>
    <cellStyle name="SAPBEXstdDataEmph 4 4 2 7" xfId="31273"/>
    <cellStyle name="SAPBEXstdDataEmph 4 4 3" xfId="10476"/>
    <cellStyle name="SAPBEXstdDataEmph 4 4 4" xfId="15005"/>
    <cellStyle name="SAPBEXstdDataEmph 4 4 5" xfId="21807"/>
    <cellStyle name="SAPBEXstdDataEmph 4 4 6" xfId="25331"/>
    <cellStyle name="SAPBEXstdDataEmph 4 4 7" xfId="28832"/>
    <cellStyle name="SAPBEXstdDataEmph 4 4 8" xfId="31272"/>
    <cellStyle name="SAPBEXstdDataEmph 4 5" xfId="2812"/>
    <cellStyle name="SAPBEXstdDataEmph 4 5 2" xfId="5359"/>
    <cellStyle name="SAPBEXstdDataEmph 4 5 2 2" xfId="15008"/>
    <cellStyle name="SAPBEXstdDataEmph 4 5 2 3" xfId="21810"/>
    <cellStyle name="SAPBEXstdDataEmph 4 5 2 4" xfId="25334"/>
    <cellStyle name="SAPBEXstdDataEmph 4 5 2 5" xfId="28835"/>
    <cellStyle name="SAPBEXstdDataEmph 4 5 2 6" xfId="31275"/>
    <cellStyle name="SAPBEXstdDataEmph 4 5 3" xfId="15007"/>
    <cellStyle name="SAPBEXstdDataEmph 4 5 4" xfId="21809"/>
    <cellStyle name="SAPBEXstdDataEmph 4 5 5" xfId="25333"/>
    <cellStyle name="SAPBEXstdDataEmph 4 5 6" xfId="28834"/>
    <cellStyle name="SAPBEXstdDataEmph 4 5 7" xfId="31274"/>
    <cellStyle name="SAPBEXstdDataEmph 4 6" xfId="3502"/>
    <cellStyle name="SAPBEXstdDataEmph 4 6 2" xfId="10480"/>
    <cellStyle name="SAPBEXstdDataEmph 4 6 3" xfId="15009"/>
    <cellStyle name="SAPBEXstdDataEmph 4 6 4" xfId="21811"/>
    <cellStyle name="SAPBEXstdDataEmph 4 6 5" xfId="25335"/>
    <cellStyle name="SAPBEXstdDataEmph 4 6 6" xfId="28836"/>
    <cellStyle name="SAPBEXstdDataEmph 4 6 7" xfId="31276"/>
    <cellStyle name="SAPBEXstdDataEmph 4 7" xfId="3568"/>
    <cellStyle name="SAPBEXstdDataEmph 4 7 2" xfId="10481"/>
    <cellStyle name="SAPBEXstdDataEmph 4 7 3" xfId="15010"/>
    <cellStyle name="SAPBEXstdDataEmph 4 7 4" xfId="21812"/>
    <cellStyle name="SAPBEXstdDataEmph 4 7 5" xfId="25336"/>
    <cellStyle name="SAPBEXstdDataEmph 4 7 6" xfId="28837"/>
    <cellStyle name="SAPBEXstdDataEmph 4 7 7" xfId="31277"/>
    <cellStyle name="SAPBEXstdDataEmph 4 8" xfId="21802"/>
    <cellStyle name="SAPBEXstdDataEmph 4 9" xfId="25326"/>
    <cellStyle name="SAPBEXstdDataEmph 5" xfId="1393"/>
    <cellStyle name="SAPBEXstdDataEmph 5 10" xfId="25337"/>
    <cellStyle name="SAPBEXstdDataEmph 5 11" xfId="31278"/>
    <cellStyle name="SAPBEXstdDataEmph 5 2" xfId="1943"/>
    <cellStyle name="SAPBEXstdDataEmph 5 2 2" xfId="4490"/>
    <cellStyle name="SAPBEXstdDataEmph 5 2 2 2" xfId="10484"/>
    <cellStyle name="SAPBEXstdDataEmph 5 2 2 3" xfId="15013"/>
    <cellStyle name="SAPBEXstdDataEmph 5 2 2 4" xfId="21815"/>
    <cellStyle name="SAPBEXstdDataEmph 5 2 2 5" xfId="25339"/>
    <cellStyle name="SAPBEXstdDataEmph 5 2 2 6" xfId="28839"/>
    <cellStyle name="SAPBEXstdDataEmph 5 2 2 7" xfId="31280"/>
    <cellStyle name="SAPBEXstdDataEmph 5 2 3" xfId="10483"/>
    <cellStyle name="SAPBEXstdDataEmph 5 2 4" xfId="15012"/>
    <cellStyle name="SAPBEXstdDataEmph 5 2 5" xfId="21814"/>
    <cellStyle name="SAPBEXstdDataEmph 5 2 6" xfId="25338"/>
    <cellStyle name="SAPBEXstdDataEmph 5 2 7" xfId="28838"/>
    <cellStyle name="SAPBEXstdDataEmph 5 2 8" xfId="31279"/>
    <cellStyle name="SAPBEXstdDataEmph 5 3" xfId="2360"/>
    <cellStyle name="SAPBEXstdDataEmph 5 3 2" xfId="4907"/>
    <cellStyle name="SAPBEXstdDataEmph 5 3 2 2" xfId="10486"/>
    <cellStyle name="SAPBEXstdDataEmph 5 3 2 3" xfId="15015"/>
    <cellStyle name="SAPBEXstdDataEmph 5 3 2 4" xfId="21817"/>
    <cellStyle name="SAPBEXstdDataEmph 5 3 2 5" xfId="25341"/>
    <cellStyle name="SAPBEXstdDataEmph 5 3 2 6" xfId="28841"/>
    <cellStyle name="SAPBEXstdDataEmph 5 3 2 7" xfId="31282"/>
    <cellStyle name="SAPBEXstdDataEmph 5 3 3" xfId="10485"/>
    <cellStyle name="SAPBEXstdDataEmph 5 3 4" xfId="15014"/>
    <cellStyle name="SAPBEXstdDataEmph 5 3 5" xfId="21816"/>
    <cellStyle name="SAPBEXstdDataEmph 5 3 6" xfId="25340"/>
    <cellStyle name="SAPBEXstdDataEmph 5 3 7" xfId="28840"/>
    <cellStyle name="SAPBEXstdDataEmph 5 3 8" xfId="31281"/>
    <cellStyle name="SAPBEXstdDataEmph 5 4" xfId="2772"/>
    <cellStyle name="SAPBEXstdDataEmph 5 4 2" xfId="5319"/>
    <cellStyle name="SAPBEXstdDataEmph 5 4 2 2" xfId="10488"/>
    <cellStyle name="SAPBEXstdDataEmph 5 4 2 3" xfId="15017"/>
    <cellStyle name="SAPBEXstdDataEmph 5 4 2 4" xfId="21819"/>
    <cellStyle name="SAPBEXstdDataEmph 5 4 2 5" xfId="25343"/>
    <cellStyle name="SAPBEXstdDataEmph 5 4 2 6" xfId="28843"/>
    <cellStyle name="SAPBEXstdDataEmph 5 4 2 7" xfId="31284"/>
    <cellStyle name="SAPBEXstdDataEmph 5 4 3" xfId="10487"/>
    <cellStyle name="SAPBEXstdDataEmph 5 4 4" xfId="15016"/>
    <cellStyle name="SAPBEXstdDataEmph 5 4 5" xfId="21818"/>
    <cellStyle name="SAPBEXstdDataEmph 5 4 6" xfId="25342"/>
    <cellStyle name="SAPBEXstdDataEmph 5 4 7" xfId="28842"/>
    <cellStyle name="SAPBEXstdDataEmph 5 4 8" xfId="31283"/>
    <cellStyle name="SAPBEXstdDataEmph 5 5" xfId="3187"/>
    <cellStyle name="SAPBEXstdDataEmph 5 5 2" xfId="5734"/>
    <cellStyle name="SAPBEXstdDataEmph 5 5 2 2" xfId="10490"/>
    <cellStyle name="SAPBEXstdDataEmph 5 5 2 3" xfId="15019"/>
    <cellStyle name="SAPBEXstdDataEmph 5 5 2 4" xfId="21821"/>
    <cellStyle name="SAPBEXstdDataEmph 5 5 2 5" xfId="25345"/>
    <cellStyle name="SAPBEXstdDataEmph 5 5 2 6" xfId="31286"/>
    <cellStyle name="SAPBEXstdDataEmph 5 5 3" xfId="10489"/>
    <cellStyle name="SAPBEXstdDataEmph 5 5 4" xfId="15018"/>
    <cellStyle name="SAPBEXstdDataEmph 5 5 5" xfId="21820"/>
    <cellStyle name="SAPBEXstdDataEmph 5 5 6" xfId="25344"/>
    <cellStyle name="SAPBEXstdDataEmph 5 5 7" xfId="31285"/>
    <cellStyle name="SAPBEXstdDataEmph 5 6" xfId="3943"/>
    <cellStyle name="SAPBEXstdDataEmph 5 6 2" xfId="10491"/>
    <cellStyle name="SAPBEXstdDataEmph 5 6 3" xfId="15020"/>
    <cellStyle name="SAPBEXstdDataEmph 5 6 4" xfId="21822"/>
    <cellStyle name="SAPBEXstdDataEmph 5 6 5" xfId="25346"/>
    <cellStyle name="SAPBEXstdDataEmph 5 6 6" xfId="28844"/>
    <cellStyle name="SAPBEXstdDataEmph 5 6 7" xfId="31287"/>
    <cellStyle name="SAPBEXstdDataEmph 5 7" xfId="10482"/>
    <cellStyle name="SAPBEXstdDataEmph 5 8" xfId="15011"/>
    <cellStyle name="SAPBEXstdDataEmph 5 9" xfId="21813"/>
    <cellStyle name="SAPBEXstdItem" xfId="655"/>
    <cellStyle name="SAPBEXstdItem 2" xfId="1108"/>
    <cellStyle name="SAPBEXstdItem 2 10" xfId="10493"/>
    <cellStyle name="SAPBEXstdItem 2 11" xfId="15022"/>
    <cellStyle name="SAPBEXstdItem 2 12" xfId="21824"/>
    <cellStyle name="SAPBEXstdItem 2 13" xfId="28845"/>
    <cellStyle name="SAPBEXstdItem 2 2" xfId="1213"/>
    <cellStyle name="SAPBEXstdItem 2 2 10" xfId="21825"/>
    <cellStyle name="SAPBEXstdItem 2 2 11" xfId="25347"/>
    <cellStyle name="SAPBEXstdItem 2 2 12" xfId="28846"/>
    <cellStyle name="SAPBEXstdItem 2 2 2" xfId="1764"/>
    <cellStyle name="SAPBEXstdItem 2 2 2 2" xfId="4313"/>
    <cellStyle name="SAPBEXstdItem 2 2 2 2 2" xfId="10496"/>
    <cellStyle name="SAPBEXstdItem 2 2 2 2 3" xfId="15025"/>
    <cellStyle name="SAPBEXstdItem 2 2 2 2 4" xfId="21827"/>
    <cellStyle name="SAPBEXstdItem 2 2 2 2 5" xfId="25349"/>
    <cellStyle name="SAPBEXstdItem 2 2 2 2 6" xfId="28848"/>
    <cellStyle name="SAPBEXstdItem 2 2 2 2 7" xfId="31289"/>
    <cellStyle name="SAPBEXstdItem 2 2 2 3" xfId="10495"/>
    <cellStyle name="SAPBEXstdItem 2 2 2 4" xfId="15024"/>
    <cellStyle name="SAPBEXstdItem 2 2 2 5" xfId="21826"/>
    <cellStyle name="SAPBEXstdItem 2 2 2 6" xfId="25348"/>
    <cellStyle name="SAPBEXstdItem 2 2 2 7" xfId="28847"/>
    <cellStyle name="SAPBEXstdItem 2 2 2 8" xfId="31288"/>
    <cellStyle name="SAPBEXstdItem 2 2 3" xfId="2183"/>
    <cellStyle name="SAPBEXstdItem 2 2 3 2" xfId="4730"/>
    <cellStyle name="SAPBEXstdItem 2 2 3 2 2" xfId="10498"/>
    <cellStyle name="SAPBEXstdItem 2 2 3 2 3" xfId="15027"/>
    <cellStyle name="SAPBEXstdItem 2 2 3 2 4" xfId="21829"/>
    <cellStyle name="SAPBEXstdItem 2 2 3 2 5" xfId="25351"/>
    <cellStyle name="SAPBEXstdItem 2 2 3 2 6" xfId="28850"/>
    <cellStyle name="SAPBEXstdItem 2 2 3 2 7" xfId="31291"/>
    <cellStyle name="SAPBEXstdItem 2 2 3 3" xfId="10497"/>
    <cellStyle name="SAPBEXstdItem 2 2 3 4" xfId="15026"/>
    <cellStyle name="SAPBEXstdItem 2 2 3 5" xfId="21828"/>
    <cellStyle name="SAPBEXstdItem 2 2 3 6" xfId="25350"/>
    <cellStyle name="SAPBEXstdItem 2 2 3 7" xfId="28849"/>
    <cellStyle name="SAPBEXstdItem 2 2 3 8" xfId="31290"/>
    <cellStyle name="SAPBEXstdItem 2 2 4" xfId="2595"/>
    <cellStyle name="SAPBEXstdItem 2 2 4 2" xfId="5142"/>
    <cellStyle name="SAPBEXstdItem 2 2 4 2 2" xfId="10500"/>
    <cellStyle name="SAPBEXstdItem 2 2 4 2 3" xfId="15029"/>
    <cellStyle name="SAPBEXstdItem 2 2 4 2 4" xfId="21831"/>
    <cellStyle name="SAPBEXstdItem 2 2 4 2 5" xfId="25353"/>
    <cellStyle name="SAPBEXstdItem 2 2 4 2 6" xfId="28852"/>
    <cellStyle name="SAPBEXstdItem 2 2 4 2 7" xfId="31293"/>
    <cellStyle name="SAPBEXstdItem 2 2 4 3" xfId="10499"/>
    <cellStyle name="SAPBEXstdItem 2 2 4 4" xfId="15028"/>
    <cellStyle name="SAPBEXstdItem 2 2 4 5" xfId="21830"/>
    <cellStyle name="SAPBEXstdItem 2 2 4 6" xfId="25352"/>
    <cellStyle name="SAPBEXstdItem 2 2 4 7" xfId="28851"/>
    <cellStyle name="SAPBEXstdItem 2 2 4 8" xfId="31292"/>
    <cellStyle name="SAPBEXstdItem 2 2 5" xfId="3010"/>
    <cellStyle name="SAPBEXstdItem 2 2 5 2" xfId="5557"/>
    <cellStyle name="SAPBEXstdItem 2 2 5 2 2" xfId="10502"/>
    <cellStyle name="SAPBEXstdItem 2 2 5 2 3" xfId="15031"/>
    <cellStyle name="SAPBEXstdItem 2 2 5 2 4" xfId="21833"/>
    <cellStyle name="SAPBEXstdItem 2 2 5 2 5" xfId="25355"/>
    <cellStyle name="SAPBEXstdItem 2 2 5 2 6" xfId="28854"/>
    <cellStyle name="SAPBEXstdItem 2 2 5 2 7" xfId="31294"/>
    <cellStyle name="SAPBEXstdItem 2 2 5 3" xfId="10501"/>
    <cellStyle name="SAPBEXstdItem 2 2 5 4" xfId="15030"/>
    <cellStyle name="SAPBEXstdItem 2 2 5 5" xfId="21832"/>
    <cellStyle name="SAPBEXstdItem 2 2 5 6" xfId="25354"/>
    <cellStyle name="SAPBEXstdItem 2 2 5 7" xfId="28853"/>
    <cellStyle name="SAPBEXstdItem 2 2 6" xfId="3504"/>
    <cellStyle name="SAPBEXstdItem 2 2 6 2" xfId="10503"/>
    <cellStyle name="SAPBEXstdItem 2 2 6 3" xfId="15032"/>
    <cellStyle name="SAPBEXstdItem 2 2 6 4" xfId="21834"/>
    <cellStyle name="SAPBEXstdItem 2 2 6 5" xfId="25356"/>
    <cellStyle name="SAPBEXstdItem 2 2 6 6" xfId="28855"/>
    <cellStyle name="SAPBEXstdItem 2 2 6 7" xfId="31295"/>
    <cellStyle name="SAPBEXstdItem 2 2 7" xfId="3766"/>
    <cellStyle name="SAPBEXstdItem 2 2 7 2" xfId="10504"/>
    <cellStyle name="SAPBEXstdItem 2 2 7 3" xfId="15033"/>
    <cellStyle name="SAPBEXstdItem 2 2 7 4" xfId="21835"/>
    <cellStyle name="SAPBEXstdItem 2 2 7 5" xfId="25357"/>
    <cellStyle name="SAPBEXstdItem 2 2 7 6" xfId="28856"/>
    <cellStyle name="SAPBEXstdItem 2 2 7 7" xfId="31296"/>
    <cellStyle name="SAPBEXstdItem 2 2 8" xfId="10494"/>
    <cellStyle name="SAPBEXstdItem 2 2 9" xfId="15023"/>
    <cellStyle name="SAPBEXstdItem 2 3" xfId="1312"/>
    <cellStyle name="SAPBEXstdItem 2 3 10" xfId="21836"/>
    <cellStyle name="SAPBEXstdItem 2 3 11" xfId="28857"/>
    <cellStyle name="SAPBEXstdItem 2 3 12" xfId="31297"/>
    <cellStyle name="SAPBEXstdItem 2 3 2" xfId="1863"/>
    <cellStyle name="SAPBEXstdItem 2 3 2 2" xfId="4412"/>
    <cellStyle name="SAPBEXstdItem 2 3 2 2 2" xfId="10507"/>
    <cellStyle name="SAPBEXstdItem 2 3 2 2 3" xfId="15036"/>
    <cellStyle name="SAPBEXstdItem 2 3 2 2 4" xfId="21838"/>
    <cellStyle name="SAPBEXstdItem 2 3 2 2 5" xfId="25359"/>
    <cellStyle name="SAPBEXstdItem 2 3 2 2 6" xfId="28859"/>
    <cellStyle name="SAPBEXstdItem 2 3 2 2 7" xfId="31299"/>
    <cellStyle name="SAPBEXstdItem 2 3 2 3" xfId="10506"/>
    <cellStyle name="SAPBEXstdItem 2 3 2 4" xfId="15035"/>
    <cellStyle name="SAPBEXstdItem 2 3 2 5" xfId="21837"/>
    <cellStyle name="SAPBEXstdItem 2 3 2 6" xfId="25358"/>
    <cellStyle name="SAPBEXstdItem 2 3 2 7" xfId="28858"/>
    <cellStyle name="SAPBEXstdItem 2 3 2 8" xfId="31298"/>
    <cellStyle name="SAPBEXstdItem 2 3 3" xfId="2282"/>
    <cellStyle name="SAPBEXstdItem 2 3 3 2" xfId="4829"/>
    <cellStyle name="SAPBEXstdItem 2 3 3 2 2" xfId="10509"/>
    <cellStyle name="SAPBEXstdItem 2 3 3 2 3" xfId="15038"/>
    <cellStyle name="SAPBEXstdItem 2 3 3 2 4" xfId="21840"/>
    <cellStyle name="SAPBEXstdItem 2 3 3 2 5" xfId="25361"/>
    <cellStyle name="SAPBEXstdItem 2 3 3 2 6" xfId="28861"/>
    <cellStyle name="SAPBEXstdItem 2 3 3 2 7" xfId="31301"/>
    <cellStyle name="SAPBEXstdItem 2 3 3 3" xfId="10508"/>
    <cellStyle name="SAPBEXstdItem 2 3 3 4" xfId="15037"/>
    <cellStyle name="SAPBEXstdItem 2 3 3 5" xfId="21839"/>
    <cellStyle name="SAPBEXstdItem 2 3 3 6" xfId="25360"/>
    <cellStyle name="SAPBEXstdItem 2 3 3 7" xfId="28860"/>
    <cellStyle name="SAPBEXstdItem 2 3 3 8" xfId="31300"/>
    <cellStyle name="SAPBEXstdItem 2 3 4" xfId="2694"/>
    <cellStyle name="SAPBEXstdItem 2 3 4 2" xfId="5241"/>
    <cellStyle name="SAPBEXstdItem 2 3 4 2 2" xfId="10511"/>
    <cellStyle name="SAPBEXstdItem 2 3 4 2 3" xfId="15040"/>
    <cellStyle name="SAPBEXstdItem 2 3 4 2 4" xfId="21842"/>
    <cellStyle name="SAPBEXstdItem 2 3 4 2 5" xfId="25363"/>
    <cellStyle name="SAPBEXstdItem 2 3 4 2 6" xfId="28863"/>
    <cellStyle name="SAPBEXstdItem 2 3 4 2 7" xfId="31303"/>
    <cellStyle name="SAPBEXstdItem 2 3 4 3" xfId="10510"/>
    <cellStyle name="SAPBEXstdItem 2 3 4 4" xfId="15039"/>
    <cellStyle name="SAPBEXstdItem 2 3 4 5" xfId="21841"/>
    <cellStyle name="SAPBEXstdItem 2 3 4 6" xfId="25362"/>
    <cellStyle name="SAPBEXstdItem 2 3 4 7" xfId="28862"/>
    <cellStyle name="SAPBEXstdItem 2 3 4 8" xfId="31302"/>
    <cellStyle name="SAPBEXstdItem 2 3 5" xfId="3109"/>
    <cellStyle name="SAPBEXstdItem 2 3 5 2" xfId="5656"/>
    <cellStyle name="SAPBEXstdItem 2 3 5 2 2" xfId="10513"/>
    <cellStyle name="SAPBEXstdItem 2 3 5 2 3" xfId="15042"/>
    <cellStyle name="SAPBEXstdItem 2 3 5 2 4" xfId="21844"/>
    <cellStyle name="SAPBEXstdItem 2 3 5 2 5" xfId="25365"/>
    <cellStyle name="SAPBEXstdItem 2 3 5 2 6" xfId="28865"/>
    <cellStyle name="SAPBEXstdItem 2 3 5 2 7" xfId="31305"/>
    <cellStyle name="SAPBEXstdItem 2 3 5 3" xfId="10512"/>
    <cellStyle name="SAPBEXstdItem 2 3 5 4" xfId="15041"/>
    <cellStyle name="SAPBEXstdItem 2 3 5 5" xfId="21843"/>
    <cellStyle name="SAPBEXstdItem 2 3 5 6" xfId="25364"/>
    <cellStyle name="SAPBEXstdItem 2 3 5 7" xfId="28864"/>
    <cellStyle name="SAPBEXstdItem 2 3 5 8" xfId="31304"/>
    <cellStyle name="SAPBEXstdItem 2 3 6" xfId="3505"/>
    <cellStyle name="SAPBEXstdItem 2 3 6 2" xfId="10514"/>
    <cellStyle name="SAPBEXstdItem 2 3 6 3" xfId="15043"/>
    <cellStyle name="SAPBEXstdItem 2 3 6 4" xfId="21845"/>
    <cellStyle name="SAPBEXstdItem 2 3 6 5" xfId="25366"/>
    <cellStyle name="SAPBEXstdItem 2 3 6 6" xfId="28866"/>
    <cellStyle name="SAPBEXstdItem 2 3 6 7" xfId="31306"/>
    <cellStyle name="SAPBEXstdItem 2 3 7" xfId="3865"/>
    <cellStyle name="SAPBEXstdItem 2 3 7 2" xfId="10515"/>
    <cellStyle name="SAPBEXstdItem 2 3 7 3" xfId="15044"/>
    <cellStyle name="SAPBEXstdItem 2 3 7 4" xfId="21846"/>
    <cellStyle name="SAPBEXstdItem 2 3 7 5" xfId="25367"/>
    <cellStyle name="SAPBEXstdItem 2 3 7 6" xfId="28867"/>
    <cellStyle name="SAPBEXstdItem 2 3 7 7" xfId="31307"/>
    <cellStyle name="SAPBEXstdItem 2 3 8" xfId="10505"/>
    <cellStyle name="SAPBEXstdItem 2 3 9" xfId="15034"/>
    <cellStyle name="SAPBEXstdItem 2 4" xfId="1660"/>
    <cellStyle name="SAPBEXstdItem 2 4 2" xfId="4209"/>
    <cellStyle name="SAPBEXstdItem 2 4 2 2" xfId="10517"/>
    <cellStyle name="SAPBEXstdItem 2 4 2 3" xfId="15046"/>
    <cellStyle name="SAPBEXstdItem 2 4 2 4" xfId="21848"/>
    <cellStyle name="SAPBEXstdItem 2 4 2 5" xfId="25369"/>
    <cellStyle name="SAPBEXstdItem 2 4 2 6" xfId="28869"/>
    <cellStyle name="SAPBEXstdItem 2 4 2 7" xfId="31309"/>
    <cellStyle name="SAPBEXstdItem 2 4 3" xfId="10516"/>
    <cellStyle name="SAPBEXstdItem 2 4 4" xfId="15045"/>
    <cellStyle name="SAPBEXstdItem 2 4 5" xfId="21847"/>
    <cellStyle name="SAPBEXstdItem 2 4 6" xfId="25368"/>
    <cellStyle name="SAPBEXstdItem 2 4 7" xfId="28868"/>
    <cellStyle name="SAPBEXstdItem 2 4 8" xfId="31308"/>
    <cellStyle name="SAPBEXstdItem 2 5" xfId="2079"/>
    <cellStyle name="SAPBEXstdItem 2 5 2" xfId="4626"/>
    <cellStyle name="SAPBEXstdItem 2 5 2 2" xfId="10519"/>
    <cellStyle name="SAPBEXstdItem 2 5 2 3" xfId="15048"/>
    <cellStyle name="SAPBEXstdItem 2 5 2 4" xfId="21850"/>
    <cellStyle name="SAPBEXstdItem 2 5 2 5" xfId="25371"/>
    <cellStyle name="SAPBEXstdItem 2 5 2 6" xfId="28871"/>
    <cellStyle name="SAPBEXstdItem 2 5 2 7" xfId="31311"/>
    <cellStyle name="SAPBEXstdItem 2 5 3" xfId="10518"/>
    <cellStyle name="SAPBEXstdItem 2 5 4" xfId="15047"/>
    <cellStyle name="SAPBEXstdItem 2 5 5" xfId="21849"/>
    <cellStyle name="SAPBEXstdItem 2 5 6" xfId="25370"/>
    <cellStyle name="SAPBEXstdItem 2 5 7" xfId="28870"/>
    <cellStyle name="SAPBEXstdItem 2 5 8" xfId="31310"/>
    <cellStyle name="SAPBEXstdItem 2 6" xfId="2491"/>
    <cellStyle name="SAPBEXstdItem 2 6 2" xfId="5038"/>
    <cellStyle name="SAPBEXstdItem 2 6 2 2" xfId="10521"/>
    <cellStyle name="SAPBEXstdItem 2 6 2 3" xfId="15050"/>
    <cellStyle name="SAPBEXstdItem 2 6 2 4" xfId="21852"/>
    <cellStyle name="SAPBEXstdItem 2 6 2 5" xfId="25373"/>
    <cellStyle name="SAPBEXstdItem 2 6 2 6" xfId="28873"/>
    <cellStyle name="SAPBEXstdItem 2 6 2 7" xfId="31313"/>
    <cellStyle name="SAPBEXstdItem 2 6 3" xfId="10520"/>
    <cellStyle name="SAPBEXstdItem 2 6 4" xfId="15049"/>
    <cellStyle name="SAPBEXstdItem 2 6 5" xfId="21851"/>
    <cellStyle name="SAPBEXstdItem 2 6 6" xfId="25372"/>
    <cellStyle name="SAPBEXstdItem 2 6 7" xfId="28872"/>
    <cellStyle name="SAPBEXstdItem 2 6 8" xfId="31312"/>
    <cellStyle name="SAPBEXstdItem 2 7" xfId="2906"/>
    <cellStyle name="SAPBEXstdItem 2 7 2" xfId="5453"/>
    <cellStyle name="SAPBEXstdItem 2 7 2 2" xfId="10523"/>
    <cellStyle name="SAPBEXstdItem 2 7 2 3" xfId="15052"/>
    <cellStyle name="SAPBEXstdItem 2 7 2 4" xfId="21854"/>
    <cellStyle name="SAPBEXstdItem 2 7 2 5" xfId="25375"/>
    <cellStyle name="SAPBEXstdItem 2 7 2 6" xfId="28875"/>
    <cellStyle name="SAPBEXstdItem 2 7 2 7" xfId="31315"/>
    <cellStyle name="SAPBEXstdItem 2 7 3" xfId="10522"/>
    <cellStyle name="SAPBEXstdItem 2 7 4" xfId="15051"/>
    <cellStyle name="SAPBEXstdItem 2 7 5" xfId="21853"/>
    <cellStyle name="SAPBEXstdItem 2 7 6" xfId="25374"/>
    <cellStyle name="SAPBEXstdItem 2 7 7" xfId="28874"/>
    <cellStyle name="SAPBEXstdItem 2 7 8" xfId="31314"/>
    <cellStyle name="SAPBEXstdItem 2 8" xfId="3503"/>
    <cellStyle name="SAPBEXstdItem 2 8 2" xfId="10524"/>
    <cellStyle name="SAPBEXstdItem 2 8 3" xfId="15053"/>
    <cellStyle name="SAPBEXstdItem 2 8 4" xfId="21855"/>
    <cellStyle name="SAPBEXstdItem 2 8 5" xfId="25376"/>
    <cellStyle name="SAPBEXstdItem 2 8 6" xfId="28876"/>
    <cellStyle name="SAPBEXstdItem 2 8 7" xfId="31316"/>
    <cellStyle name="SAPBEXstdItem 2 9" xfId="3662"/>
    <cellStyle name="SAPBEXstdItem 2 9 2" xfId="10525"/>
    <cellStyle name="SAPBEXstdItem 2 9 3" xfId="15054"/>
    <cellStyle name="SAPBEXstdItem 2 9 4" xfId="21856"/>
    <cellStyle name="SAPBEXstdItem 2 9 5" xfId="25377"/>
    <cellStyle name="SAPBEXstdItem 2 9 6" xfId="28877"/>
    <cellStyle name="SAPBEXstdItem 2 9 7" xfId="31317"/>
    <cellStyle name="SAPBEXstdItem 3" xfId="932"/>
    <cellStyle name="SAPBEXstdItem 3 10" xfId="25378"/>
    <cellStyle name="SAPBEXstdItem 3 11" xfId="28878"/>
    <cellStyle name="SAPBEXstdItem 3 12" xfId="31318"/>
    <cellStyle name="SAPBEXstdItem 3 2" xfId="1516"/>
    <cellStyle name="SAPBEXstdItem 3 2 2" xfId="4065"/>
    <cellStyle name="SAPBEXstdItem 3 2 2 2" xfId="10528"/>
    <cellStyle name="SAPBEXstdItem 3 2 2 3" xfId="15057"/>
    <cellStyle name="SAPBEXstdItem 3 2 2 4" xfId="21859"/>
    <cellStyle name="SAPBEXstdItem 3 2 2 5" xfId="25380"/>
    <cellStyle name="SAPBEXstdItem 3 2 2 6" xfId="28880"/>
    <cellStyle name="SAPBEXstdItem 3 2 2 7" xfId="31320"/>
    <cellStyle name="SAPBEXstdItem 3 2 3" xfId="10527"/>
    <cellStyle name="SAPBEXstdItem 3 2 4" xfId="15056"/>
    <cellStyle name="SAPBEXstdItem 3 2 5" xfId="21858"/>
    <cellStyle name="SAPBEXstdItem 3 2 6" xfId="25379"/>
    <cellStyle name="SAPBEXstdItem 3 2 7" xfId="28879"/>
    <cellStyle name="SAPBEXstdItem 3 2 8" xfId="31319"/>
    <cellStyle name="SAPBEXstdItem 3 3" xfId="1421"/>
    <cellStyle name="SAPBEXstdItem 3 3 2" xfId="3970"/>
    <cellStyle name="SAPBEXstdItem 3 3 2 2" xfId="10530"/>
    <cellStyle name="SAPBEXstdItem 3 3 2 3" xfId="15059"/>
    <cellStyle name="SAPBEXstdItem 3 3 2 4" xfId="21861"/>
    <cellStyle name="SAPBEXstdItem 3 3 2 5" xfId="25382"/>
    <cellStyle name="SAPBEXstdItem 3 3 2 6" xfId="28882"/>
    <cellStyle name="SAPBEXstdItem 3 3 2 7" xfId="31322"/>
    <cellStyle name="SAPBEXstdItem 3 3 3" xfId="10529"/>
    <cellStyle name="SAPBEXstdItem 3 3 4" xfId="15058"/>
    <cellStyle name="SAPBEXstdItem 3 3 5" xfId="21860"/>
    <cellStyle name="SAPBEXstdItem 3 3 6" xfId="25381"/>
    <cellStyle name="SAPBEXstdItem 3 3 7" xfId="28881"/>
    <cellStyle name="SAPBEXstdItem 3 3 8" xfId="31321"/>
    <cellStyle name="SAPBEXstdItem 3 4" xfId="1481"/>
    <cellStyle name="SAPBEXstdItem 3 4 2" xfId="4030"/>
    <cellStyle name="SAPBEXstdItem 3 4 2 2" xfId="10532"/>
    <cellStyle name="SAPBEXstdItem 3 4 2 3" xfId="15061"/>
    <cellStyle name="SAPBEXstdItem 3 4 2 4" xfId="21863"/>
    <cellStyle name="SAPBEXstdItem 3 4 2 5" xfId="25384"/>
    <cellStyle name="SAPBEXstdItem 3 4 2 6" xfId="28884"/>
    <cellStyle name="SAPBEXstdItem 3 4 2 7" xfId="31324"/>
    <cellStyle name="SAPBEXstdItem 3 4 3" xfId="10531"/>
    <cellStyle name="SAPBEXstdItem 3 4 4" xfId="15060"/>
    <cellStyle name="SAPBEXstdItem 3 4 5" xfId="25383"/>
    <cellStyle name="SAPBEXstdItem 3 4 6" xfId="28883"/>
    <cellStyle name="SAPBEXstdItem 3 4 7" xfId="31323"/>
    <cellStyle name="SAPBEXstdItem 3 5" xfId="1455"/>
    <cellStyle name="SAPBEXstdItem 3 5 2" xfId="4004"/>
    <cellStyle name="SAPBEXstdItem 3 5 2 2" xfId="10534"/>
    <cellStyle name="SAPBEXstdItem 3 5 2 3" xfId="15063"/>
    <cellStyle name="SAPBEXstdItem 3 5 2 4" xfId="21865"/>
    <cellStyle name="SAPBEXstdItem 3 5 2 5" xfId="25386"/>
    <cellStyle name="SAPBEXstdItem 3 5 2 6" xfId="28886"/>
    <cellStyle name="SAPBEXstdItem 3 5 2 7" xfId="31326"/>
    <cellStyle name="SAPBEXstdItem 3 5 3" xfId="10533"/>
    <cellStyle name="SAPBEXstdItem 3 5 4" xfId="15062"/>
    <cellStyle name="SAPBEXstdItem 3 5 5" xfId="21864"/>
    <cellStyle name="SAPBEXstdItem 3 5 6" xfId="25385"/>
    <cellStyle name="SAPBEXstdItem 3 5 7" xfId="28885"/>
    <cellStyle name="SAPBEXstdItem 3 5 8" xfId="31325"/>
    <cellStyle name="SAPBEXstdItem 3 6" xfId="3506"/>
    <cellStyle name="SAPBEXstdItem 3 6 2" xfId="10535"/>
    <cellStyle name="SAPBEXstdItem 3 6 3" xfId="15064"/>
    <cellStyle name="SAPBEXstdItem 3 6 4" xfId="21866"/>
    <cellStyle name="SAPBEXstdItem 3 6 5" xfId="25387"/>
    <cellStyle name="SAPBEXstdItem 3 6 6" xfId="28887"/>
    <cellStyle name="SAPBEXstdItem 3 6 7" xfId="31327"/>
    <cellStyle name="SAPBEXstdItem 3 7" xfId="3239"/>
    <cellStyle name="SAPBEXstdItem 3 7 2" xfId="10536"/>
    <cellStyle name="SAPBEXstdItem 3 7 3" xfId="15065"/>
    <cellStyle name="SAPBEXstdItem 3 7 4" xfId="21867"/>
    <cellStyle name="SAPBEXstdItem 3 7 5" xfId="25388"/>
    <cellStyle name="SAPBEXstdItem 3 7 6" xfId="28888"/>
    <cellStyle name="SAPBEXstdItem 3 7 7" xfId="31328"/>
    <cellStyle name="SAPBEXstdItem 3 8" xfId="10526"/>
    <cellStyle name="SAPBEXstdItem 3 9" xfId="15055"/>
    <cellStyle name="SAPBEXstdItem 4" xfId="983"/>
    <cellStyle name="SAPBEXstdItem 4 10" xfId="28889"/>
    <cellStyle name="SAPBEXstdItem 4 11" xfId="31329"/>
    <cellStyle name="SAPBEXstdItem 4 2" xfId="1567"/>
    <cellStyle name="SAPBEXstdItem 4 2 2" xfId="4116"/>
    <cellStyle name="SAPBEXstdItem 4 2 2 2" xfId="10539"/>
    <cellStyle name="SAPBEXstdItem 4 2 2 3" xfId="15068"/>
    <cellStyle name="SAPBEXstdItem 4 2 2 4" xfId="21870"/>
    <cellStyle name="SAPBEXstdItem 4 2 2 5" xfId="25391"/>
    <cellStyle name="SAPBEXstdItem 4 2 2 6" xfId="28891"/>
    <cellStyle name="SAPBEXstdItem 4 2 2 7" xfId="31331"/>
    <cellStyle name="SAPBEXstdItem 4 2 3" xfId="10538"/>
    <cellStyle name="SAPBEXstdItem 4 2 4" xfId="15067"/>
    <cellStyle name="SAPBEXstdItem 4 2 5" xfId="21869"/>
    <cellStyle name="SAPBEXstdItem 4 2 6" xfId="25390"/>
    <cellStyle name="SAPBEXstdItem 4 2 7" xfId="28890"/>
    <cellStyle name="SAPBEXstdItem 4 2 8" xfId="31330"/>
    <cellStyle name="SAPBEXstdItem 4 3" xfId="1986"/>
    <cellStyle name="SAPBEXstdItem 4 3 2" xfId="4533"/>
    <cellStyle name="SAPBEXstdItem 4 3 2 2" xfId="10541"/>
    <cellStyle name="SAPBEXstdItem 4 3 2 3" xfId="21872"/>
    <cellStyle name="SAPBEXstdItem 4 3 2 4" xfId="25393"/>
    <cellStyle name="SAPBEXstdItem 4 3 2 5" xfId="28893"/>
    <cellStyle name="SAPBEXstdItem 4 3 2 6" xfId="31333"/>
    <cellStyle name="SAPBEXstdItem 4 3 3" xfId="10540"/>
    <cellStyle name="SAPBEXstdItem 4 3 4" xfId="21871"/>
    <cellStyle name="SAPBEXstdItem 4 3 5" xfId="25392"/>
    <cellStyle name="SAPBEXstdItem 4 3 6" xfId="28892"/>
    <cellStyle name="SAPBEXstdItem 4 3 7" xfId="31332"/>
    <cellStyle name="SAPBEXstdItem 4 4" xfId="2398"/>
    <cellStyle name="SAPBEXstdItem 4 4 2" xfId="4945"/>
    <cellStyle name="SAPBEXstdItem 4 4 2 2" xfId="10543"/>
    <cellStyle name="SAPBEXstdItem 4 4 2 3" xfId="15072"/>
    <cellStyle name="SAPBEXstdItem 4 4 2 4" xfId="21874"/>
    <cellStyle name="SAPBEXstdItem 4 4 2 5" xfId="25395"/>
    <cellStyle name="SAPBEXstdItem 4 4 2 6" xfId="28895"/>
    <cellStyle name="SAPBEXstdItem 4 4 2 7" xfId="31335"/>
    <cellStyle name="SAPBEXstdItem 4 4 3" xfId="10542"/>
    <cellStyle name="SAPBEXstdItem 4 4 4" xfId="15071"/>
    <cellStyle name="SAPBEXstdItem 4 4 5" xfId="21873"/>
    <cellStyle name="SAPBEXstdItem 4 4 6" xfId="25394"/>
    <cellStyle name="SAPBEXstdItem 4 4 7" xfId="28894"/>
    <cellStyle name="SAPBEXstdItem 4 4 8" xfId="31334"/>
    <cellStyle name="SAPBEXstdItem 4 5" xfId="2813"/>
    <cellStyle name="SAPBEXstdItem 4 5 2" xfId="5360"/>
    <cellStyle name="SAPBEXstdItem 4 5 2 2" xfId="15074"/>
    <cellStyle name="SAPBEXstdItem 4 5 2 3" xfId="21876"/>
    <cellStyle name="SAPBEXstdItem 4 5 2 4" xfId="25397"/>
    <cellStyle name="SAPBEXstdItem 4 5 2 5" xfId="28897"/>
    <cellStyle name="SAPBEXstdItem 4 5 2 6" xfId="31337"/>
    <cellStyle name="SAPBEXstdItem 4 5 3" xfId="15073"/>
    <cellStyle name="SAPBEXstdItem 4 5 4" xfId="21875"/>
    <cellStyle name="SAPBEXstdItem 4 5 5" xfId="25396"/>
    <cellStyle name="SAPBEXstdItem 4 5 6" xfId="28896"/>
    <cellStyle name="SAPBEXstdItem 4 5 7" xfId="31336"/>
    <cellStyle name="SAPBEXstdItem 4 6" xfId="3507"/>
    <cellStyle name="SAPBEXstdItem 4 6 2" xfId="10546"/>
    <cellStyle name="SAPBEXstdItem 4 6 3" xfId="15075"/>
    <cellStyle name="SAPBEXstdItem 4 6 4" xfId="21877"/>
    <cellStyle name="SAPBEXstdItem 4 6 5" xfId="25398"/>
    <cellStyle name="SAPBEXstdItem 4 6 6" xfId="28898"/>
    <cellStyle name="SAPBEXstdItem 4 6 7" xfId="31338"/>
    <cellStyle name="SAPBEXstdItem 4 7" xfId="3569"/>
    <cellStyle name="SAPBEXstdItem 4 7 2" xfId="10547"/>
    <cellStyle name="SAPBEXstdItem 4 7 3" xfId="15076"/>
    <cellStyle name="SAPBEXstdItem 4 7 4" xfId="21878"/>
    <cellStyle name="SAPBEXstdItem 4 7 5" xfId="25399"/>
    <cellStyle name="SAPBEXstdItem 4 7 6" xfId="28899"/>
    <cellStyle name="SAPBEXstdItem 4 7 7" xfId="31339"/>
    <cellStyle name="SAPBEXstdItem 4 8" xfId="21868"/>
    <cellStyle name="SAPBEXstdItem 4 9" xfId="25389"/>
    <cellStyle name="SAPBEXstdItem 5" xfId="1394"/>
    <cellStyle name="SAPBEXstdItem 5 10" xfId="25400"/>
    <cellStyle name="SAPBEXstdItem 5 11" xfId="31340"/>
    <cellStyle name="SAPBEXstdItem 5 2" xfId="1944"/>
    <cellStyle name="SAPBEXstdItem 5 2 2" xfId="4491"/>
    <cellStyle name="SAPBEXstdItem 5 2 2 2" xfId="10550"/>
    <cellStyle name="SAPBEXstdItem 5 2 2 3" xfId="15079"/>
    <cellStyle name="SAPBEXstdItem 5 2 2 4" xfId="21881"/>
    <cellStyle name="SAPBEXstdItem 5 2 2 5" xfId="25402"/>
    <cellStyle name="SAPBEXstdItem 5 2 2 6" xfId="28901"/>
    <cellStyle name="SAPBEXstdItem 5 2 2 7" xfId="31342"/>
    <cellStyle name="SAPBEXstdItem 5 2 3" xfId="10549"/>
    <cellStyle name="SAPBEXstdItem 5 2 4" xfId="15078"/>
    <cellStyle name="SAPBEXstdItem 5 2 5" xfId="21880"/>
    <cellStyle name="SAPBEXstdItem 5 2 6" xfId="25401"/>
    <cellStyle name="SAPBEXstdItem 5 2 7" xfId="28900"/>
    <cellStyle name="SAPBEXstdItem 5 2 8" xfId="31341"/>
    <cellStyle name="SAPBEXstdItem 5 3" xfId="2361"/>
    <cellStyle name="SAPBEXstdItem 5 3 2" xfId="4908"/>
    <cellStyle name="SAPBEXstdItem 5 3 2 2" xfId="10552"/>
    <cellStyle name="SAPBEXstdItem 5 3 2 3" xfId="15081"/>
    <cellStyle name="SAPBEXstdItem 5 3 2 4" xfId="21883"/>
    <cellStyle name="SAPBEXstdItem 5 3 2 5" xfId="25404"/>
    <cellStyle name="SAPBEXstdItem 5 3 2 6" xfId="28903"/>
    <cellStyle name="SAPBEXstdItem 5 3 2 7" xfId="31344"/>
    <cellStyle name="SAPBEXstdItem 5 3 3" xfId="10551"/>
    <cellStyle name="SAPBEXstdItem 5 3 4" xfId="15080"/>
    <cellStyle name="SAPBEXstdItem 5 3 5" xfId="21882"/>
    <cellStyle name="SAPBEXstdItem 5 3 6" xfId="25403"/>
    <cellStyle name="SAPBEXstdItem 5 3 7" xfId="28902"/>
    <cellStyle name="SAPBEXstdItem 5 3 8" xfId="31343"/>
    <cellStyle name="SAPBEXstdItem 5 4" xfId="2773"/>
    <cellStyle name="SAPBEXstdItem 5 4 2" xfId="5320"/>
    <cellStyle name="SAPBEXstdItem 5 4 2 2" xfId="10554"/>
    <cellStyle name="SAPBEXstdItem 5 4 2 3" xfId="15083"/>
    <cellStyle name="SAPBEXstdItem 5 4 2 4" xfId="21885"/>
    <cellStyle name="SAPBEXstdItem 5 4 2 5" xfId="25406"/>
    <cellStyle name="SAPBEXstdItem 5 4 2 6" xfId="28905"/>
    <cellStyle name="SAPBEXstdItem 5 4 2 7" xfId="31346"/>
    <cellStyle name="SAPBEXstdItem 5 4 3" xfId="10553"/>
    <cellStyle name="SAPBEXstdItem 5 4 4" xfId="15082"/>
    <cellStyle name="SAPBEXstdItem 5 4 5" xfId="21884"/>
    <cellStyle name="SAPBEXstdItem 5 4 6" xfId="25405"/>
    <cellStyle name="SAPBEXstdItem 5 4 7" xfId="28904"/>
    <cellStyle name="SAPBEXstdItem 5 4 8" xfId="31345"/>
    <cellStyle name="SAPBEXstdItem 5 5" xfId="3188"/>
    <cellStyle name="SAPBEXstdItem 5 5 2" xfId="5735"/>
    <cellStyle name="SAPBEXstdItem 5 5 2 2" xfId="10556"/>
    <cellStyle name="SAPBEXstdItem 5 5 2 3" xfId="15085"/>
    <cellStyle name="SAPBEXstdItem 5 5 2 4" xfId="21887"/>
    <cellStyle name="SAPBEXstdItem 5 5 2 5" xfId="25408"/>
    <cellStyle name="SAPBEXstdItem 5 5 2 6" xfId="31348"/>
    <cellStyle name="SAPBEXstdItem 5 5 3" xfId="10555"/>
    <cellStyle name="SAPBEXstdItem 5 5 4" xfId="15084"/>
    <cellStyle name="SAPBEXstdItem 5 5 5" xfId="21886"/>
    <cellStyle name="SAPBEXstdItem 5 5 6" xfId="25407"/>
    <cellStyle name="SAPBEXstdItem 5 5 7" xfId="31347"/>
    <cellStyle name="SAPBEXstdItem 5 6" xfId="3944"/>
    <cellStyle name="SAPBEXstdItem 5 6 2" xfId="10557"/>
    <cellStyle name="SAPBEXstdItem 5 6 3" xfId="15086"/>
    <cellStyle name="SAPBEXstdItem 5 6 4" xfId="21888"/>
    <cellStyle name="SAPBEXstdItem 5 6 5" xfId="25409"/>
    <cellStyle name="SAPBEXstdItem 5 6 6" xfId="28906"/>
    <cellStyle name="SAPBEXstdItem 5 6 7" xfId="31349"/>
    <cellStyle name="SAPBEXstdItem 5 7" xfId="10548"/>
    <cellStyle name="SAPBEXstdItem 5 8" xfId="15077"/>
    <cellStyle name="SAPBEXstdItem 5 9" xfId="21879"/>
    <cellStyle name="SAPBEXtitle" xfId="656"/>
    <cellStyle name="SAPBEXundefined" xfId="657"/>
    <cellStyle name="SAPBEXundefined 2" xfId="1109"/>
    <cellStyle name="SAPBEXundefined 2 10" xfId="10560"/>
    <cellStyle name="SAPBEXundefined 2 11" xfId="15089"/>
    <cellStyle name="SAPBEXundefined 2 12" xfId="21891"/>
    <cellStyle name="SAPBEXundefined 2 13" xfId="28907"/>
    <cellStyle name="SAPBEXundefined 2 2" xfId="1214"/>
    <cellStyle name="SAPBEXundefined 2 2 10" xfId="21892"/>
    <cellStyle name="SAPBEXundefined 2 2 11" xfId="25410"/>
    <cellStyle name="SAPBEXundefined 2 2 12" xfId="28908"/>
    <cellStyle name="SAPBEXundefined 2 2 2" xfId="1765"/>
    <cellStyle name="SAPBEXundefined 2 2 2 2" xfId="4314"/>
    <cellStyle name="SAPBEXundefined 2 2 2 2 2" xfId="10563"/>
    <cellStyle name="SAPBEXundefined 2 2 2 2 3" xfId="15092"/>
    <cellStyle name="SAPBEXundefined 2 2 2 2 4" xfId="21894"/>
    <cellStyle name="SAPBEXundefined 2 2 2 2 5" xfId="25412"/>
    <cellStyle name="SAPBEXundefined 2 2 2 2 6" xfId="28910"/>
    <cellStyle name="SAPBEXundefined 2 2 2 2 7" xfId="31351"/>
    <cellStyle name="SAPBEXundefined 2 2 2 3" xfId="10562"/>
    <cellStyle name="SAPBEXundefined 2 2 2 4" xfId="15091"/>
    <cellStyle name="SAPBEXundefined 2 2 2 5" xfId="21893"/>
    <cellStyle name="SAPBEXundefined 2 2 2 6" xfId="25411"/>
    <cellStyle name="SAPBEXundefined 2 2 2 7" xfId="28909"/>
    <cellStyle name="SAPBEXundefined 2 2 2 8" xfId="31350"/>
    <cellStyle name="SAPBEXundefined 2 2 3" xfId="2184"/>
    <cellStyle name="SAPBEXundefined 2 2 3 2" xfId="4731"/>
    <cellStyle name="SAPBEXundefined 2 2 3 2 2" xfId="10565"/>
    <cellStyle name="SAPBEXundefined 2 2 3 2 3" xfId="15094"/>
    <cellStyle name="SAPBEXundefined 2 2 3 2 4" xfId="21896"/>
    <cellStyle name="SAPBEXundefined 2 2 3 2 5" xfId="25414"/>
    <cellStyle name="SAPBEXundefined 2 2 3 2 6" xfId="28912"/>
    <cellStyle name="SAPBEXundefined 2 2 3 2 7" xfId="31353"/>
    <cellStyle name="SAPBEXundefined 2 2 3 3" xfId="10564"/>
    <cellStyle name="SAPBEXundefined 2 2 3 4" xfId="15093"/>
    <cellStyle name="SAPBEXundefined 2 2 3 5" xfId="21895"/>
    <cellStyle name="SAPBEXundefined 2 2 3 6" xfId="25413"/>
    <cellStyle name="SAPBEXundefined 2 2 3 7" xfId="28911"/>
    <cellStyle name="SAPBEXundefined 2 2 3 8" xfId="31352"/>
    <cellStyle name="SAPBEXundefined 2 2 4" xfId="2596"/>
    <cellStyle name="SAPBEXundefined 2 2 4 2" xfId="5143"/>
    <cellStyle name="SAPBEXundefined 2 2 4 2 2" xfId="10567"/>
    <cellStyle name="SAPBEXundefined 2 2 4 2 3" xfId="15096"/>
    <cellStyle name="SAPBEXundefined 2 2 4 2 4" xfId="21898"/>
    <cellStyle name="SAPBEXundefined 2 2 4 2 5" xfId="25416"/>
    <cellStyle name="SAPBEXundefined 2 2 4 2 6" xfId="28914"/>
    <cellStyle name="SAPBEXundefined 2 2 4 2 7" xfId="31355"/>
    <cellStyle name="SAPBEXundefined 2 2 4 3" xfId="10566"/>
    <cellStyle name="SAPBEXundefined 2 2 4 4" xfId="15095"/>
    <cellStyle name="SAPBEXundefined 2 2 4 5" xfId="21897"/>
    <cellStyle name="SAPBEXundefined 2 2 4 6" xfId="25415"/>
    <cellStyle name="SAPBEXundefined 2 2 4 7" xfId="28913"/>
    <cellStyle name="SAPBEXundefined 2 2 4 8" xfId="31354"/>
    <cellStyle name="SAPBEXundefined 2 2 5" xfId="3011"/>
    <cellStyle name="SAPBEXundefined 2 2 5 2" xfId="5558"/>
    <cellStyle name="SAPBEXundefined 2 2 5 2 2" xfId="10569"/>
    <cellStyle name="SAPBEXundefined 2 2 5 2 3" xfId="15098"/>
    <cellStyle name="SAPBEXundefined 2 2 5 2 4" xfId="21900"/>
    <cellStyle name="SAPBEXundefined 2 2 5 2 5" xfId="25418"/>
    <cellStyle name="SAPBEXundefined 2 2 5 2 6" xfId="28916"/>
    <cellStyle name="SAPBEXundefined 2 2 5 2 7" xfId="31356"/>
    <cellStyle name="SAPBEXundefined 2 2 5 3" xfId="10568"/>
    <cellStyle name="SAPBEXundefined 2 2 5 4" xfId="15097"/>
    <cellStyle name="SAPBEXundefined 2 2 5 5" xfId="21899"/>
    <cellStyle name="SAPBEXundefined 2 2 5 6" xfId="25417"/>
    <cellStyle name="SAPBEXundefined 2 2 5 7" xfId="28915"/>
    <cellStyle name="SAPBEXundefined 2 2 6" xfId="3509"/>
    <cellStyle name="SAPBEXundefined 2 2 6 2" xfId="10570"/>
    <cellStyle name="SAPBEXundefined 2 2 6 3" xfId="15099"/>
    <cellStyle name="SAPBEXundefined 2 2 6 4" xfId="21901"/>
    <cellStyle name="SAPBEXundefined 2 2 6 5" xfId="25419"/>
    <cellStyle name="SAPBEXundefined 2 2 6 6" xfId="28917"/>
    <cellStyle name="SAPBEXundefined 2 2 6 7" xfId="31357"/>
    <cellStyle name="SAPBEXundefined 2 2 7" xfId="3767"/>
    <cellStyle name="SAPBEXundefined 2 2 7 2" xfId="10571"/>
    <cellStyle name="SAPBEXundefined 2 2 7 3" xfId="15100"/>
    <cellStyle name="SAPBEXundefined 2 2 7 4" xfId="21902"/>
    <cellStyle name="SAPBEXundefined 2 2 7 5" xfId="25420"/>
    <cellStyle name="SAPBEXundefined 2 2 7 6" xfId="28918"/>
    <cellStyle name="SAPBEXundefined 2 2 7 7" xfId="31358"/>
    <cellStyle name="SAPBEXundefined 2 2 8" xfId="10561"/>
    <cellStyle name="SAPBEXundefined 2 2 9" xfId="15090"/>
    <cellStyle name="SAPBEXundefined 2 3" xfId="1313"/>
    <cellStyle name="SAPBEXundefined 2 3 10" xfId="21903"/>
    <cellStyle name="SAPBEXundefined 2 3 11" xfId="28919"/>
    <cellStyle name="SAPBEXundefined 2 3 12" xfId="31359"/>
    <cellStyle name="SAPBEXundefined 2 3 2" xfId="1864"/>
    <cellStyle name="SAPBEXundefined 2 3 2 2" xfId="4413"/>
    <cellStyle name="SAPBEXundefined 2 3 2 2 2" xfId="10574"/>
    <cellStyle name="SAPBEXundefined 2 3 2 2 3" xfId="15103"/>
    <cellStyle name="SAPBEXundefined 2 3 2 2 4" xfId="21905"/>
    <cellStyle name="SAPBEXundefined 2 3 2 2 5" xfId="25422"/>
    <cellStyle name="SAPBEXundefined 2 3 2 2 6" xfId="28921"/>
    <cellStyle name="SAPBEXundefined 2 3 2 2 7" xfId="31361"/>
    <cellStyle name="SAPBEXundefined 2 3 2 3" xfId="10573"/>
    <cellStyle name="SAPBEXundefined 2 3 2 4" xfId="15102"/>
    <cellStyle name="SAPBEXundefined 2 3 2 5" xfId="21904"/>
    <cellStyle name="SAPBEXundefined 2 3 2 6" xfId="25421"/>
    <cellStyle name="SAPBEXundefined 2 3 2 7" xfId="28920"/>
    <cellStyle name="SAPBEXundefined 2 3 2 8" xfId="31360"/>
    <cellStyle name="SAPBEXundefined 2 3 3" xfId="2283"/>
    <cellStyle name="SAPBEXundefined 2 3 3 2" xfId="4830"/>
    <cellStyle name="SAPBEXundefined 2 3 3 2 2" xfId="10576"/>
    <cellStyle name="SAPBEXundefined 2 3 3 2 3" xfId="15105"/>
    <cellStyle name="SAPBEXundefined 2 3 3 2 4" xfId="21907"/>
    <cellStyle name="SAPBEXundefined 2 3 3 2 5" xfId="25424"/>
    <cellStyle name="SAPBEXundefined 2 3 3 2 6" xfId="28923"/>
    <cellStyle name="SAPBEXundefined 2 3 3 2 7" xfId="31363"/>
    <cellStyle name="SAPBEXundefined 2 3 3 3" xfId="10575"/>
    <cellStyle name="SAPBEXundefined 2 3 3 4" xfId="15104"/>
    <cellStyle name="SAPBEXundefined 2 3 3 5" xfId="21906"/>
    <cellStyle name="SAPBEXundefined 2 3 3 6" xfId="25423"/>
    <cellStyle name="SAPBEXundefined 2 3 3 7" xfId="28922"/>
    <cellStyle name="SAPBEXundefined 2 3 3 8" xfId="31362"/>
    <cellStyle name="SAPBEXundefined 2 3 4" xfId="2695"/>
    <cellStyle name="SAPBEXundefined 2 3 4 2" xfId="5242"/>
    <cellStyle name="SAPBEXundefined 2 3 4 2 2" xfId="10578"/>
    <cellStyle name="SAPBEXundefined 2 3 4 2 3" xfId="15107"/>
    <cellStyle name="SAPBEXundefined 2 3 4 2 4" xfId="21909"/>
    <cellStyle name="SAPBEXundefined 2 3 4 2 5" xfId="25426"/>
    <cellStyle name="SAPBEXundefined 2 3 4 2 6" xfId="28925"/>
    <cellStyle name="SAPBEXundefined 2 3 4 2 7" xfId="31365"/>
    <cellStyle name="SAPBEXundefined 2 3 4 3" xfId="10577"/>
    <cellStyle name="SAPBEXundefined 2 3 4 4" xfId="15106"/>
    <cellStyle name="SAPBEXundefined 2 3 4 5" xfId="21908"/>
    <cellStyle name="SAPBEXundefined 2 3 4 6" xfId="25425"/>
    <cellStyle name="SAPBEXundefined 2 3 4 7" xfId="28924"/>
    <cellStyle name="SAPBEXundefined 2 3 4 8" xfId="31364"/>
    <cellStyle name="SAPBEXundefined 2 3 5" xfId="3110"/>
    <cellStyle name="SAPBEXundefined 2 3 5 2" xfId="5657"/>
    <cellStyle name="SAPBEXundefined 2 3 5 2 2" xfId="10580"/>
    <cellStyle name="SAPBEXundefined 2 3 5 2 3" xfId="15109"/>
    <cellStyle name="SAPBEXundefined 2 3 5 2 4" xfId="21911"/>
    <cellStyle name="SAPBEXundefined 2 3 5 2 5" xfId="25428"/>
    <cellStyle name="SAPBEXundefined 2 3 5 2 6" xfId="28927"/>
    <cellStyle name="SAPBEXundefined 2 3 5 2 7" xfId="31367"/>
    <cellStyle name="SAPBEXundefined 2 3 5 3" xfId="10579"/>
    <cellStyle name="SAPBEXundefined 2 3 5 4" xfId="15108"/>
    <cellStyle name="SAPBEXundefined 2 3 5 5" xfId="21910"/>
    <cellStyle name="SAPBEXundefined 2 3 5 6" xfId="25427"/>
    <cellStyle name="SAPBEXundefined 2 3 5 7" xfId="28926"/>
    <cellStyle name="SAPBEXundefined 2 3 5 8" xfId="31366"/>
    <cellStyle name="SAPBEXundefined 2 3 6" xfId="3510"/>
    <cellStyle name="SAPBEXundefined 2 3 6 2" xfId="10581"/>
    <cellStyle name="SAPBEXundefined 2 3 6 3" xfId="15110"/>
    <cellStyle name="SAPBEXundefined 2 3 6 4" xfId="21912"/>
    <cellStyle name="SAPBEXundefined 2 3 6 5" xfId="25429"/>
    <cellStyle name="SAPBEXundefined 2 3 6 6" xfId="28928"/>
    <cellStyle name="SAPBEXundefined 2 3 6 7" xfId="31368"/>
    <cellStyle name="SAPBEXundefined 2 3 7" xfId="3866"/>
    <cellStyle name="SAPBEXundefined 2 3 7 2" xfId="10582"/>
    <cellStyle name="SAPBEXundefined 2 3 7 3" xfId="15111"/>
    <cellStyle name="SAPBEXundefined 2 3 7 4" xfId="21913"/>
    <cellStyle name="SAPBEXundefined 2 3 7 5" xfId="25430"/>
    <cellStyle name="SAPBEXundefined 2 3 7 6" xfId="28929"/>
    <cellStyle name="SAPBEXundefined 2 3 7 7" xfId="31369"/>
    <cellStyle name="SAPBEXundefined 2 3 8" xfId="10572"/>
    <cellStyle name="SAPBEXundefined 2 3 9" xfId="15101"/>
    <cellStyle name="SAPBEXundefined 2 4" xfId="1661"/>
    <cellStyle name="SAPBEXundefined 2 4 2" xfId="4210"/>
    <cellStyle name="SAPBEXundefined 2 4 2 2" xfId="10584"/>
    <cellStyle name="SAPBEXundefined 2 4 2 3" xfId="15113"/>
    <cellStyle name="SAPBEXundefined 2 4 2 4" xfId="21915"/>
    <cellStyle name="SAPBEXundefined 2 4 2 5" xfId="25432"/>
    <cellStyle name="SAPBEXundefined 2 4 2 6" xfId="28931"/>
    <cellStyle name="SAPBEXundefined 2 4 2 7" xfId="31371"/>
    <cellStyle name="SAPBEXundefined 2 4 3" xfId="10583"/>
    <cellStyle name="SAPBEXundefined 2 4 4" xfId="15112"/>
    <cellStyle name="SAPBEXundefined 2 4 5" xfId="21914"/>
    <cellStyle name="SAPBEXundefined 2 4 6" xfId="25431"/>
    <cellStyle name="SAPBEXundefined 2 4 7" xfId="28930"/>
    <cellStyle name="SAPBEXundefined 2 4 8" xfId="31370"/>
    <cellStyle name="SAPBEXundefined 2 5" xfId="2080"/>
    <cellStyle name="SAPBEXundefined 2 5 2" xfId="4627"/>
    <cellStyle name="SAPBEXundefined 2 5 2 2" xfId="10586"/>
    <cellStyle name="SAPBEXundefined 2 5 2 3" xfId="15115"/>
    <cellStyle name="SAPBEXundefined 2 5 2 4" xfId="21917"/>
    <cellStyle name="SAPBEXundefined 2 5 2 5" xfId="25434"/>
    <cellStyle name="SAPBEXundefined 2 5 2 6" xfId="28933"/>
    <cellStyle name="SAPBEXundefined 2 5 2 7" xfId="31373"/>
    <cellStyle name="SAPBEXundefined 2 5 3" xfId="10585"/>
    <cellStyle name="SAPBEXundefined 2 5 4" xfId="15114"/>
    <cellStyle name="SAPBEXundefined 2 5 5" xfId="21916"/>
    <cellStyle name="SAPBEXundefined 2 5 6" xfId="25433"/>
    <cellStyle name="SAPBEXundefined 2 5 7" xfId="28932"/>
    <cellStyle name="SAPBEXundefined 2 5 8" xfId="31372"/>
    <cellStyle name="SAPBEXundefined 2 6" xfId="2492"/>
    <cellStyle name="SAPBEXundefined 2 6 2" xfId="5039"/>
    <cellStyle name="SAPBEXundefined 2 6 2 2" xfId="10588"/>
    <cellStyle name="SAPBEXundefined 2 6 2 3" xfId="15117"/>
    <cellStyle name="SAPBEXundefined 2 6 2 4" xfId="21919"/>
    <cellStyle name="SAPBEXundefined 2 6 2 5" xfId="25436"/>
    <cellStyle name="SAPBEXundefined 2 6 2 6" xfId="28935"/>
    <cellStyle name="SAPBEXundefined 2 6 2 7" xfId="31375"/>
    <cellStyle name="SAPBEXundefined 2 6 3" xfId="10587"/>
    <cellStyle name="SAPBEXundefined 2 6 4" xfId="15116"/>
    <cellStyle name="SAPBEXundefined 2 6 5" xfId="21918"/>
    <cellStyle name="SAPBEXundefined 2 6 6" xfId="25435"/>
    <cellStyle name="SAPBEXundefined 2 6 7" xfId="28934"/>
    <cellStyle name="SAPBEXundefined 2 6 8" xfId="31374"/>
    <cellStyle name="SAPBEXundefined 2 7" xfId="2907"/>
    <cellStyle name="SAPBEXundefined 2 7 2" xfId="5454"/>
    <cellStyle name="SAPBEXundefined 2 7 2 2" xfId="10590"/>
    <cellStyle name="SAPBEXundefined 2 7 2 3" xfId="15119"/>
    <cellStyle name="SAPBEXundefined 2 7 2 4" xfId="21921"/>
    <cellStyle name="SAPBEXundefined 2 7 2 5" xfId="25438"/>
    <cellStyle name="SAPBEXundefined 2 7 2 6" xfId="28937"/>
    <cellStyle name="SAPBEXundefined 2 7 2 7" xfId="31377"/>
    <cellStyle name="SAPBEXundefined 2 7 3" xfId="10589"/>
    <cellStyle name="SAPBEXundefined 2 7 4" xfId="15118"/>
    <cellStyle name="SAPBEXundefined 2 7 5" xfId="21920"/>
    <cellStyle name="SAPBEXundefined 2 7 6" xfId="25437"/>
    <cellStyle name="SAPBEXundefined 2 7 7" xfId="28936"/>
    <cellStyle name="SAPBEXundefined 2 7 8" xfId="31376"/>
    <cellStyle name="SAPBEXundefined 2 8" xfId="3508"/>
    <cellStyle name="SAPBEXundefined 2 8 2" xfId="10591"/>
    <cellStyle name="SAPBEXundefined 2 8 3" xfId="15120"/>
    <cellStyle name="SAPBEXundefined 2 8 4" xfId="21922"/>
    <cellStyle name="SAPBEXundefined 2 8 5" xfId="25439"/>
    <cellStyle name="SAPBEXundefined 2 8 6" xfId="28938"/>
    <cellStyle name="SAPBEXundefined 2 8 7" xfId="31378"/>
    <cellStyle name="SAPBEXundefined 2 9" xfId="3663"/>
    <cellStyle name="SAPBEXundefined 2 9 2" xfId="10592"/>
    <cellStyle name="SAPBEXundefined 2 9 3" xfId="15121"/>
    <cellStyle name="SAPBEXundefined 2 9 4" xfId="21923"/>
    <cellStyle name="SAPBEXundefined 2 9 5" xfId="25440"/>
    <cellStyle name="SAPBEXundefined 2 9 6" xfId="28939"/>
    <cellStyle name="SAPBEXundefined 2 9 7" xfId="31379"/>
    <cellStyle name="SAPBEXundefined 3" xfId="931"/>
    <cellStyle name="SAPBEXundefined 3 10" xfId="25441"/>
    <cellStyle name="SAPBEXundefined 3 11" xfId="28940"/>
    <cellStyle name="SAPBEXundefined 3 12" xfId="31380"/>
    <cellStyle name="SAPBEXundefined 3 2" xfId="1515"/>
    <cellStyle name="SAPBEXundefined 3 2 2" xfId="4064"/>
    <cellStyle name="SAPBEXundefined 3 2 2 2" xfId="10595"/>
    <cellStyle name="SAPBEXundefined 3 2 2 3" xfId="15124"/>
    <cellStyle name="SAPBEXundefined 3 2 2 4" xfId="21926"/>
    <cellStyle name="SAPBEXundefined 3 2 2 5" xfId="25443"/>
    <cellStyle name="SAPBEXundefined 3 2 2 6" xfId="28942"/>
    <cellStyle name="SAPBEXundefined 3 2 2 7" xfId="31382"/>
    <cellStyle name="SAPBEXundefined 3 2 3" xfId="10594"/>
    <cellStyle name="SAPBEXundefined 3 2 4" xfId="15123"/>
    <cellStyle name="SAPBEXundefined 3 2 5" xfId="21925"/>
    <cellStyle name="SAPBEXundefined 3 2 6" xfId="25442"/>
    <cellStyle name="SAPBEXundefined 3 2 7" xfId="28941"/>
    <cellStyle name="SAPBEXundefined 3 2 8" xfId="31381"/>
    <cellStyle name="SAPBEXundefined 3 3" xfId="1422"/>
    <cellStyle name="SAPBEXundefined 3 3 2" xfId="3971"/>
    <cellStyle name="SAPBEXundefined 3 3 2 2" xfId="10597"/>
    <cellStyle name="SAPBEXundefined 3 3 2 3" xfId="15126"/>
    <cellStyle name="SAPBEXundefined 3 3 2 4" xfId="21928"/>
    <cellStyle name="SAPBEXundefined 3 3 2 5" xfId="25445"/>
    <cellStyle name="SAPBEXundefined 3 3 2 6" xfId="28944"/>
    <cellStyle name="SAPBEXundefined 3 3 2 7" xfId="31384"/>
    <cellStyle name="SAPBEXundefined 3 3 3" xfId="10596"/>
    <cellStyle name="SAPBEXundefined 3 3 4" xfId="15125"/>
    <cellStyle name="SAPBEXundefined 3 3 5" xfId="21927"/>
    <cellStyle name="SAPBEXundefined 3 3 6" xfId="25444"/>
    <cellStyle name="SAPBEXundefined 3 3 7" xfId="28943"/>
    <cellStyle name="SAPBEXundefined 3 3 8" xfId="31383"/>
    <cellStyle name="SAPBEXundefined 3 4" xfId="1480"/>
    <cellStyle name="SAPBEXundefined 3 4 2" xfId="4029"/>
    <cellStyle name="SAPBEXundefined 3 4 2 2" xfId="10599"/>
    <cellStyle name="SAPBEXundefined 3 4 2 3" xfId="15128"/>
    <cellStyle name="SAPBEXundefined 3 4 2 4" xfId="21930"/>
    <cellStyle name="SAPBEXundefined 3 4 2 5" xfId="25447"/>
    <cellStyle name="SAPBEXundefined 3 4 2 6" xfId="28946"/>
    <cellStyle name="SAPBEXundefined 3 4 2 7" xfId="31386"/>
    <cellStyle name="SAPBEXundefined 3 4 3" xfId="10598"/>
    <cellStyle name="SAPBEXundefined 3 4 4" xfId="15127"/>
    <cellStyle name="SAPBEXundefined 3 4 5" xfId="25446"/>
    <cellStyle name="SAPBEXundefined 3 4 6" xfId="28945"/>
    <cellStyle name="SAPBEXundefined 3 4 7" xfId="31385"/>
    <cellStyle name="SAPBEXundefined 3 5" xfId="1456"/>
    <cellStyle name="SAPBEXundefined 3 5 2" xfId="4005"/>
    <cellStyle name="SAPBEXundefined 3 5 2 2" xfId="10601"/>
    <cellStyle name="SAPBEXundefined 3 5 2 3" xfId="15130"/>
    <cellStyle name="SAPBEXundefined 3 5 2 4" xfId="21932"/>
    <cellStyle name="SAPBEXundefined 3 5 2 5" xfId="25449"/>
    <cellStyle name="SAPBEXundefined 3 5 2 6" xfId="28948"/>
    <cellStyle name="SAPBEXundefined 3 5 2 7" xfId="31388"/>
    <cellStyle name="SAPBEXundefined 3 5 3" xfId="10600"/>
    <cellStyle name="SAPBEXundefined 3 5 4" xfId="15129"/>
    <cellStyle name="SAPBEXundefined 3 5 5" xfId="21931"/>
    <cellStyle name="SAPBEXundefined 3 5 6" xfId="25448"/>
    <cellStyle name="SAPBEXundefined 3 5 7" xfId="28947"/>
    <cellStyle name="SAPBEXundefined 3 5 8" xfId="31387"/>
    <cellStyle name="SAPBEXundefined 3 6" xfId="3511"/>
    <cellStyle name="SAPBEXundefined 3 6 2" xfId="10602"/>
    <cellStyle name="SAPBEXundefined 3 6 3" xfId="15131"/>
    <cellStyle name="SAPBEXundefined 3 6 4" xfId="21933"/>
    <cellStyle name="SAPBEXundefined 3 6 5" xfId="25450"/>
    <cellStyle name="SAPBEXundefined 3 6 6" xfId="28949"/>
    <cellStyle name="SAPBEXundefined 3 6 7" xfId="31389"/>
    <cellStyle name="SAPBEXundefined 3 7" xfId="3240"/>
    <cellStyle name="SAPBEXundefined 3 7 2" xfId="10603"/>
    <cellStyle name="SAPBEXundefined 3 7 3" xfId="15132"/>
    <cellStyle name="SAPBEXundefined 3 7 4" xfId="21934"/>
    <cellStyle name="SAPBEXundefined 3 7 5" xfId="25451"/>
    <cellStyle name="SAPBEXundefined 3 7 6" xfId="28950"/>
    <cellStyle name="SAPBEXundefined 3 7 7" xfId="31390"/>
    <cellStyle name="SAPBEXundefined 3 8" xfId="10593"/>
    <cellStyle name="SAPBEXundefined 3 9" xfId="15122"/>
    <cellStyle name="SAPBEXundefined 4" xfId="984"/>
    <cellStyle name="SAPBEXundefined 4 10" xfId="28951"/>
    <cellStyle name="SAPBEXundefined 4 11" xfId="31391"/>
    <cellStyle name="SAPBEXundefined 4 2" xfId="1568"/>
    <cellStyle name="SAPBEXundefined 4 2 2" xfId="4117"/>
    <cellStyle name="SAPBEXundefined 4 2 2 2" xfId="10606"/>
    <cellStyle name="SAPBEXundefined 4 2 2 3" xfId="15135"/>
    <cellStyle name="SAPBEXundefined 4 2 2 4" xfId="21937"/>
    <cellStyle name="SAPBEXundefined 4 2 2 5" xfId="25454"/>
    <cellStyle name="SAPBEXundefined 4 2 2 6" xfId="28953"/>
    <cellStyle name="SAPBEXundefined 4 2 2 7" xfId="31393"/>
    <cellStyle name="SAPBEXundefined 4 2 3" xfId="10605"/>
    <cellStyle name="SAPBEXundefined 4 2 4" xfId="15134"/>
    <cellStyle name="SAPBEXundefined 4 2 5" xfId="21936"/>
    <cellStyle name="SAPBEXundefined 4 2 6" xfId="25453"/>
    <cellStyle name="SAPBEXundefined 4 2 7" xfId="28952"/>
    <cellStyle name="SAPBEXundefined 4 2 8" xfId="31392"/>
    <cellStyle name="SAPBEXundefined 4 3" xfId="1987"/>
    <cellStyle name="SAPBEXundefined 4 3 2" xfId="4534"/>
    <cellStyle name="SAPBEXundefined 4 3 2 2" xfId="10608"/>
    <cellStyle name="SAPBEXundefined 4 3 2 3" xfId="21939"/>
    <cellStyle name="SAPBEXundefined 4 3 2 4" xfId="25456"/>
    <cellStyle name="SAPBEXundefined 4 3 2 5" xfId="28955"/>
    <cellStyle name="SAPBEXundefined 4 3 2 6" xfId="31395"/>
    <cellStyle name="SAPBEXundefined 4 3 3" xfId="10607"/>
    <cellStyle name="SAPBEXundefined 4 3 4" xfId="21938"/>
    <cellStyle name="SAPBEXundefined 4 3 5" xfId="25455"/>
    <cellStyle name="SAPBEXundefined 4 3 6" xfId="28954"/>
    <cellStyle name="SAPBEXundefined 4 3 7" xfId="31394"/>
    <cellStyle name="SAPBEXundefined 4 4" xfId="2399"/>
    <cellStyle name="SAPBEXundefined 4 4 2" xfId="4946"/>
    <cellStyle name="SAPBEXundefined 4 4 2 2" xfId="10610"/>
    <cellStyle name="SAPBEXundefined 4 4 2 3" xfId="15139"/>
    <cellStyle name="SAPBEXundefined 4 4 2 4" xfId="21941"/>
    <cellStyle name="SAPBEXundefined 4 4 2 5" xfId="25458"/>
    <cellStyle name="SAPBEXundefined 4 4 2 6" xfId="28957"/>
    <cellStyle name="SAPBEXundefined 4 4 2 7" xfId="31397"/>
    <cellStyle name="SAPBEXundefined 4 4 3" xfId="10609"/>
    <cellStyle name="SAPBEXundefined 4 4 4" xfId="15138"/>
    <cellStyle name="SAPBEXundefined 4 4 5" xfId="21940"/>
    <cellStyle name="SAPBEXundefined 4 4 6" xfId="25457"/>
    <cellStyle name="SAPBEXundefined 4 4 7" xfId="28956"/>
    <cellStyle name="SAPBEXundefined 4 4 8" xfId="31396"/>
    <cellStyle name="SAPBEXundefined 4 5" xfId="2814"/>
    <cellStyle name="SAPBEXundefined 4 5 2" xfId="5361"/>
    <cellStyle name="SAPBEXundefined 4 5 2 2" xfId="15141"/>
    <cellStyle name="SAPBEXundefined 4 5 2 3" xfId="21943"/>
    <cellStyle name="SAPBEXundefined 4 5 2 4" xfId="25460"/>
    <cellStyle name="SAPBEXundefined 4 5 2 5" xfId="28959"/>
    <cellStyle name="SAPBEXundefined 4 5 2 6" xfId="31399"/>
    <cellStyle name="SAPBEXundefined 4 5 3" xfId="15140"/>
    <cellStyle name="SAPBEXundefined 4 5 4" xfId="21942"/>
    <cellStyle name="SAPBEXundefined 4 5 5" xfId="25459"/>
    <cellStyle name="SAPBEXundefined 4 5 6" xfId="28958"/>
    <cellStyle name="SAPBEXundefined 4 5 7" xfId="31398"/>
    <cellStyle name="SAPBEXundefined 4 6" xfId="3512"/>
    <cellStyle name="SAPBEXundefined 4 6 2" xfId="10613"/>
    <cellStyle name="SAPBEXundefined 4 6 3" xfId="15142"/>
    <cellStyle name="SAPBEXundefined 4 6 4" xfId="21944"/>
    <cellStyle name="SAPBEXundefined 4 6 5" xfId="25461"/>
    <cellStyle name="SAPBEXundefined 4 6 6" xfId="28960"/>
    <cellStyle name="SAPBEXundefined 4 6 7" xfId="31400"/>
    <cellStyle name="SAPBEXundefined 4 7" xfId="3570"/>
    <cellStyle name="SAPBEXundefined 4 7 2" xfId="10614"/>
    <cellStyle name="SAPBEXundefined 4 7 3" xfId="15143"/>
    <cellStyle name="SAPBEXundefined 4 7 4" xfId="21945"/>
    <cellStyle name="SAPBEXundefined 4 7 5" xfId="25462"/>
    <cellStyle name="SAPBEXundefined 4 7 6" xfId="28961"/>
    <cellStyle name="SAPBEXundefined 4 7 7" xfId="31401"/>
    <cellStyle name="SAPBEXundefined 4 8" xfId="21935"/>
    <cellStyle name="SAPBEXundefined 4 9" xfId="25452"/>
    <cellStyle name="SAPBEXundefined 5" xfId="1395"/>
    <cellStyle name="SAPBEXundefined 5 10" xfId="25463"/>
    <cellStyle name="SAPBEXundefined 5 11" xfId="31402"/>
    <cellStyle name="SAPBEXundefined 5 2" xfId="1945"/>
    <cellStyle name="SAPBEXundefined 5 2 2" xfId="4492"/>
    <cellStyle name="SAPBEXundefined 5 2 2 2" xfId="10617"/>
    <cellStyle name="SAPBEXundefined 5 2 2 3" xfId="15146"/>
    <cellStyle name="SAPBEXundefined 5 2 2 4" xfId="21948"/>
    <cellStyle name="SAPBEXundefined 5 2 2 5" xfId="25465"/>
    <cellStyle name="SAPBEXundefined 5 2 2 6" xfId="28963"/>
    <cellStyle name="SAPBEXundefined 5 2 2 7" xfId="31404"/>
    <cellStyle name="SAPBEXundefined 5 2 3" xfId="10616"/>
    <cellStyle name="SAPBEXundefined 5 2 4" xfId="15145"/>
    <cellStyle name="SAPBEXundefined 5 2 5" xfId="21947"/>
    <cellStyle name="SAPBEXundefined 5 2 6" xfId="25464"/>
    <cellStyle name="SAPBEXundefined 5 2 7" xfId="28962"/>
    <cellStyle name="SAPBEXundefined 5 2 8" xfId="31403"/>
    <cellStyle name="SAPBEXundefined 5 3" xfId="2362"/>
    <cellStyle name="SAPBEXundefined 5 3 2" xfId="4909"/>
    <cellStyle name="SAPBEXundefined 5 3 2 2" xfId="10619"/>
    <cellStyle name="SAPBEXundefined 5 3 2 3" xfId="15148"/>
    <cellStyle name="SAPBEXundefined 5 3 2 4" xfId="21950"/>
    <cellStyle name="SAPBEXundefined 5 3 2 5" xfId="25467"/>
    <cellStyle name="SAPBEXundefined 5 3 2 6" xfId="28965"/>
    <cellStyle name="SAPBEXundefined 5 3 2 7" xfId="31406"/>
    <cellStyle name="SAPBEXundefined 5 3 3" xfId="10618"/>
    <cellStyle name="SAPBEXundefined 5 3 4" xfId="15147"/>
    <cellStyle name="SAPBEXundefined 5 3 5" xfId="21949"/>
    <cellStyle name="SAPBEXundefined 5 3 6" xfId="25466"/>
    <cellStyle name="SAPBEXundefined 5 3 7" xfId="28964"/>
    <cellStyle name="SAPBEXundefined 5 3 8" xfId="31405"/>
    <cellStyle name="SAPBEXundefined 5 4" xfId="2774"/>
    <cellStyle name="SAPBEXundefined 5 4 2" xfId="5321"/>
    <cellStyle name="SAPBEXundefined 5 4 2 2" xfId="10621"/>
    <cellStyle name="SAPBEXundefined 5 4 2 3" xfId="15150"/>
    <cellStyle name="SAPBEXundefined 5 4 2 4" xfId="21952"/>
    <cellStyle name="SAPBEXundefined 5 4 2 5" xfId="25469"/>
    <cellStyle name="SAPBEXundefined 5 4 2 6" xfId="28967"/>
    <cellStyle name="SAPBEXundefined 5 4 2 7" xfId="31408"/>
    <cellStyle name="SAPBEXundefined 5 4 3" xfId="10620"/>
    <cellStyle name="SAPBEXundefined 5 4 4" xfId="15149"/>
    <cellStyle name="SAPBEXundefined 5 4 5" xfId="21951"/>
    <cellStyle name="SAPBEXundefined 5 4 6" xfId="25468"/>
    <cellStyle name="SAPBEXundefined 5 4 7" xfId="28966"/>
    <cellStyle name="SAPBEXundefined 5 4 8" xfId="31407"/>
    <cellStyle name="SAPBEXundefined 5 5" xfId="3189"/>
    <cellStyle name="SAPBEXundefined 5 5 2" xfId="5736"/>
    <cellStyle name="SAPBEXundefined 5 5 2 2" xfId="10623"/>
    <cellStyle name="SAPBEXundefined 5 5 2 3" xfId="15152"/>
    <cellStyle name="SAPBEXundefined 5 5 2 4" xfId="21954"/>
    <cellStyle name="SAPBEXundefined 5 5 2 5" xfId="25471"/>
    <cellStyle name="SAPBEXundefined 5 5 2 6" xfId="31410"/>
    <cellStyle name="SAPBEXundefined 5 5 3" xfId="10622"/>
    <cellStyle name="SAPBEXundefined 5 5 4" xfId="15151"/>
    <cellStyle name="SAPBEXundefined 5 5 5" xfId="21953"/>
    <cellStyle name="SAPBEXundefined 5 5 6" xfId="25470"/>
    <cellStyle name="SAPBEXundefined 5 5 7" xfId="31409"/>
    <cellStyle name="SAPBEXundefined 5 6" xfId="3945"/>
    <cellStyle name="SAPBEXundefined 5 6 2" xfId="10624"/>
    <cellStyle name="SAPBEXundefined 5 6 3" xfId="15153"/>
    <cellStyle name="SAPBEXundefined 5 6 4" xfId="21955"/>
    <cellStyle name="SAPBEXundefined 5 6 5" xfId="25472"/>
    <cellStyle name="SAPBEXundefined 5 6 6" xfId="28968"/>
    <cellStyle name="SAPBEXundefined 5 6 7" xfId="31411"/>
    <cellStyle name="SAPBEXundefined 5 7" xfId="10615"/>
    <cellStyle name="SAPBEXundefined 5 8" xfId="15144"/>
    <cellStyle name="SAPBEXundefined 5 9" xfId="21946"/>
    <cellStyle name="section" xfId="658"/>
    <cellStyle name="Shaded" xfId="659"/>
    <cellStyle name="Shares" xfId="660"/>
    <cellStyle name="Size" xfId="661"/>
    <cellStyle name="Small Page Heading" xfId="662"/>
    <cellStyle name="Source" xfId="663"/>
    <cellStyle name="SpecialHeader" xfId="664"/>
    <cellStyle name="Standard" xfId="665"/>
    <cellStyle name="static" xfId="666"/>
    <cellStyle name="Status" xfId="667"/>
    <cellStyle name="Std_%" xfId="668"/>
    <cellStyle name="Style 1" xfId="669"/>
    <cellStyle name="Style 1 2" xfId="828"/>
    <cellStyle name="Style 2" xfId="670"/>
    <cellStyle name="Sub Heading" xfId="671"/>
    <cellStyle name="subhead" xfId="672"/>
    <cellStyle name="SubHeader" xfId="673"/>
    <cellStyle name="Subtitle" xfId="674"/>
    <cellStyle name="SubTotal" xfId="675"/>
    <cellStyle name="syear" xfId="676"/>
    <cellStyle name="T" xfId="677"/>
    <cellStyle name="T_XV - Investor model draft (11 Oct 2010)_6023524_4 (CSF_Sydney) (2) (3)" xfId="678"/>
    <cellStyle name="Table Col Head" xfId="679"/>
    <cellStyle name="Table Head" xfId="680"/>
    <cellStyle name="Table Head Aligned" xfId="681"/>
    <cellStyle name="Table Head Blue" xfId="682"/>
    <cellStyle name="Table Head Green" xfId="683"/>
    <cellStyle name="Table Heading" xfId="684"/>
    <cellStyle name="Table Sub Head" xfId="685"/>
    <cellStyle name="Table Title" xfId="686"/>
    <cellStyle name="Table Units" xfId="687"/>
    <cellStyle name="Table#" xfId="688"/>
    <cellStyle name="TableColHeadLeft" xfId="689"/>
    <cellStyle name="TableColHeadRight" xfId="690"/>
    <cellStyle name="TableData" xfId="691"/>
    <cellStyle name="TableFootnote" xfId="692"/>
    <cellStyle name="TableSub" xfId="693"/>
    <cellStyle name="TableText" xfId="694"/>
    <cellStyle name="TableText1" xfId="695"/>
    <cellStyle name="TableTitle" xfId="696"/>
    <cellStyle name="Term" xfId="697"/>
    <cellStyle name="text" xfId="698"/>
    <cellStyle name="Text [Bullet]" xfId="699"/>
    <cellStyle name="Text [Dash]" xfId="700"/>
    <cellStyle name="Text [Em-Dash]" xfId="701"/>
    <cellStyle name="Text Indent A" xfId="702"/>
    <cellStyle name="Text Indent B" xfId="703"/>
    <cellStyle name="Text Indent C" xfId="704"/>
    <cellStyle name="Text Right" xfId="705"/>
    <cellStyle name="Tickmark" xfId="706"/>
    <cellStyle name="Tim" xfId="707"/>
    <cellStyle name="TIME" xfId="708"/>
    <cellStyle name="Times" xfId="709"/>
    <cellStyle name="Times [1]" xfId="710"/>
    <cellStyle name="Times [2]" xfId="711"/>
    <cellStyle name="Times 12" xfId="712"/>
    <cellStyle name="Times New Roman" xfId="713"/>
    <cellStyle name="Title 2" xfId="714"/>
    <cellStyle name="Title1" xfId="715"/>
    <cellStyle name="TitleOther" xfId="716"/>
    <cellStyle name="TitreRub" xfId="717"/>
    <cellStyle name="TitreTab" xfId="718"/>
    <cellStyle name="Topheader" xfId="719"/>
    <cellStyle name="Total 1" xfId="720"/>
    <cellStyle name="Total 1 2" xfId="1110"/>
    <cellStyle name="Total 1 2 2" xfId="1145"/>
    <cellStyle name="Total 1 2 2 10" xfId="15219"/>
    <cellStyle name="Total 1 2 2 11" xfId="21982"/>
    <cellStyle name="Total 1 2 2 12" xfId="27359"/>
    <cellStyle name="Total 1 2 2 13" xfId="28969"/>
    <cellStyle name="Total 1 2 2 2" xfId="1246"/>
    <cellStyle name="Total 1 2 2 2 10" xfId="21983"/>
    <cellStyle name="Total 1 2 2 2 11" xfId="27360"/>
    <cellStyle name="Total 1 2 2 2 12" xfId="28970"/>
    <cellStyle name="Total 1 2 2 2 2" xfId="1797"/>
    <cellStyle name="Total 1 2 2 2 2 2" xfId="4346"/>
    <cellStyle name="Total 1 2 2 2 2 2 2" xfId="10693"/>
    <cellStyle name="Total 1 2 2 2 2 2 3" xfId="15222"/>
    <cellStyle name="Total 1 2 2 2 2 2 4" xfId="19736"/>
    <cellStyle name="Total 1 2 2 2 2 2 5" xfId="21985"/>
    <cellStyle name="Total 1 2 2 2 2 2 6" xfId="27362"/>
    <cellStyle name="Total 1 2 2 2 2 2 7" xfId="28972"/>
    <cellStyle name="Total 1 2 2 2 2 3" xfId="10692"/>
    <cellStyle name="Total 1 2 2 2 2 4" xfId="15221"/>
    <cellStyle name="Total 1 2 2 2 2 5" xfId="19735"/>
    <cellStyle name="Total 1 2 2 2 2 6" xfId="21984"/>
    <cellStyle name="Total 1 2 2 2 2 7" xfId="27361"/>
    <cellStyle name="Total 1 2 2 2 2 8" xfId="28971"/>
    <cellStyle name="Total 1 2 2 2 3" xfId="2216"/>
    <cellStyle name="Total 1 2 2 2 3 2" xfId="4763"/>
    <cellStyle name="Total 1 2 2 2 3 2 2" xfId="10695"/>
    <cellStyle name="Total 1 2 2 2 3 2 3" xfId="15224"/>
    <cellStyle name="Total 1 2 2 2 3 2 4" xfId="19738"/>
    <cellStyle name="Total 1 2 2 2 3 2 5" xfId="21987"/>
    <cellStyle name="Total 1 2 2 2 3 2 6" xfId="27364"/>
    <cellStyle name="Total 1 2 2 2 3 2 7" xfId="28974"/>
    <cellStyle name="Total 1 2 2 2 3 3" xfId="10694"/>
    <cellStyle name="Total 1 2 2 2 3 4" xfId="15223"/>
    <cellStyle name="Total 1 2 2 2 3 5" xfId="19737"/>
    <cellStyle name="Total 1 2 2 2 3 6" xfId="21986"/>
    <cellStyle name="Total 1 2 2 2 3 7" xfId="27363"/>
    <cellStyle name="Total 1 2 2 2 3 8" xfId="28973"/>
    <cellStyle name="Total 1 2 2 2 4" xfId="2628"/>
    <cellStyle name="Total 1 2 2 2 4 2" xfId="5175"/>
    <cellStyle name="Total 1 2 2 2 4 2 2" xfId="10697"/>
    <cellStyle name="Total 1 2 2 2 4 2 3" xfId="15226"/>
    <cellStyle name="Total 1 2 2 2 4 2 4" xfId="19740"/>
    <cellStyle name="Total 1 2 2 2 4 2 5" xfId="21989"/>
    <cellStyle name="Total 1 2 2 2 4 2 6" xfId="27366"/>
    <cellStyle name="Total 1 2 2 2 4 2 7" xfId="28976"/>
    <cellStyle name="Total 1 2 2 2 4 3" xfId="10696"/>
    <cellStyle name="Total 1 2 2 2 4 4" xfId="15225"/>
    <cellStyle name="Total 1 2 2 2 4 5" xfId="21988"/>
    <cellStyle name="Total 1 2 2 2 4 6" xfId="27365"/>
    <cellStyle name="Total 1 2 2 2 4 7" xfId="28975"/>
    <cellStyle name="Total 1 2 2 2 5" xfId="3043"/>
    <cellStyle name="Total 1 2 2 2 5 2" xfId="5590"/>
    <cellStyle name="Total 1 2 2 2 5 2 2" xfId="10699"/>
    <cellStyle name="Total 1 2 2 2 5 2 3" xfId="15228"/>
    <cellStyle name="Total 1 2 2 2 5 2 4" xfId="19742"/>
    <cellStyle name="Total 1 2 2 2 5 2 5" xfId="21991"/>
    <cellStyle name="Total 1 2 2 2 5 2 6" xfId="27368"/>
    <cellStyle name="Total 1 2 2 2 5 2 7" xfId="28978"/>
    <cellStyle name="Total 1 2 2 2 5 3" xfId="10698"/>
    <cellStyle name="Total 1 2 2 2 5 4" xfId="15227"/>
    <cellStyle name="Total 1 2 2 2 5 5" xfId="19741"/>
    <cellStyle name="Total 1 2 2 2 5 6" xfId="21990"/>
    <cellStyle name="Total 1 2 2 2 5 7" xfId="27367"/>
    <cellStyle name="Total 1 2 2 2 5 8" xfId="28977"/>
    <cellStyle name="Total 1 2 2 2 6" xfId="3513"/>
    <cellStyle name="Total 1 2 2 2 6 2" xfId="10700"/>
    <cellStyle name="Total 1 2 2 2 6 3" xfId="15229"/>
    <cellStyle name="Total 1 2 2 2 6 4" xfId="19743"/>
    <cellStyle name="Total 1 2 2 2 6 5" xfId="21992"/>
    <cellStyle name="Total 1 2 2 2 6 6" xfId="27369"/>
    <cellStyle name="Total 1 2 2 2 6 7" xfId="28979"/>
    <cellStyle name="Total 1 2 2 2 7" xfId="3799"/>
    <cellStyle name="Total 1 2 2 2 7 2" xfId="10701"/>
    <cellStyle name="Total 1 2 2 2 7 3" xfId="15230"/>
    <cellStyle name="Total 1 2 2 2 7 4" xfId="19744"/>
    <cellStyle name="Total 1 2 2 2 7 5" xfId="21993"/>
    <cellStyle name="Total 1 2 2 2 7 6" xfId="27370"/>
    <cellStyle name="Total 1 2 2 2 7 7" xfId="28980"/>
    <cellStyle name="Total 1 2 2 2 8" xfId="10691"/>
    <cellStyle name="Total 1 2 2 2 9" xfId="15220"/>
    <cellStyle name="Total 1 2 2 3" xfId="1345"/>
    <cellStyle name="Total 1 2 2 3 10" xfId="21994"/>
    <cellStyle name="Total 1 2 2 3 11" xfId="27371"/>
    <cellStyle name="Total 1 2 2 3 12" xfId="28981"/>
    <cellStyle name="Total 1 2 2 3 2" xfId="1896"/>
    <cellStyle name="Total 1 2 2 3 2 2" xfId="4445"/>
    <cellStyle name="Total 1 2 2 3 2 2 2" xfId="10704"/>
    <cellStyle name="Total 1 2 2 3 2 2 3" xfId="15233"/>
    <cellStyle name="Total 1 2 2 3 2 2 4" xfId="19747"/>
    <cellStyle name="Total 1 2 2 3 2 2 5" xfId="21996"/>
    <cellStyle name="Total 1 2 2 3 2 2 6" xfId="27373"/>
    <cellStyle name="Total 1 2 2 3 2 2 7" xfId="28983"/>
    <cellStyle name="Total 1 2 2 3 2 3" xfId="10703"/>
    <cellStyle name="Total 1 2 2 3 2 4" xfId="15232"/>
    <cellStyle name="Total 1 2 2 3 2 5" xfId="19746"/>
    <cellStyle name="Total 1 2 2 3 2 6" xfId="21995"/>
    <cellStyle name="Total 1 2 2 3 2 7" xfId="27372"/>
    <cellStyle name="Total 1 2 2 3 2 8" xfId="28982"/>
    <cellStyle name="Total 1 2 2 3 3" xfId="2315"/>
    <cellStyle name="Total 1 2 2 3 3 2" xfId="4862"/>
    <cellStyle name="Total 1 2 2 3 3 2 2" xfId="10706"/>
    <cellStyle name="Total 1 2 2 3 3 2 3" xfId="15235"/>
    <cellStyle name="Total 1 2 2 3 3 2 4" xfId="19749"/>
    <cellStyle name="Total 1 2 2 3 3 2 5" xfId="21998"/>
    <cellStyle name="Total 1 2 2 3 3 2 6" xfId="27375"/>
    <cellStyle name="Total 1 2 2 3 3 2 7" xfId="28985"/>
    <cellStyle name="Total 1 2 2 3 3 3" xfId="10705"/>
    <cellStyle name="Total 1 2 2 3 3 4" xfId="15234"/>
    <cellStyle name="Total 1 2 2 3 3 5" xfId="19748"/>
    <cellStyle name="Total 1 2 2 3 3 6" xfId="21997"/>
    <cellStyle name="Total 1 2 2 3 3 7" xfId="27374"/>
    <cellStyle name="Total 1 2 2 3 3 8" xfId="28984"/>
    <cellStyle name="Total 1 2 2 3 4" xfId="2727"/>
    <cellStyle name="Total 1 2 2 3 4 2" xfId="5274"/>
    <cellStyle name="Total 1 2 2 3 4 2 2" xfId="10708"/>
    <cellStyle name="Total 1 2 2 3 4 2 3" xfId="15237"/>
    <cellStyle name="Total 1 2 2 3 4 2 4" xfId="19751"/>
    <cellStyle name="Total 1 2 2 3 4 2 5" xfId="22000"/>
    <cellStyle name="Total 1 2 2 3 4 2 6" xfId="27377"/>
    <cellStyle name="Total 1 2 2 3 4 2 7" xfId="28987"/>
    <cellStyle name="Total 1 2 2 3 4 3" xfId="10707"/>
    <cellStyle name="Total 1 2 2 3 4 4" xfId="15236"/>
    <cellStyle name="Total 1 2 2 3 4 5" xfId="19750"/>
    <cellStyle name="Total 1 2 2 3 4 6" xfId="21999"/>
    <cellStyle name="Total 1 2 2 3 4 7" xfId="27376"/>
    <cellStyle name="Total 1 2 2 3 4 8" xfId="28986"/>
    <cellStyle name="Total 1 2 2 3 5" xfId="3142"/>
    <cellStyle name="Total 1 2 2 3 5 2" xfId="5689"/>
    <cellStyle name="Total 1 2 2 3 5 2 2" xfId="10710"/>
    <cellStyle name="Total 1 2 2 3 5 2 3" xfId="15239"/>
    <cellStyle name="Total 1 2 2 3 5 2 4" xfId="19753"/>
    <cellStyle name="Total 1 2 2 3 5 2 5" xfId="22002"/>
    <cellStyle name="Total 1 2 2 3 5 2 6" xfId="27379"/>
    <cellStyle name="Total 1 2 2 3 5 2 7" xfId="28989"/>
    <cellStyle name="Total 1 2 2 3 5 3" xfId="10709"/>
    <cellStyle name="Total 1 2 2 3 5 4" xfId="15238"/>
    <cellStyle name="Total 1 2 2 3 5 5" xfId="19752"/>
    <cellStyle name="Total 1 2 2 3 5 6" xfId="22001"/>
    <cellStyle name="Total 1 2 2 3 5 7" xfId="27378"/>
    <cellStyle name="Total 1 2 2 3 5 8" xfId="28988"/>
    <cellStyle name="Total 1 2 2 3 6" xfId="3898"/>
    <cellStyle name="Total 1 2 2 3 6 2" xfId="10711"/>
    <cellStyle name="Total 1 2 2 3 6 3" xfId="15240"/>
    <cellStyle name="Total 1 2 2 3 6 4" xfId="19754"/>
    <cellStyle name="Total 1 2 2 3 6 5" xfId="22003"/>
    <cellStyle name="Total 1 2 2 3 6 6" xfId="27380"/>
    <cellStyle name="Total 1 2 2 3 6 7" xfId="28990"/>
    <cellStyle name="Total 1 2 2 3 7" xfId="10702"/>
    <cellStyle name="Total 1 2 2 3 8" xfId="15231"/>
    <cellStyle name="Total 1 2 2 3 9" xfId="19745"/>
    <cellStyle name="Total 1 2 2 4" xfId="1696"/>
    <cellStyle name="Total 1 2 2 4 2" xfId="4245"/>
    <cellStyle name="Total 1 2 2 4 2 2" xfId="10713"/>
    <cellStyle name="Total 1 2 2 4 2 3" xfId="15242"/>
    <cellStyle name="Total 1 2 2 4 2 4" xfId="19756"/>
    <cellStyle name="Total 1 2 2 4 2 5" xfId="22005"/>
    <cellStyle name="Total 1 2 2 4 2 6" xfId="27382"/>
    <cellStyle name="Total 1 2 2 4 2 7" xfId="28992"/>
    <cellStyle name="Total 1 2 2 4 3" xfId="10712"/>
    <cellStyle name="Total 1 2 2 4 4" xfId="15241"/>
    <cellStyle name="Total 1 2 2 4 5" xfId="19755"/>
    <cellStyle name="Total 1 2 2 4 6" xfId="22004"/>
    <cellStyle name="Total 1 2 2 4 7" xfId="27381"/>
    <cellStyle name="Total 1 2 2 4 8" xfId="28991"/>
    <cellStyle name="Total 1 2 2 5" xfId="2115"/>
    <cellStyle name="Total 1 2 2 5 2" xfId="4662"/>
    <cellStyle name="Total 1 2 2 5 2 2" xfId="10715"/>
    <cellStyle name="Total 1 2 2 5 2 3" xfId="15244"/>
    <cellStyle name="Total 1 2 2 5 2 4" xfId="19758"/>
    <cellStyle name="Total 1 2 2 5 2 5" xfId="22007"/>
    <cellStyle name="Total 1 2 2 5 2 6" xfId="27384"/>
    <cellStyle name="Total 1 2 2 5 2 7" xfId="28994"/>
    <cellStyle name="Total 1 2 2 5 3" xfId="10714"/>
    <cellStyle name="Total 1 2 2 5 4" xfId="15243"/>
    <cellStyle name="Total 1 2 2 5 5" xfId="19757"/>
    <cellStyle name="Total 1 2 2 5 6" xfId="22006"/>
    <cellStyle name="Total 1 2 2 5 7" xfId="27383"/>
    <cellStyle name="Total 1 2 2 5 8" xfId="28993"/>
    <cellStyle name="Total 1 2 2 6" xfId="2527"/>
    <cellStyle name="Total 1 2 2 6 2" xfId="5074"/>
    <cellStyle name="Total 1 2 2 6 2 2" xfId="10717"/>
    <cellStyle name="Total 1 2 2 6 2 3" xfId="15246"/>
    <cellStyle name="Total 1 2 2 6 2 4" xfId="19760"/>
    <cellStyle name="Total 1 2 2 6 2 5" xfId="22009"/>
    <cellStyle name="Total 1 2 2 6 2 6" xfId="27386"/>
    <cellStyle name="Total 1 2 2 6 2 7" xfId="28996"/>
    <cellStyle name="Total 1 2 2 6 3" xfId="10716"/>
    <cellStyle name="Total 1 2 2 6 4" xfId="15245"/>
    <cellStyle name="Total 1 2 2 6 5" xfId="19759"/>
    <cellStyle name="Total 1 2 2 6 6" xfId="22008"/>
    <cellStyle name="Total 1 2 2 6 7" xfId="27385"/>
    <cellStyle name="Total 1 2 2 6 8" xfId="28995"/>
    <cellStyle name="Total 1 2 2 7" xfId="2942"/>
    <cellStyle name="Total 1 2 2 7 2" xfId="5489"/>
    <cellStyle name="Total 1 2 2 7 2 2" xfId="10719"/>
    <cellStyle name="Total 1 2 2 7 2 3" xfId="15248"/>
    <cellStyle name="Total 1 2 2 7 2 4" xfId="19762"/>
    <cellStyle name="Total 1 2 2 7 2 5" xfId="22011"/>
    <cellStyle name="Total 1 2 2 7 2 6" xfId="27388"/>
    <cellStyle name="Total 1 2 2 7 2 7" xfId="28998"/>
    <cellStyle name="Total 1 2 2 7 3" xfId="10718"/>
    <cellStyle name="Total 1 2 2 7 4" xfId="15247"/>
    <cellStyle name="Total 1 2 2 7 5" xfId="19761"/>
    <cellStyle name="Total 1 2 2 7 6" xfId="22010"/>
    <cellStyle name="Total 1 2 2 7 7" xfId="27387"/>
    <cellStyle name="Total 1 2 2 7 8" xfId="28997"/>
    <cellStyle name="Total 1 2 2 8" xfId="3698"/>
    <cellStyle name="Total 1 2 2 8 2" xfId="10720"/>
    <cellStyle name="Total 1 2 2 8 3" xfId="15249"/>
    <cellStyle name="Total 1 2 2 8 4" xfId="19763"/>
    <cellStyle name="Total 1 2 2 8 5" xfId="22012"/>
    <cellStyle name="Total 1 2 2 8 6" xfId="27389"/>
    <cellStyle name="Total 1 2 2 8 7" xfId="28999"/>
    <cellStyle name="Total 1 2 2 9" xfId="10690"/>
    <cellStyle name="Total 1 2 3" xfId="1215"/>
    <cellStyle name="Total 1 2 3 10" xfId="27390"/>
    <cellStyle name="Total 1 2 3 11" xfId="29000"/>
    <cellStyle name="Total 1 2 3 2" xfId="1766"/>
    <cellStyle name="Total 1 2 3 2 2" xfId="4315"/>
    <cellStyle name="Total 1 2 3 2 2 2" xfId="10723"/>
    <cellStyle name="Total 1 2 3 2 2 3" xfId="15252"/>
    <cellStyle name="Total 1 2 3 2 2 4" xfId="19766"/>
    <cellStyle name="Total 1 2 3 2 2 5" xfId="22014"/>
    <cellStyle name="Total 1 2 3 2 2 6" xfId="27392"/>
    <cellStyle name="Total 1 2 3 2 2 7" xfId="29002"/>
    <cellStyle name="Total 1 2 3 2 3" xfId="10722"/>
    <cellStyle name="Total 1 2 3 2 4" xfId="15251"/>
    <cellStyle name="Total 1 2 3 2 5" xfId="19765"/>
    <cellStyle name="Total 1 2 3 2 6" xfId="22013"/>
    <cellStyle name="Total 1 2 3 2 7" xfId="27391"/>
    <cellStyle name="Total 1 2 3 2 8" xfId="29001"/>
    <cellStyle name="Total 1 2 3 3" xfId="2185"/>
    <cellStyle name="Total 1 2 3 3 2" xfId="4732"/>
    <cellStyle name="Total 1 2 3 3 2 2" xfId="10725"/>
    <cellStyle name="Total 1 2 3 3 2 3" xfId="15254"/>
    <cellStyle name="Total 1 2 3 3 2 4" xfId="19768"/>
    <cellStyle name="Total 1 2 3 3 2 5" xfId="22015"/>
    <cellStyle name="Total 1 2 3 3 2 6" xfId="27394"/>
    <cellStyle name="Total 1 2 3 3 2 7" xfId="29004"/>
    <cellStyle name="Total 1 2 3 3 3" xfId="10724"/>
    <cellStyle name="Total 1 2 3 3 4" xfId="15253"/>
    <cellStyle name="Total 1 2 3 3 5" xfId="19767"/>
    <cellStyle name="Total 1 2 3 3 6" xfId="27393"/>
    <cellStyle name="Total 1 2 3 3 7" xfId="29003"/>
    <cellStyle name="Total 1 2 3 4" xfId="2597"/>
    <cellStyle name="Total 1 2 3 4 2" xfId="5144"/>
    <cellStyle name="Total 1 2 3 4 2 2" xfId="10727"/>
    <cellStyle name="Total 1 2 3 4 2 3" xfId="15256"/>
    <cellStyle name="Total 1 2 3 4 2 4" xfId="19770"/>
    <cellStyle name="Total 1 2 3 4 2 5" xfId="22017"/>
    <cellStyle name="Total 1 2 3 4 2 6" xfId="27396"/>
    <cellStyle name="Total 1 2 3 4 2 7" xfId="29006"/>
    <cellStyle name="Total 1 2 3 4 3" xfId="10726"/>
    <cellStyle name="Total 1 2 3 4 4" xfId="15255"/>
    <cellStyle name="Total 1 2 3 4 5" xfId="19769"/>
    <cellStyle name="Total 1 2 3 4 6" xfId="22016"/>
    <cellStyle name="Total 1 2 3 4 7" xfId="27395"/>
    <cellStyle name="Total 1 2 3 4 8" xfId="29005"/>
    <cellStyle name="Total 1 2 3 5" xfId="3012"/>
    <cellStyle name="Total 1 2 3 5 2" xfId="5559"/>
    <cellStyle name="Total 1 2 3 5 2 2" xfId="15258"/>
    <cellStyle name="Total 1 2 3 5 2 3" xfId="19772"/>
    <cellStyle name="Total 1 2 3 5 2 4" xfId="22019"/>
    <cellStyle name="Total 1 2 3 5 2 5" xfId="27398"/>
    <cellStyle name="Total 1 2 3 5 2 6" xfId="29008"/>
    <cellStyle name="Total 1 2 3 5 3" xfId="15257"/>
    <cellStyle name="Total 1 2 3 5 4" xfId="19771"/>
    <cellStyle name="Total 1 2 3 5 5" xfId="22018"/>
    <cellStyle name="Total 1 2 3 5 6" xfId="27397"/>
    <cellStyle name="Total 1 2 3 5 7" xfId="29007"/>
    <cellStyle name="Total 1 2 3 6" xfId="3514"/>
    <cellStyle name="Total 1 2 3 6 2" xfId="10730"/>
    <cellStyle name="Total 1 2 3 6 3" xfId="15259"/>
    <cellStyle name="Total 1 2 3 6 4" xfId="19773"/>
    <cellStyle name="Total 1 2 3 6 5" xfId="22020"/>
    <cellStyle name="Total 1 2 3 6 6" xfId="27399"/>
    <cellStyle name="Total 1 2 3 6 7" xfId="29009"/>
    <cellStyle name="Total 1 2 3 7" xfId="3768"/>
    <cellStyle name="Total 1 2 3 7 2" xfId="10731"/>
    <cellStyle name="Total 1 2 3 7 3" xfId="15260"/>
    <cellStyle name="Total 1 2 3 7 4" xfId="19774"/>
    <cellStyle name="Total 1 2 3 7 5" xfId="22021"/>
    <cellStyle name="Total 1 2 3 7 6" xfId="27400"/>
    <cellStyle name="Total 1 2 3 7 7" xfId="29010"/>
    <cellStyle name="Total 1 2 3 8" xfId="15250"/>
    <cellStyle name="Total 1 2 3 9" xfId="19764"/>
    <cellStyle name="Total 1 2 4" xfId="1314"/>
    <cellStyle name="Total 1 2 4 10" xfId="19775"/>
    <cellStyle name="Total 1 2 4 11" xfId="22022"/>
    <cellStyle name="Total 1 2 4 12" xfId="27401"/>
    <cellStyle name="Total 1 2 4 2" xfId="1865"/>
    <cellStyle name="Total 1 2 4 2 2" xfId="4414"/>
    <cellStyle name="Total 1 2 4 2 2 2" xfId="10734"/>
    <cellStyle name="Total 1 2 4 2 2 3" xfId="15263"/>
    <cellStyle name="Total 1 2 4 2 2 4" xfId="19777"/>
    <cellStyle name="Total 1 2 4 2 2 5" xfId="22024"/>
    <cellStyle name="Total 1 2 4 2 2 6" xfId="27403"/>
    <cellStyle name="Total 1 2 4 2 2 7" xfId="29012"/>
    <cellStyle name="Total 1 2 4 2 3" xfId="10733"/>
    <cellStyle name="Total 1 2 4 2 4" xfId="15262"/>
    <cellStyle name="Total 1 2 4 2 5" xfId="19776"/>
    <cellStyle name="Total 1 2 4 2 6" xfId="22023"/>
    <cellStyle name="Total 1 2 4 2 7" xfId="27402"/>
    <cellStyle name="Total 1 2 4 2 8" xfId="29011"/>
    <cellStyle name="Total 1 2 4 3" xfId="2284"/>
    <cellStyle name="Total 1 2 4 3 2" xfId="4831"/>
    <cellStyle name="Total 1 2 4 3 2 2" xfId="10736"/>
    <cellStyle name="Total 1 2 4 3 2 3" xfId="15265"/>
    <cellStyle name="Total 1 2 4 3 2 4" xfId="19779"/>
    <cellStyle name="Total 1 2 4 3 2 5" xfId="22026"/>
    <cellStyle name="Total 1 2 4 3 2 6" xfId="27405"/>
    <cellStyle name="Total 1 2 4 3 2 7" xfId="29014"/>
    <cellStyle name="Total 1 2 4 3 3" xfId="10735"/>
    <cellStyle name="Total 1 2 4 3 4" xfId="15264"/>
    <cellStyle name="Total 1 2 4 3 5" xfId="19778"/>
    <cellStyle name="Total 1 2 4 3 6" xfId="22025"/>
    <cellStyle name="Total 1 2 4 3 7" xfId="27404"/>
    <cellStyle name="Total 1 2 4 3 8" xfId="29013"/>
    <cellStyle name="Total 1 2 4 4" xfId="2696"/>
    <cellStyle name="Total 1 2 4 4 2" xfId="5243"/>
    <cellStyle name="Total 1 2 4 4 2 2" xfId="10738"/>
    <cellStyle name="Total 1 2 4 4 2 3" xfId="15267"/>
    <cellStyle name="Total 1 2 4 4 2 4" xfId="19781"/>
    <cellStyle name="Total 1 2 4 4 2 5" xfId="22028"/>
    <cellStyle name="Total 1 2 4 4 2 6" xfId="27407"/>
    <cellStyle name="Total 1 2 4 4 2 7" xfId="29016"/>
    <cellStyle name="Total 1 2 4 4 3" xfId="10737"/>
    <cellStyle name="Total 1 2 4 4 4" xfId="15266"/>
    <cellStyle name="Total 1 2 4 4 5" xfId="19780"/>
    <cellStyle name="Total 1 2 4 4 6" xfId="22027"/>
    <cellStyle name="Total 1 2 4 4 7" xfId="27406"/>
    <cellStyle name="Total 1 2 4 4 8" xfId="29015"/>
    <cellStyle name="Total 1 2 4 5" xfId="3111"/>
    <cellStyle name="Total 1 2 4 5 2" xfId="5658"/>
    <cellStyle name="Total 1 2 4 5 2 2" xfId="10740"/>
    <cellStyle name="Total 1 2 4 5 2 3" xfId="15269"/>
    <cellStyle name="Total 1 2 4 5 2 4" xfId="19783"/>
    <cellStyle name="Total 1 2 4 5 2 5" xfId="22030"/>
    <cellStyle name="Total 1 2 4 5 2 6" xfId="27409"/>
    <cellStyle name="Total 1 2 4 5 3" xfId="10739"/>
    <cellStyle name="Total 1 2 4 5 4" xfId="15268"/>
    <cellStyle name="Total 1 2 4 5 5" xfId="19782"/>
    <cellStyle name="Total 1 2 4 5 6" xfId="22029"/>
    <cellStyle name="Total 1 2 4 5 7" xfId="27408"/>
    <cellStyle name="Total 1 2 4 6" xfId="3515"/>
    <cellStyle name="Total 1 2 4 6 2" xfId="10741"/>
    <cellStyle name="Total 1 2 4 6 3" xfId="15270"/>
    <cellStyle name="Total 1 2 4 6 4" xfId="19784"/>
    <cellStyle name="Total 1 2 4 6 5" xfId="22031"/>
    <cellStyle name="Total 1 2 4 6 6" xfId="27410"/>
    <cellStyle name="Total 1 2 4 6 7" xfId="29017"/>
    <cellStyle name="Total 1 2 4 7" xfId="3867"/>
    <cellStyle name="Total 1 2 4 7 2" xfId="10742"/>
    <cellStyle name="Total 1 2 4 7 3" xfId="15271"/>
    <cellStyle name="Total 1 2 4 7 4" xfId="19785"/>
    <cellStyle name="Total 1 2 4 7 5" xfId="22032"/>
    <cellStyle name="Total 1 2 4 7 6" xfId="27411"/>
    <cellStyle name="Total 1 2 4 7 7" xfId="29018"/>
    <cellStyle name="Total 1 2 4 8" xfId="10732"/>
    <cellStyle name="Total 1 2 4 9" xfId="15261"/>
    <cellStyle name="Total 1 2 5" xfId="1662"/>
    <cellStyle name="Total 1 2 5 2" xfId="4211"/>
    <cellStyle name="Total 1 2 5 2 2" xfId="10744"/>
    <cellStyle name="Total 1 2 5 2 3" xfId="15273"/>
    <cellStyle name="Total 1 2 5 2 4" xfId="19787"/>
    <cellStyle name="Total 1 2 5 2 5" xfId="22034"/>
    <cellStyle name="Total 1 2 5 2 6" xfId="27413"/>
    <cellStyle name="Total 1 2 5 2 7" xfId="29020"/>
    <cellStyle name="Total 1 2 5 3" xfId="10743"/>
    <cellStyle name="Total 1 2 5 4" xfId="15272"/>
    <cellStyle name="Total 1 2 5 5" xfId="19786"/>
    <cellStyle name="Total 1 2 5 6" xfId="22033"/>
    <cellStyle name="Total 1 2 5 7" xfId="27412"/>
    <cellStyle name="Total 1 2 5 8" xfId="29019"/>
    <cellStyle name="Total 1 2 6" xfId="2081"/>
    <cellStyle name="Total 1 2 6 2" xfId="4628"/>
    <cellStyle name="Total 1 2 6 2 2" xfId="10746"/>
    <cellStyle name="Total 1 2 6 2 3" xfId="19789"/>
    <cellStyle name="Total 1 2 6 2 4" xfId="22036"/>
    <cellStyle name="Total 1 2 6 2 5" xfId="27415"/>
    <cellStyle name="Total 1 2 6 2 6" xfId="29022"/>
    <cellStyle name="Total 1 2 6 3" xfId="10745"/>
    <cellStyle name="Total 1 2 6 4" xfId="19788"/>
    <cellStyle name="Total 1 2 6 5" xfId="22035"/>
    <cellStyle name="Total 1 2 6 6" xfId="27414"/>
    <cellStyle name="Total 1 2 6 7" xfId="29021"/>
    <cellStyle name="Total 1 2 7" xfId="2493"/>
    <cellStyle name="Total 1 2 7 2" xfId="5040"/>
    <cellStyle name="Total 1 2 7 2 2" xfId="10748"/>
    <cellStyle name="Total 1 2 7 2 3" xfId="15277"/>
    <cellStyle name="Total 1 2 7 2 4" xfId="19791"/>
    <cellStyle name="Total 1 2 7 2 5" xfId="22038"/>
    <cellStyle name="Total 1 2 7 2 6" xfId="27417"/>
    <cellStyle name="Total 1 2 7 2 7" xfId="29024"/>
    <cellStyle name="Total 1 2 7 3" xfId="10747"/>
    <cellStyle name="Total 1 2 7 4" xfId="15276"/>
    <cellStyle name="Total 1 2 7 5" xfId="19790"/>
    <cellStyle name="Total 1 2 7 6" xfId="22037"/>
    <cellStyle name="Total 1 2 7 7" xfId="27416"/>
    <cellStyle name="Total 1 2 7 8" xfId="29023"/>
    <cellStyle name="Total 1 2 8" xfId="2908"/>
    <cellStyle name="Total 1 2 8 2" xfId="5455"/>
    <cellStyle name="Total 1 2 8 2 2" xfId="10750"/>
    <cellStyle name="Total 1 2 8 2 3" xfId="15279"/>
    <cellStyle name="Total 1 2 8 2 4" xfId="19793"/>
    <cellStyle name="Total 1 2 8 2 5" xfId="22040"/>
    <cellStyle name="Total 1 2 8 2 6" xfId="27419"/>
    <cellStyle name="Total 1 2 8 2 7" xfId="29026"/>
    <cellStyle name="Total 1 2 8 3" xfId="10749"/>
    <cellStyle name="Total 1 2 8 4" xfId="15278"/>
    <cellStyle name="Total 1 2 8 5" xfId="19792"/>
    <cellStyle name="Total 1 2 8 6" xfId="22039"/>
    <cellStyle name="Total 1 2 8 7" xfId="27418"/>
    <cellStyle name="Total 1 2 8 8" xfId="29025"/>
    <cellStyle name="Total 1 2 9" xfId="3664"/>
    <cellStyle name="Total 1 2 9 2" xfId="10751"/>
    <cellStyle name="Total 1 2 9 3" xfId="15280"/>
    <cellStyle name="Total 1 2 9 4" xfId="19794"/>
    <cellStyle name="Total 1 2 9 5" xfId="22041"/>
    <cellStyle name="Total 1 2 9 6" xfId="27420"/>
    <cellStyle name="Total 1 2 9 7" xfId="29027"/>
    <cellStyle name="Total 2" xfId="721"/>
    <cellStyle name="Total 2 2" xfId="1111"/>
    <cellStyle name="Total 2 2 2" xfId="1146"/>
    <cellStyle name="Total 2 2 2 10" xfId="29028"/>
    <cellStyle name="Total 2 2 2 2" xfId="1247"/>
    <cellStyle name="Total 2 2 2 2 10" xfId="25520"/>
    <cellStyle name="Total 2 2 2 2 11" xfId="29029"/>
    <cellStyle name="Total 2 2 2 2 12" xfId="31656"/>
    <cellStyle name="Total 2 2 2 2 2" xfId="1798"/>
    <cellStyle name="Total 2 2 2 2 2 2" xfId="4347"/>
    <cellStyle name="Total 2 2 2 2 2 2 2" xfId="10757"/>
    <cellStyle name="Total 2 2 2 2 2 2 3" xfId="15286"/>
    <cellStyle name="Total 2 2 2 2 2 2 4" xfId="22043"/>
    <cellStyle name="Total 2 2 2 2 2 2 5" xfId="25522"/>
    <cellStyle name="Total 2 2 2 2 2 2 6" xfId="29031"/>
    <cellStyle name="Total 2 2 2 2 2 2 7" xfId="31658"/>
    <cellStyle name="Total 2 2 2 2 2 2 8" xfId="31413"/>
    <cellStyle name="Total 2 2 2 2 2 3" xfId="10756"/>
    <cellStyle name="Total 2 2 2 2 2 4" xfId="15285"/>
    <cellStyle name="Total 2 2 2 2 2 5" xfId="22042"/>
    <cellStyle name="Total 2 2 2 2 2 6" xfId="25521"/>
    <cellStyle name="Total 2 2 2 2 2 7" xfId="29030"/>
    <cellStyle name="Total 2 2 2 2 2 8" xfId="31657"/>
    <cellStyle name="Total 2 2 2 2 2 9" xfId="31412"/>
    <cellStyle name="Total 2 2 2 2 3" xfId="2217"/>
    <cellStyle name="Total 2 2 2 2 3 2" xfId="4764"/>
    <cellStyle name="Total 2 2 2 2 3 2 2" xfId="10759"/>
    <cellStyle name="Total 2 2 2 2 3 2 3" xfId="15288"/>
    <cellStyle name="Total 2 2 2 2 3 2 4" xfId="22044"/>
    <cellStyle name="Total 2 2 2 2 3 2 5" xfId="25524"/>
    <cellStyle name="Total 2 2 2 2 3 2 6" xfId="29033"/>
    <cellStyle name="Total 2 2 2 2 3 2 7" xfId="31660"/>
    <cellStyle name="Total 2 2 2 2 3 2 8" xfId="31415"/>
    <cellStyle name="Total 2 2 2 2 3 3" xfId="10758"/>
    <cellStyle name="Total 2 2 2 2 3 4" xfId="15287"/>
    <cellStyle name="Total 2 2 2 2 3 5" xfId="25523"/>
    <cellStyle name="Total 2 2 2 2 3 6" xfId="29032"/>
    <cellStyle name="Total 2 2 2 2 3 7" xfId="31659"/>
    <cellStyle name="Total 2 2 2 2 3 8" xfId="31414"/>
    <cellStyle name="Total 2 2 2 2 4" xfId="2629"/>
    <cellStyle name="Total 2 2 2 2 4 2" xfId="5176"/>
    <cellStyle name="Total 2 2 2 2 4 2 2" xfId="10761"/>
    <cellStyle name="Total 2 2 2 2 4 2 3" xfId="15290"/>
    <cellStyle name="Total 2 2 2 2 4 2 4" xfId="22046"/>
    <cellStyle name="Total 2 2 2 2 4 2 5" xfId="25526"/>
    <cellStyle name="Total 2 2 2 2 4 2 6" xfId="29035"/>
    <cellStyle name="Total 2 2 2 2 4 2 7" xfId="31662"/>
    <cellStyle name="Total 2 2 2 2 4 2 8" xfId="31416"/>
    <cellStyle name="Total 2 2 2 2 4 3" xfId="10760"/>
    <cellStyle name="Total 2 2 2 2 4 4" xfId="15289"/>
    <cellStyle name="Total 2 2 2 2 4 5" xfId="22045"/>
    <cellStyle name="Total 2 2 2 2 4 6" xfId="25525"/>
    <cellStyle name="Total 2 2 2 2 4 7" xfId="29034"/>
    <cellStyle name="Total 2 2 2 2 4 8" xfId="31661"/>
    <cellStyle name="Total 2 2 2 2 5" xfId="3044"/>
    <cellStyle name="Total 2 2 2 2 5 2" xfId="5591"/>
    <cellStyle name="Total 2 2 2 2 5 2 2" xfId="10763"/>
    <cellStyle name="Total 2 2 2 2 5 2 3" xfId="15292"/>
    <cellStyle name="Total 2 2 2 2 5 2 4" xfId="22048"/>
    <cellStyle name="Total 2 2 2 2 5 2 5" xfId="25528"/>
    <cellStyle name="Total 2 2 2 2 5 2 6" xfId="29037"/>
    <cellStyle name="Total 2 2 2 2 5 2 7" xfId="31664"/>
    <cellStyle name="Total 2 2 2 2 5 2 8" xfId="31418"/>
    <cellStyle name="Total 2 2 2 2 5 3" xfId="10762"/>
    <cellStyle name="Total 2 2 2 2 5 4" xfId="15291"/>
    <cellStyle name="Total 2 2 2 2 5 5" xfId="22047"/>
    <cellStyle name="Total 2 2 2 2 5 6" xfId="25527"/>
    <cellStyle name="Total 2 2 2 2 5 7" xfId="29036"/>
    <cellStyle name="Total 2 2 2 2 5 8" xfId="31663"/>
    <cellStyle name="Total 2 2 2 2 5 9" xfId="31417"/>
    <cellStyle name="Total 2 2 2 2 6" xfId="3516"/>
    <cellStyle name="Total 2 2 2 2 6 2" xfId="10764"/>
    <cellStyle name="Total 2 2 2 2 6 3" xfId="15293"/>
    <cellStyle name="Total 2 2 2 2 6 4" xfId="22049"/>
    <cellStyle name="Total 2 2 2 2 6 5" xfId="25529"/>
    <cellStyle name="Total 2 2 2 2 6 6" xfId="29038"/>
    <cellStyle name="Total 2 2 2 2 6 7" xfId="31665"/>
    <cellStyle name="Total 2 2 2 2 6 8" xfId="31419"/>
    <cellStyle name="Total 2 2 2 2 7" xfId="3800"/>
    <cellStyle name="Total 2 2 2 2 7 2" xfId="10765"/>
    <cellStyle name="Total 2 2 2 2 7 3" xfId="15294"/>
    <cellStyle name="Total 2 2 2 2 7 4" xfId="22050"/>
    <cellStyle name="Total 2 2 2 2 7 5" xfId="25530"/>
    <cellStyle name="Total 2 2 2 2 7 6" xfId="29039"/>
    <cellStyle name="Total 2 2 2 2 7 7" xfId="31666"/>
    <cellStyle name="Total 2 2 2 2 7 8" xfId="31420"/>
    <cellStyle name="Total 2 2 2 2 8" xfId="10755"/>
    <cellStyle name="Total 2 2 2 2 9" xfId="15284"/>
    <cellStyle name="Total 2 2 2 3" xfId="1346"/>
    <cellStyle name="Total 2 2 2 3 10" xfId="22051"/>
    <cellStyle name="Total 2 2 2 3 11" xfId="25531"/>
    <cellStyle name="Total 2 2 2 3 12" xfId="29040"/>
    <cellStyle name="Total 2 2 2 3 13" xfId="31421"/>
    <cellStyle name="Total 2 2 2 3 2" xfId="1897"/>
    <cellStyle name="Total 2 2 2 3 2 2" xfId="4446"/>
    <cellStyle name="Total 2 2 2 3 2 2 2" xfId="10768"/>
    <cellStyle name="Total 2 2 2 3 2 2 3" xfId="15297"/>
    <cellStyle name="Total 2 2 2 3 2 2 4" xfId="22053"/>
    <cellStyle name="Total 2 2 2 3 2 2 5" xfId="25533"/>
    <cellStyle name="Total 2 2 2 3 2 2 6" xfId="29042"/>
    <cellStyle name="Total 2 2 2 3 2 2 7" xfId="31669"/>
    <cellStyle name="Total 2 2 2 3 2 2 8" xfId="31423"/>
    <cellStyle name="Total 2 2 2 3 2 3" xfId="10767"/>
    <cellStyle name="Total 2 2 2 3 2 4" xfId="15296"/>
    <cellStyle name="Total 2 2 2 3 2 5" xfId="22052"/>
    <cellStyle name="Total 2 2 2 3 2 6" xfId="25532"/>
    <cellStyle name="Total 2 2 2 3 2 7" xfId="29041"/>
    <cellStyle name="Total 2 2 2 3 2 8" xfId="31668"/>
    <cellStyle name="Total 2 2 2 3 2 9" xfId="31422"/>
    <cellStyle name="Total 2 2 2 3 3" xfId="2316"/>
    <cellStyle name="Total 2 2 2 3 3 2" xfId="4863"/>
    <cellStyle name="Total 2 2 2 3 3 2 2" xfId="10770"/>
    <cellStyle name="Total 2 2 2 3 3 2 3" xfId="15299"/>
    <cellStyle name="Total 2 2 2 3 3 2 4" xfId="22055"/>
    <cellStyle name="Total 2 2 2 3 3 2 5" xfId="25535"/>
    <cellStyle name="Total 2 2 2 3 3 2 6" xfId="29044"/>
    <cellStyle name="Total 2 2 2 3 3 2 7" xfId="31671"/>
    <cellStyle name="Total 2 2 2 3 3 2 8" xfId="31425"/>
    <cellStyle name="Total 2 2 2 3 3 3" xfId="10769"/>
    <cellStyle name="Total 2 2 2 3 3 4" xfId="15298"/>
    <cellStyle name="Total 2 2 2 3 3 5" xfId="22054"/>
    <cellStyle name="Total 2 2 2 3 3 6" xfId="25534"/>
    <cellStyle name="Total 2 2 2 3 3 7" xfId="29043"/>
    <cellStyle name="Total 2 2 2 3 3 8" xfId="31670"/>
    <cellStyle name="Total 2 2 2 3 3 9" xfId="31424"/>
    <cellStyle name="Total 2 2 2 3 4" xfId="2728"/>
    <cellStyle name="Total 2 2 2 3 4 2" xfId="5275"/>
    <cellStyle name="Total 2 2 2 3 4 2 2" xfId="10772"/>
    <cellStyle name="Total 2 2 2 3 4 2 3" xfId="15301"/>
    <cellStyle name="Total 2 2 2 3 4 2 4" xfId="22057"/>
    <cellStyle name="Total 2 2 2 3 4 2 5" xfId="25537"/>
    <cellStyle name="Total 2 2 2 3 4 2 6" xfId="29046"/>
    <cellStyle name="Total 2 2 2 3 4 2 7" xfId="31673"/>
    <cellStyle name="Total 2 2 2 3 4 2 8" xfId="31427"/>
    <cellStyle name="Total 2 2 2 3 4 3" xfId="10771"/>
    <cellStyle name="Total 2 2 2 3 4 4" xfId="15300"/>
    <cellStyle name="Total 2 2 2 3 4 5" xfId="22056"/>
    <cellStyle name="Total 2 2 2 3 4 6" xfId="25536"/>
    <cellStyle name="Total 2 2 2 3 4 7" xfId="29045"/>
    <cellStyle name="Total 2 2 2 3 4 8" xfId="31672"/>
    <cellStyle name="Total 2 2 2 3 4 9" xfId="31426"/>
    <cellStyle name="Total 2 2 2 3 5" xfId="3143"/>
    <cellStyle name="Total 2 2 2 3 5 2" xfId="5690"/>
    <cellStyle name="Total 2 2 2 3 5 2 2" xfId="10774"/>
    <cellStyle name="Total 2 2 2 3 5 2 3" xfId="15303"/>
    <cellStyle name="Total 2 2 2 3 5 2 4" xfId="22059"/>
    <cellStyle name="Total 2 2 2 3 5 2 5" xfId="25539"/>
    <cellStyle name="Total 2 2 2 3 5 2 6" xfId="29048"/>
    <cellStyle name="Total 2 2 2 3 5 2 7" xfId="31429"/>
    <cellStyle name="Total 2 2 2 3 5 3" xfId="10773"/>
    <cellStyle name="Total 2 2 2 3 5 4" xfId="15302"/>
    <cellStyle name="Total 2 2 2 3 5 5" xfId="22058"/>
    <cellStyle name="Total 2 2 2 3 5 6" xfId="25538"/>
    <cellStyle name="Total 2 2 2 3 5 7" xfId="29047"/>
    <cellStyle name="Total 2 2 2 3 5 8" xfId="31428"/>
    <cellStyle name="Total 2 2 2 3 6" xfId="3517"/>
    <cellStyle name="Total 2 2 2 3 6 2" xfId="10775"/>
    <cellStyle name="Total 2 2 2 3 6 3" xfId="15304"/>
    <cellStyle name="Total 2 2 2 3 6 4" xfId="22060"/>
    <cellStyle name="Total 2 2 2 3 6 5" xfId="25540"/>
    <cellStyle name="Total 2 2 2 3 6 6" xfId="29049"/>
    <cellStyle name="Total 2 2 2 3 6 7" xfId="31675"/>
    <cellStyle name="Total 2 2 2 3 6 8" xfId="31430"/>
    <cellStyle name="Total 2 2 2 3 7" xfId="3899"/>
    <cellStyle name="Total 2 2 2 3 7 2" xfId="10776"/>
    <cellStyle name="Total 2 2 2 3 7 3" xfId="15305"/>
    <cellStyle name="Total 2 2 2 3 7 4" xfId="22061"/>
    <cellStyle name="Total 2 2 2 3 7 5" xfId="25541"/>
    <cellStyle name="Total 2 2 2 3 7 6" xfId="29050"/>
    <cellStyle name="Total 2 2 2 3 7 7" xfId="31676"/>
    <cellStyle name="Total 2 2 2 3 7 8" xfId="31431"/>
    <cellStyle name="Total 2 2 2 3 8" xfId="10766"/>
    <cellStyle name="Total 2 2 2 3 9" xfId="15295"/>
    <cellStyle name="Total 2 2 2 4" xfId="1697"/>
    <cellStyle name="Total 2 2 2 4 2" xfId="4246"/>
    <cellStyle name="Total 2 2 2 4 2 2" xfId="10778"/>
    <cellStyle name="Total 2 2 2 4 2 3" xfId="15307"/>
    <cellStyle name="Total 2 2 2 4 2 4" xfId="22063"/>
    <cellStyle name="Total 2 2 2 4 2 5" xfId="25543"/>
    <cellStyle name="Total 2 2 2 4 2 6" xfId="29052"/>
    <cellStyle name="Total 2 2 2 4 2 7" xfId="31678"/>
    <cellStyle name="Total 2 2 2 4 2 8" xfId="31433"/>
    <cellStyle name="Total 2 2 2 4 3" xfId="10777"/>
    <cellStyle name="Total 2 2 2 4 4" xfId="15306"/>
    <cellStyle name="Total 2 2 2 4 5" xfId="22062"/>
    <cellStyle name="Total 2 2 2 4 6" xfId="25542"/>
    <cellStyle name="Total 2 2 2 4 7" xfId="29051"/>
    <cellStyle name="Total 2 2 2 4 8" xfId="31677"/>
    <cellStyle name="Total 2 2 2 4 9" xfId="31432"/>
    <cellStyle name="Total 2 2 2 5" xfId="2116"/>
    <cellStyle name="Total 2 2 2 5 2" xfId="4663"/>
    <cellStyle name="Total 2 2 2 5 2 2" xfId="10780"/>
    <cellStyle name="Total 2 2 2 5 2 3" xfId="22065"/>
    <cellStyle name="Total 2 2 2 5 2 4" xfId="25545"/>
    <cellStyle name="Total 2 2 2 5 2 5" xfId="29054"/>
    <cellStyle name="Total 2 2 2 5 2 6" xfId="31680"/>
    <cellStyle name="Total 2 2 2 5 2 7" xfId="31435"/>
    <cellStyle name="Total 2 2 2 5 3" xfId="10779"/>
    <cellStyle name="Total 2 2 2 5 4" xfId="22064"/>
    <cellStyle name="Total 2 2 2 5 5" xfId="25544"/>
    <cellStyle name="Total 2 2 2 5 6" xfId="29053"/>
    <cellStyle name="Total 2 2 2 5 7" xfId="31679"/>
    <cellStyle name="Total 2 2 2 5 8" xfId="31434"/>
    <cellStyle name="Total 2 2 2 6" xfId="2528"/>
    <cellStyle name="Total 2 2 2 6 2" xfId="5075"/>
    <cellStyle name="Total 2 2 2 6 2 2" xfId="10782"/>
    <cellStyle name="Total 2 2 2 6 2 3" xfId="15311"/>
    <cellStyle name="Total 2 2 2 6 2 4" xfId="22067"/>
    <cellStyle name="Total 2 2 2 6 2 5" xfId="25547"/>
    <cellStyle name="Total 2 2 2 6 2 6" xfId="29056"/>
    <cellStyle name="Total 2 2 2 6 2 7" xfId="31682"/>
    <cellStyle name="Total 2 2 2 6 2 8" xfId="31437"/>
    <cellStyle name="Total 2 2 2 6 3" xfId="10781"/>
    <cellStyle name="Total 2 2 2 6 4" xfId="15310"/>
    <cellStyle name="Total 2 2 2 6 5" xfId="22066"/>
    <cellStyle name="Total 2 2 2 6 6" xfId="25546"/>
    <cellStyle name="Total 2 2 2 6 7" xfId="29055"/>
    <cellStyle name="Total 2 2 2 6 8" xfId="31681"/>
    <cellStyle name="Total 2 2 2 6 9" xfId="31436"/>
    <cellStyle name="Total 2 2 2 7" xfId="2943"/>
    <cellStyle name="Total 2 2 2 7 2" xfId="5490"/>
    <cellStyle name="Total 2 2 2 7 2 2" xfId="10784"/>
    <cellStyle name="Total 2 2 2 7 2 3" xfId="15313"/>
    <cellStyle name="Total 2 2 2 7 2 4" xfId="22069"/>
    <cellStyle name="Total 2 2 2 7 2 5" xfId="25549"/>
    <cellStyle name="Total 2 2 2 7 2 6" xfId="29058"/>
    <cellStyle name="Total 2 2 2 7 2 7" xfId="31684"/>
    <cellStyle name="Total 2 2 2 7 2 8" xfId="31439"/>
    <cellStyle name="Total 2 2 2 7 3" xfId="10783"/>
    <cellStyle name="Total 2 2 2 7 4" xfId="15312"/>
    <cellStyle name="Total 2 2 2 7 5" xfId="22068"/>
    <cellStyle name="Total 2 2 2 7 6" xfId="25548"/>
    <cellStyle name="Total 2 2 2 7 7" xfId="29057"/>
    <cellStyle name="Total 2 2 2 7 8" xfId="31683"/>
    <cellStyle name="Total 2 2 2 7 9" xfId="31438"/>
    <cellStyle name="Total 2 2 2 8" xfId="3699"/>
    <cellStyle name="Total 2 2 2 8 2" xfId="10785"/>
    <cellStyle name="Total 2 2 2 8 3" xfId="15314"/>
    <cellStyle name="Total 2 2 2 8 4" xfId="22070"/>
    <cellStyle name="Total 2 2 2 8 5" xfId="25550"/>
    <cellStyle name="Total 2 2 2 8 6" xfId="29059"/>
    <cellStyle name="Total 2 2 2 8 7" xfId="31685"/>
    <cellStyle name="Total 2 2 2 8 8" xfId="31440"/>
    <cellStyle name="Total 2 2 2 9" xfId="10754"/>
    <cellStyle name="Total 2 2 3" xfId="1216"/>
    <cellStyle name="Total 2 2 3 10" xfId="25551"/>
    <cellStyle name="Total 2 2 3 11" xfId="29060"/>
    <cellStyle name="Total 2 2 3 12" xfId="31686"/>
    <cellStyle name="Total 2 2 3 13" xfId="31441"/>
    <cellStyle name="Total 2 2 3 2" xfId="1767"/>
    <cellStyle name="Total 2 2 3 2 2" xfId="4316"/>
    <cellStyle name="Total 2 2 3 2 2 2" xfId="10788"/>
    <cellStyle name="Total 2 2 3 2 2 3" xfId="15317"/>
    <cellStyle name="Total 2 2 3 2 2 4" xfId="22073"/>
    <cellStyle name="Total 2 2 3 2 2 5" xfId="25553"/>
    <cellStyle name="Total 2 2 3 2 2 6" xfId="29062"/>
    <cellStyle name="Total 2 2 3 2 2 7" xfId="31688"/>
    <cellStyle name="Total 2 2 3 2 2 8" xfId="31443"/>
    <cellStyle name="Total 2 2 3 2 3" xfId="10787"/>
    <cellStyle name="Total 2 2 3 2 4" xfId="15316"/>
    <cellStyle name="Total 2 2 3 2 5" xfId="22072"/>
    <cellStyle name="Total 2 2 3 2 6" xfId="25552"/>
    <cellStyle name="Total 2 2 3 2 7" xfId="29061"/>
    <cellStyle name="Total 2 2 3 2 8" xfId="31687"/>
    <cellStyle name="Total 2 2 3 2 9" xfId="31442"/>
    <cellStyle name="Total 2 2 3 3" xfId="2186"/>
    <cellStyle name="Total 2 2 3 3 2" xfId="4733"/>
    <cellStyle name="Total 2 2 3 3 2 2" xfId="10790"/>
    <cellStyle name="Total 2 2 3 3 2 3" xfId="15319"/>
    <cellStyle name="Total 2 2 3 3 2 4" xfId="22075"/>
    <cellStyle name="Total 2 2 3 3 2 5" xfId="25555"/>
    <cellStyle name="Total 2 2 3 3 2 6" xfId="29064"/>
    <cellStyle name="Total 2 2 3 3 2 7" xfId="31690"/>
    <cellStyle name="Total 2 2 3 3 2 8" xfId="31445"/>
    <cellStyle name="Total 2 2 3 3 3" xfId="10789"/>
    <cellStyle name="Total 2 2 3 3 4" xfId="15318"/>
    <cellStyle name="Total 2 2 3 3 5" xfId="22074"/>
    <cellStyle name="Total 2 2 3 3 6" xfId="25554"/>
    <cellStyle name="Total 2 2 3 3 7" xfId="29063"/>
    <cellStyle name="Total 2 2 3 3 8" xfId="31689"/>
    <cellStyle name="Total 2 2 3 3 9" xfId="31444"/>
    <cellStyle name="Total 2 2 3 4" xfId="2598"/>
    <cellStyle name="Total 2 2 3 4 2" xfId="5145"/>
    <cellStyle name="Total 2 2 3 4 2 2" xfId="10792"/>
    <cellStyle name="Total 2 2 3 4 2 3" xfId="15321"/>
    <cellStyle name="Total 2 2 3 4 2 4" xfId="22077"/>
    <cellStyle name="Total 2 2 3 4 2 5" xfId="25557"/>
    <cellStyle name="Total 2 2 3 4 2 6" xfId="29066"/>
    <cellStyle name="Total 2 2 3 4 2 7" xfId="31692"/>
    <cellStyle name="Total 2 2 3 4 2 8" xfId="31447"/>
    <cellStyle name="Total 2 2 3 4 3" xfId="10791"/>
    <cellStyle name="Total 2 2 3 4 4" xfId="15320"/>
    <cellStyle name="Total 2 2 3 4 5" xfId="22076"/>
    <cellStyle name="Total 2 2 3 4 6" xfId="25556"/>
    <cellStyle name="Total 2 2 3 4 7" xfId="29065"/>
    <cellStyle name="Total 2 2 3 4 8" xfId="31691"/>
    <cellStyle name="Total 2 2 3 4 9" xfId="31446"/>
    <cellStyle name="Total 2 2 3 5" xfId="3013"/>
    <cellStyle name="Total 2 2 3 5 2" xfId="5560"/>
    <cellStyle name="Total 2 2 3 5 2 2" xfId="15323"/>
    <cellStyle name="Total 2 2 3 5 2 3" xfId="22079"/>
    <cellStyle name="Total 2 2 3 5 2 4" xfId="25559"/>
    <cellStyle name="Total 2 2 3 5 2 5" xfId="29068"/>
    <cellStyle name="Total 2 2 3 5 2 6" xfId="31694"/>
    <cellStyle name="Total 2 2 3 5 2 7" xfId="31449"/>
    <cellStyle name="Total 2 2 3 5 3" xfId="15322"/>
    <cellStyle name="Total 2 2 3 5 4" xfId="22078"/>
    <cellStyle name="Total 2 2 3 5 5" xfId="25558"/>
    <cellStyle name="Total 2 2 3 5 6" xfId="29067"/>
    <cellStyle name="Total 2 2 3 5 7" xfId="31693"/>
    <cellStyle name="Total 2 2 3 5 8" xfId="31448"/>
    <cellStyle name="Total 2 2 3 6" xfId="3518"/>
    <cellStyle name="Total 2 2 3 6 2" xfId="10795"/>
    <cellStyle name="Total 2 2 3 6 3" xfId="15324"/>
    <cellStyle name="Total 2 2 3 6 4" xfId="22080"/>
    <cellStyle name="Total 2 2 3 6 5" xfId="25560"/>
    <cellStyle name="Total 2 2 3 6 6" xfId="29069"/>
    <cellStyle name="Total 2 2 3 6 7" xfId="31695"/>
    <cellStyle name="Total 2 2 3 6 8" xfId="31450"/>
    <cellStyle name="Total 2 2 3 7" xfId="3769"/>
    <cellStyle name="Total 2 2 3 7 2" xfId="10796"/>
    <cellStyle name="Total 2 2 3 7 3" xfId="15325"/>
    <cellStyle name="Total 2 2 3 7 4" xfId="22081"/>
    <cellStyle name="Total 2 2 3 7 5" xfId="25561"/>
    <cellStyle name="Total 2 2 3 7 6" xfId="29070"/>
    <cellStyle name="Total 2 2 3 7 7" xfId="31696"/>
    <cellStyle name="Total 2 2 3 7 8" xfId="31451"/>
    <cellStyle name="Total 2 2 3 8" xfId="15315"/>
    <cellStyle name="Total 2 2 3 9" xfId="22071"/>
    <cellStyle name="Total 2 2 4" xfId="1315"/>
    <cellStyle name="Total 2 2 4 10" xfId="22082"/>
    <cellStyle name="Total 2 2 4 11" xfId="25562"/>
    <cellStyle name="Total 2 2 4 12" xfId="31697"/>
    <cellStyle name="Total 2 2 4 13" xfId="31452"/>
    <cellStyle name="Total 2 2 4 2" xfId="1866"/>
    <cellStyle name="Total 2 2 4 2 2" xfId="4415"/>
    <cellStyle name="Total 2 2 4 2 2 2" xfId="10799"/>
    <cellStyle name="Total 2 2 4 2 2 3" xfId="15328"/>
    <cellStyle name="Total 2 2 4 2 2 4" xfId="22084"/>
    <cellStyle name="Total 2 2 4 2 2 5" xfId="25564"/>
    <cellStyle name="Total 2 2 4 2 2 6" xfId="29072"/>
    <cellStyle name="Total 2 2 4 2 2 7" xfId="31699"/>
    <cellStyle name="Total 2 2 4 2 2 8" xfId="31454"/>
    <cellStyle name="Total 2 2 4 2 3" xfId="10798"/>
    <cellStyle name="Total 2 2 4 2 4" xfId="15327"/>
    <cellStyle name="Total 2 2 4 2 5" xfId="22083"/>
    <cellStyle name="Total 2 2 4 2 6" xfId="25563"/>
    <cellStyle name="Total 2 2 4 2 7" xfId="29071"/>
    <cellStyle name="Total 2 2 4 2 8" xfId="31698"/>
    <cellStyle name="Total 2 2 4 2 9" xfId="31453"/>
    <cellStyle name="Total 2 2 4 3" xfId="2285"/>
    <cellStyle name="Total 2 2 4 3 2" xfId="4832"/>
    <cellStyle name="Total 2 2 4 3 2 2" xfId="10801"/>
    <cellStyle name="Total 2 2 4 3 2 3" xfId="15330"/>
    <cellStyle name="Total 2 2 4 3 2 4" xfId="22086"/>
    <cellStyle name="Total 2 2 4 3 2 5" xfId="25566"/>
    <cellStyle name="Total 2 2 4 3 2 6" xfId="29074"/>
    <cellStyle name="Total 2 2 4 3 2 7" xfId="31701"/>
    <cellStyle name="Total 2 2 4 3 2 8" xfId="31456"/>
    <cellStyle name="Total 2 2 4 3 3" xfId="10800"/>
    <cellStyle name="Total 2 2 4 3 4" xfId="15329"/>
    <cellStyle name="Total 2 2 4 3 5" xfId="22085"/>
    <cellStyle name="Total 2 2 4 3 6" xfId="25565"/>
    <cellStyle name="Total 2 2 4 3 7" xfId="29073"/>
    <cellStyle name="Total 2 2 4 3 8" xfId="31700"/>
    <cellStyle name="Total 2 2 4 3 9" xfId="31455"/>
    <cellStyle name="Total 2 2 4 4" xfId="2697"/>
    <cellStyle name="Total 2 2 4 4 2" xfId="5244"/>
    <cellStyle name="Total 2 2 4 4 2 2" xfId="10803"/>
    <cellStyle name="Total 2 2 4 4 2 3" xfId="15332"/>
    <cellStyle name="Total 2 2 4 4 2 4" xfId="22088"/>
    <cellStyle name="Total 2 2 4 4 2 5" xfId="25568"/>
    <cellStyle name="Total 2 2 4 4 2 6" xfId="29076"/>
    <cellStyle name="Total 2 2 4 4 2 7" xfId="31703"/>
    <cellStyle name="Total 2 2 4 4 2 8" xfId="31458"/>
    <cellStyle name="Total 2 2 4 4 3" xfId="10802"/>
    <cellStyle name="Total 2 2 4 4 4" xfId="15331"/>
    <cellStyle name="Total 2 2 4 4 5" xfId="22087"/>
    <cellStyle name="Total 2 2 4 4 6" xfId="25567"/>
    <cellStyle name="Total 2 2 4 4 7" xfId="29075"/>
    <cellStyle name="Total 2 2 4 4 8" xfId="31702"/>
    <cellStyle name="Total 2 2 4 4 9" xfId="31457"/>
    <cellStyle name="Total 2 2 4 5" xfId="3112"/>
    <cellStyle name="Total 2 2 4 5 2" xfId="5659"/>
    <cellStyle name="Total 2 2 4 5 2 2" xfId="10805"/>
    <cellStyle name="Total 2 2 4 5 2 3" xfId="15334"/>
    <cellStyle name="Total 2 2 4 5 2 4" xfId="22090"/>
    <cellStyle name="Total 2 2 4 5 2 5" xfId="25570"/>
    <cellStyle name="Total 2 2 4 5 2 6" xfId="31705"/>
    <cellStyle name="Total 2 2 4 5 2 7" xfId="31460"/>
    <cellStyle name="Total 2 2 4 5 3" xfId="10804"/>
    <cellStyle name="Total 2 2 4 5 4" xfId="15333"/>
    <cellStyle name="Total 2 2 4 5 5" xfId="22089"/>
    <cellStyle name="Total 2 2 4 5 6" xfId="25569"/>
    <cellStyle name="Total 2 2 4 5 7" xfId="31704"/>
    <cellStyle name="Total 2 2 4 5 8" xfId="31459"/>
    <cellStyle name="Total 2 2 4 6" xfId="3519"/>
    <cellStyle name="Total 2 2 4 6 2" xfId="10806"/>
    <cellStyle name="Total 2 2 4 6 3" xfId="15335"/>
    <cellStyle name="Total 2 2 4 6 4" xfId="22091"/>
    <cellStyle name="Total 2 2 4 6 5" xfId="25571"/>
    <cellStyle name="Total 2 2 4 6 6" xfId="29077"/>
    <cellStyle name="Total 2 2 4 6 7" xfId="31706"/>
    <cellStyle name="Total 2 2 4 6 8" xfId="31461"/>
    <cellStyle name="Total 2 2 4 7" xfId="3868"/>
    <cellStyle name="Total 2 2 4 7 2" xfId="10807"/>
    <cellStyle name="Total 2 2 4 7 3" xfId="15336"/>
    <cellStyle name="Total 2 2 4 7 4" xfId="22092"/>
    <cellStyle name="Total 2 2 4 7 5" xfId="25572"/>
    <cellStyle name="Total 2 2 4 7 6" xfId="29078"/>
    <cellStyle name="Total 2 2 4 7 7" xfId="31707"/>
    <cellStyle name="Total 2 2 4 7 8" xfId="31462"/>
    <cellStyle name="Total 2 2 4 8" xfId="10797"/>
    <cellStyle name="Total 2 2 4 9" xfId="15326"/>
    <cellStyle name="Total 2 2 5" xfId="1663"/>
    <cellStyle name="Total 2 2 5 2" xfId="4212"/>
    <cellStyle name="Total 2 2 5 2 2" xfId="10809"/>
    <cellStyle name="Total 2 2 5 2 3" xfId="15338"/>
    <cellStyle name="Total 2 2 5 2 4" xfId="22094"/>
    <cellStyle name="Total 2 2 5 2 5" xfId="25574"/>
    <cellStyle name="Total 2 2 5 2 6" xfId="29080"/>
    <cellStyle name="Total 2 2 5 2 7" xfId="31709"/>
    <cellStyle name="Total 2 2 5 2 8" xfId="31464"/>
    <cellStyle name="Total 2 2 5 3" xfId="10808"/>
    <cellStyle name="Total 2 2 5 4" xfId="15337"/>
    <cellStyle name="Total 2 2 5 5" xfId="22093"/>
    <cellStyle name="Total 2 2 5 6" xfId="25573"/>
    <cellStyle name="Total 2 2 5 7" xfId="29079"/>
    <cellStyle name="Total 2 2 5 8" xfId="31708"/>
    <cellStyle name="Total 2 2 5 9" xfId="31463"/>
    <cellStyle name="Total 2 2 6" xfId="2082"/>
    <cellStyle name="Total 2 2 6 2" xfId="4629"/>
    <cellStyle name="Total 2 2 6 2 2" xfId="10811"/>
    <cellStyle name="Total 2 2 6 2 3" xfId="15340"/>
    <cellStyle name="Total 2 2 6 2 4" xfId="22096"/>
    <cellStyle name="Total 2 2 6 2 5" xfId="25576"/>
    <cellStyle name="Total 2 2 6 2 6" xfId="29082"/>
    <cellStyle name="Total 2 2 6 2 7" xfId="31711"/>
    <cellStyle name="Total 2 2 6 2 8" xfId="31466"/>
    <cellStyle name="Total 2 2 6 3" xfId="10810"/>
    <cellStyle name="Total 2 2 6 4" xfId="15339"/>
    <cellStyle name="Total 2 2 6 5" xfId="22095"/>
    <cellStyle name="Total 2 2 6 6" xfId="25575"/>
    <cellStyle name="Total 2 2 6 7" xfId="29081"/>
    <cellStyle name="Total 2 2 6 8" xfId="31710"/>
    <cellStyle name="Total 2 2 6 9" xfId="31465"/>
    <cellStyle name="Total 2 2 7" xfId="2494"/>
    <cellStyle name="Total 2 2 7 2" xfId="5041"/>
    <cellStyle name="Total 2 2 7 2 2" xfId="10813"/>
    <cellStyle name="Total 2 2 7 2 3" xfId="15342"/>
    <cellStyle name="Total 2 2 7 2 4" xfId="22098"/>
    <cellStyle name="Total 2 2 7 2 5" xfId="25578"/>
    <cellStyle name="Total 2 2 7 2 6" xfId="29084"/>
    <cellStyle name="Total 2 2 7 2 7" xfId="31713"/>
    <cellStyle name="Total 2 2 7 2 8" xfId="31468"/>
    <cellStyle name="Total 2 2 7 3" xfId="10812"/>
    <cellStyle name="Total 2 2 7 4" xfId="15341"/>
    <cellStyle name="Total 2 2 7 5" xfId="22097"/>
    <cellStyle name="Total 2 2 7 6" xfId="25577"/>
    <cellStyle name="Total 2 2 7 7" xfId="29083"/>
    <cellStyle name="Total 2 2 7 8" xfId="31712"/>
    <cellStyle name="Total 2 2 7 9" xfId="31467"/>
    <cellStyle name="Total 2 2 8" xfId="2909"/>
    <cellStyle name="Total 2 2 8 2" xfId="5456"/>
    <cellStyle name="Total 2 2 8 2 2" xfId="10815"/>
    <cellStyle name="Total 2 2 8 2 3" xfId="15344"/>
    <cellStyle name="Total 2 2 8 2 4" xfId="22100"/>
    <cellStyle name="Total 2 2 8 2 5" xfId="25580"/>
    <cellStyle name="Total 2 2 8 2 6" xfId="29086"/>
    <cellStyle name="Total 2 2 8 2 7" xfId="31715"/>
    <cellStyle name="Total 2 2 8 2 8" xfId="31470"/>
    <cellStyle name="Total 2 2 8 3" xfId="10814"/>
    <cellStyle name="Total 2 2 8 4" xfId="15343"/>
    <cellStyle name="Total 2 2 8 5" xfId="22099"/>
    <cellStyle name="Total 2 2 8 6" xfId="25579"/>
    <cellStyle name="Total 2 2 8 7" xfId="29085"/>
    <cellStyle name="Total 2 2 8 8" xfId="31714"/>
    <cellStyle name="Total 2 2 8 9" xfId="31469"/>
    <cellStyle name="Total 2 2 9" xfId="3665"/>
    <cellStyle name="Total 2 2 9 2" xfId="10816"/>
    <cellStyle name="Total 2 2 9 3" xfId="15345"/>
    <cellStyle name="Total 2 2 9 4" xfId="22101"/>
    <cellStyle name="Total 2 2 9 5" xfId="25581"/>
    <cellStyle name="Total 2 2 9 6" xfId="29087"/>
    <cellStyle name="Total 2 2 9 7" xfId="31716"/>
    <cellStyle name="Total 2 2 9 8" xfId="31471"/>
    <cellStyle name="Total 3" xfId="722"/>
    <cellStyle name="Total 3 2" xfId="1112"/>
    <cellStyle name="Total 3 2 2" xfId="1147"/>
    <cellStyle name="Total 3 2 2 10" xfId="15348"/>
    <cellStyle name="Total 3 2 2 11" xfId="22102"/>
    <cellStyle name="Total 3 2 2 12" xfId="27421"/>
    <cellStyle name="Total 3 2 2 13" xfId="29088"/>
    <cellStyle name="Total 3 2 2 2" xfId="1248"/>
    <cellStyle name="Total 3 2 2 2 10" xfId="22103"/>
    <cellStyle name="Total 3 2 2 2 11" xfId="27422"/>
    <cellStyle name="Total 3 2 2 2 12" xfId="29089"/>
    <cellStyle name="Total 3 2 2 2 2" xfId="1799"/>
    <cellStyle name="Total 3 2 2 2 2 2" xfId="4348"/>
    <cellStyle name="Total 3 2 2 2 2 2 2" xfId="10822"/>
    <cellStyle name="Total 3 2 2 2 2 2 3" xfId="15351"/>
    <cellStyle name="Total 3 2 2 2 2 2 4" xfId="19865"/>
    <cellStyle name="Total 3 2 2 2 2 2 5" xfId="22105"/>
    <cellStyle name="Total 3 2 2 2 2 2 6" xfId="27424"/>
    <cellStyle name="Total 3 2 2 2 2 2 7" xfId="29091"/>
    <cellStyle name="Total 3 2 2 2 2 3" xfId="10821"/>
    <cellStyle name="Total 3 2 2 2 2 4" xfId="15350"/>
    <cellStyle name="Total 3 2 2 2 2 5" xfId="19864"/>
    <cellStyle name="Total 3 2 2 2 2 6" xfId="22104"/>
    <cellStyle name="Total 3 2 2 2 2 7" xfId="27423"/>
    <cellStyle name="Total 3 2 2 2 2 8" xfId="29090"/>
    <cellStyle name="Total 3 2 2 2 3" xfId="2218"/>
    <cellStyle name="Total 3 2 2 2 3 2" xfId="4765"/>
    <cellStyle name="Total 3 2 2 2 3 2 2" xfId="10824"/>
    <cellStyle name="Total 3 2 2 2 3 2 3" xfId="15353"/>
    <cellStyle name="Total 3 2 2 2 3 2 4" xfId="19867"/>
    <cellStyle name="Total 3 2 2 2 3 2 5" xfId="22107"/>
    <cellStyle name="Total 3 2 2 2 3 2 6" xfId="27426"/>
    <cellStyle name="Total 3 2 2 2 3 2 7" xfId="29093"/>
    <cellStyle name="Total 3 2 2 2 3 3" xfId="10823"/>
    <cellStyle name="Total 3 2 2 2 3 4" xfId="15352"/>
    <cellStyle name="Total 3 2 2 2 3 5" xfId="19866"/>
    <cellStyle name="Total 3 2 2 2 3 6" xfId="22106"/>
    <cellStyle name="Total 3 2 2 2 3 7" xfId="27425"/>
    <cellStyle name="Total 3 2 2 2 3 8" xfId="29092"/>
    <cellStyle name="Total 3 2 2 2 4" xfId="2630"/>
    <cellStyle name="Total 3 2 2 2 4 2" xfId="5177"/>
    <cellStyle name="Total 3 2 2 2 4 2 2" xfId="10826"/>
    <cellStyle name="Total 3 2 2 2 4 2 3" xfId="15355"/>
    <cellStyle name="Total 3 2 2 2 4 2 4" xfId="19869"/>
    <cellStyle name="Total 3 2 2 2 4 2 5" xfId="22109"/>
    <cellStyle name="Total 3 2 2 2 4 2 6" xfId="27428"/>
    <cellStyle name="Total 3 2 2 2 4 2 7" xfId="29095"/>
    <cellStyle name="Total 3 2 2 2 4 3" xfId="10825"/>
    <cellStyle name="Total 3 2 2 2 4 4" xfId="15354"/>
    <cellStyle name="Total 3 2 2 2 4 5" xfId="22108"/>
    <cellStyle name="Total 3 2 2 2 4 6" xfId="27427"/>
    <cellStyle name="Total 3 2 2 2 4 7" xfId="29094"/>
    <cellStyle name="Total 3 2 2 2 5" xfId="3045"/>
    <cellStyle name="Total 3 2 2 2 5 2" xfId="5592"/>
    <cellStyle name="Total 3 2 2 2 5 2 2" xfId="10828"/>
    <cellStyle name="Total 3 2 2 2 5 2 3" xfId="15357"/>
    <cellStyle name="Total 3 2 2 2 5 2 4" xfId="19871"/>
    <cellStyle name="Total 3 2 2 2 5 2 5" xfId="22111"/>
    <cellStyle name="Total 3 2 2 2 5 2 6" xfId="27430"/>
    <cellStyle name="Total 3 2 2 2 5 2 7" xfId="29097"/>
    <cellStyle name="Total 3 2 2 2 5 3" xfId="10827"/>
    <cellStyle name="Total 3 2 2 2 5 4" xfId="15356"/>
    <cellStyle name="Total 3 2 2 2 5 5" xfId="19870"/>
    <cellStyle name="Total 3 2 2 2 5 6" xfId="22110"/>
    <cellStyle name="Total 3 2 2 2 5 7" xfId="27429"/>
    <cellStyle name="Total 3 2 2 2 5 8" xfId="29096"/>
    <cellStyle name="Total 3 2 2 2 6" xfId="3520"/>
    <cellStyle name="Total 3 2 2 2 6 2" xfId="10829"/>
    <cellStyle name="Total 3 2 2 2 6 3" xfId="15358"/>
    <cellStyle name="Total 3 2 2 2 6 4" xfId="19872"/>
    <cellStyle name="Total 3 2 2 2 6 5" xfId="22112"/>
    <cellStyle name="Total 3 2 2 2 6 6" xfId="27431"/>
    <cellStyle name="Total 3 2 2 2 6 7" xfId="29098"/>
    <cellStyle name="Total 3 2 2 2 7" xfId="3801"/>
    <cellStyle name="Total 3 2 2 2 7 2" xfId="10830"/>
    <cellStyle name="Total 3 2 2 2 7 3" xfId="15359"/>
    <cellStyle name="Total 3 2 2 2 7 4" xfId="19873"/>
    <cellStyle name="Total 3 2 2 2 7 5" xfId="22113"/>
    <cellStyle name="Total 3 2 2 2 7 6" xfId="27432"/>
    <cellStyle name="Total 3 2 2 2 7 7" xfId="29099"/>
    <cellStyle name="Total 3 2 2 2 8" xfId="10820"/>
    <cellStyle name="Total 3 2 2 2 9" xfId="15349"/>
    <cellStyle name="Total 3 2 2 3" xfId="1347"/>
    <cellStyle name="Total 3 2 2 3 10" xfId="22114"/>
    <cellStyle name="Total 3 2 2 3 11" xfId="27433"/>
    <cellStyle name="Total 3 2 2 3 12" xfId="29100"/>
    <cellStyle name="Total 3 2 2 3 2" xfId="1898"/>
    <cellStyle name="Total 3 2 2 3 2 2" xfId="4447"/>
    <cellStyle name="Total 3 2 2 3 2 2 2" xfId="10833"/>
    <cellStyle name="Total 3 2 2 3 2 2 3" xfId="15362"/>
    <cellStyle name="Total 3 2 2 3 2 2 4" xfId="19876"/>
    <cellStyle name="Total 3 2 2 3 2 2 5" xfId="22116"/>
    <cellStyle name="Total 3 2 2 3 2 2 6" xfId="27435"/>
    <cellStyle name="Total 3 2 2 3 2 2 7" xfId="29102"/>
    <cellStyle name="Total 3 2 2 3 2 3" xfId="10832"/>
    <cellStyle name="Total 3 2 2 3 2 4" xfId="15361"/>
    <cellStyle name="Total 3 2 2 3 2 5" xfId="19875"/>
    <cellStyle name="Total 3 2 2 3 2 6" xfId="22115"/>
    <cellStyle name="Total 3 2 2 3 2 7" xfId="27434"/>
    <cellStyle name="Total 3 2 2 3 2 8" xfId="29101"/>
    <cellStyle name="Total 3 2 2 3 3" xfId="2317"/>
    <cellStyle name="Total 3 2 2 3 3 2" xfId="4864"/>
    <cellStyle name="Total 3 2 2 3 3 2 2" xfId="10835"/>
    <cellStyle name="Total 3 2 2 3 3 2 3" xfId="15364"/>
    <cellStyle name="Total 3 2 2 3 3 2 4" xfId="19878"/>
    <cellStyle name="Total 3 2 2 3 3 2 5" xfId="22118"/>
    <cellStyle name="Total 3 2 2 3 3 2 6" xfId="27437"/>
    <cellStyle name="Total 3 2 2 3 3 2 7" xfId="29104"/>
    <cellStyle name="Total 3 2 2 3 3 3" xfId="10834"/>
    <cellStyle name="Total 3 2 2 3 3 4" xfId="15363"/>
    <cellStyle name="Total 3 2 2 3 3 5" xfId="19877"/>
    <cellStyle name="Total 3 2 2 3 3 6" xfId="22117"/>
    <cellStyle name="Total 3 2 2 3 3 7" xfId="27436"/>
    <cellStyle name="Total 3 2 2 3 3 8" xfId="29103"/>
    <cellStyle name="Total 3 2 2 3 4" xfId="2729"/>
    <cellStyle name="Total 3 2 2 3 4 2" xfId="5276"/>
    <cellStyle name="Total 3 2 2 3 4 2 2" xfId="10837"/>
    <cellStyle name="Total 3 2 2 3 4 2 3" xfId="15366"/>
    <cellStyle name="Total 3 2 2 3 4 2 4" xfId="19880"/>
    <cellStyle name="Total 3 2 2 3 4 2 5" xfId="22120"/>
    <cellStyle name="Total 3 2 2 3 4 2 6" xfId="27439"/>
    <cellStyle name="Total 3 2 2 3 4 2 7" xfId="29106"/>
    <cellStyle name="Total 3 2 2 3 4 3" xfId="10836"/>
    <cellStyle name="Total 3 2 2 3 4 4" xfId="15365"/>
    <cellStyle name="Total 3 2 2 3 4 5" xfId="19879"/>
    <cellStyle name="Total 3 2 2 3 4 6" xfId="22119"/>
    <cellStyle name="Total 3 2 2 3 4 7" xfId="27438"/>
    <cellStyle name="Total 3 2 2 3 4 8" xfId="29105"/>
    <cellStyle name="Total 3 2 2 3 5" xfId="3144"/>
    <cellStyle name="Total 3 2 2 3 5 2" xfId="5691"/>
    <cellStyle name="Total 3 2 2 3 5 2 2" xfId="10839"/>
    <cellStyle name="Total 3 2 2 3 5 2 3" xfId="15368"/>
    <cellStyle name="Total 3 2 2 3 5 2 4" xfId="19882"/>
    <cellStyle name="Total 3 2 2 3 5 2 5" xfId="22122"/>
    <cellStyle name="Total 3 2 2 3 5 2 6" xfId="27441"/>
    <cellStyle name="Total 3 2 2 3 5 2 7" xfId="29108"/>
    <cellStyle name="Total 3 2 2 3 5 3" xfId="10838"/>
    <cellStyle name="Total 3 2 2 3 5 4" xfId="15367"/>
    <cellStyle name="Total 3 2 2 3 5 5" xfId="19881"/>
    <cellStyle name="Total 3 2 2 3 5 6" xfId="22121"/>
    <cellStyle name="Total 3 2 2 3 5 7" xfId="27440"/>
    <cellStyle name="Total 3 2 2 3 5 8" xfId="29107"/>
    <cellStyle name="Total 3 2 2 3 6" xfId="3900"/>
    <cellStyle name="Total 3 2 2 3 6 2" xfId="10840"/>
    <cellStyle name="Total 3 2 2 3 6 3" xfId="15369"/>
    <cellStyle name="Total 3 2 2 3 6 4" xfId="19883"/>
    <cellStyle name="Total 3 2 2 3 6 5" xfId="22123"/>
    <cellStyle name="Total 3 2 2 3 6 6" xfId="27442"/>
    <cellStyle name="Total 3 2 2 3 6 7" xfId="29109"/>
    <cellStyle name="Total 3 2 2 3 7" xfId="10831"/>
    <cellStyle name="Total 3 2 2 3 8" xfId="15360"/>
    <cellStyle name="Total 3 2 2 3 9" xfId="19874"/>
    <cellStyle name="Total 3 2 2 4" xfId="1698"/>
    <cellStyle name="Total 3 2 2 4 2" xfId="4247"/>
    <cellStyle name="Total 3 2 2 4 2 2" xfId="10842"/>
    <cellStyle name="Total 3 2 2 4 2 3" xfId="15371"/>
    <cellStyle name="Total 3 2 2 4 2 4" xfId="19885"/>
    <cellStyle name="Total 3 2 2 4 2 5" xfId="22125"/>
    <cellStyle name="Total 3 2 2 4 2 6" xfId="27444"/>
    <cellStyle name="Total 3 2 2 4 2 7" xfId="29111"/>
    <cellStyle name="Total 3 2 2 4 3" xfId="10841"/>
    <cellStyle name="Total 3 2 2 4 4" xfId="15370"/>
    <cellStyle name="Total 3 2 2 4 5" xfId="19884"/>
    <cellStyle name="Total 3 2 2 4 6" xfId="22124"/>
    <cellStyle name="Total 3 2 2 4 7" xfId="27443"/>
    <cellStyle name="Total 3 2 2 4 8" xfId="29110"/>
    <cellStyle name="Total 3 2 2 5" xfId="2117"/>
    <cellStyle name="Total 3 2 2 5 2" xfId="4664"/>
    <cellStyle name="Total 3 2 2 5 2 2" xfId="10844"/>
    <cellStyle name="Total 3 2 2 5 2 3" xfId="15373"/>
    <cellStyle name="Total 3 2 2 5 2 4" xfId="19887"/>
    <cellStyle name="Total 3 2 2 5 2 5" xfId="22127"/>
    <cellStyle name="Total 3 2 2 5 2 6" xfId="27446"/>
    <cellStyle name="Total 3 2 2 5 2 7" xfId="29113"/>
    <cellStyle name="Total 3 2 2 5 3" xfId="10843"/>
    <cellStyle name="Total 3 2 2 5 4" xfId="15372"/>
    <cellStyle name="Total 3 2 2 5 5" xfId="19886"/>
    <cellStyle name="Total 3 2 2 5 6" xfId="22126"/>
    <cellStyle name="Total 3 2 2 5 7" xfId="27445"/>
    <cellStyle name="Total 3 2 2 5 8" xfId="29112"/>
    <cellStyle name="Total 3 2 2 6" xfId="2529"/>
    <cellStyle name="Total 3 2 2 6 2" xfId="5076"/>
    <cellStyle name="Total 3 2 2 6 2 2" xfId="10846"/>
    <cellStyle name="Total 3 2 2 6 2 3" xfId="15375"/>
    <cellStyle name="Total 3 2 2 6 2 4" xfId="19889"/>
    <cellStyle name="Total 3 2 2 6 2 5" xfId="22129"/>
    <cellStyle name="Total 3 2 2 6 2 6" xfId="27448"/>
    <cellStyle name="Total 3 2 2 6 2 7" xfId="29115"/>
    <cellStyle name="Total 3 2 2 6 3" xfId="10845"/>
    <cellStyle name="Total 3 2 2 6 4" xfId="15374"/>
    <cellStyle name="Total 3 2 2 6 5" xfId="19888"/>
    <cellStyle name="Total 3 2 2 6 6" xfId="22128"/>
    <cellStyle name="Total 3 2 2 6 7" xfId="27447"/>
    <cellStyle name="Total 3 2 2 6 8" xfId="29114"/>
    <cellStyle name="Total 3 2 2 7" xfId="2944"/>
    <cellStyle name="Total 3 2 2 7 2" xfId="5491"/>
    <cellStyle name="Total 3 2 2 7 2 2" xfId="10848"/>
    <cellStyle name="Total 3 2 2 7 2 3" xfId="15377"/>
    <cellStyle name="Total 3 2 2 7 2 4" xfId="19891"/>
    <cellStyle name="Total 3 2 2 7 2 5" xfId="22131"/>
    <cellStyle name="Total 3 2 2 7 2 6" xfId="27450"/>
    <cellStyle name="Total 3 2 2 7 2 7" xfId="29117"/>
    <cellStyle name="Total 3 2 2 7 3" xfId="10847"/>
    <cellStyle name="Total 3 2 2 7 4" xfId="15376"/>
    <cellStyle name="Total 3 2 2 7 5" xfId="19890"/>
    <cellStyle name="Total 3 2 2 7 6" xfId="22130"/>
    <cellStyle name="Total 3 2 2 7 7" xfId="27449"/>
    <cellStyle name="Total 3 2 2 7 8" xfId="29116"/>
    <cellStyle name="Total 3 2 2 8" xfId="3700"/>
    <cellStyle name="Total 3 2 2 8 2" xfId="10849"/>
    <cellStyle name="Total 3 2 2 8 3" xfId="15378"/>
    <cellStyle name="Total 3 2 2 8 4" xfId="19892"/>
    <cellStyle name="Total 3 2 2 8 5" xfId="22132"/>
    <cellStyle name="Total 3 2 2 8 6" xfId="27451"/>
    <cellStyle name="Total 3 2 2 8 7" xfId="29118"/>
    <cellStyle name="Total 3 2 2 9" xfId="10819"/>
    <cellStyle name="Total 3 2 3" xfId="1217"/>
    <cellStyle name="Total 3 2 3 10" xfId="27452"/>
    <cellStyle name="Total 3 2 3 11" xfId="29119"/>
    <cellStyle name="Total 3 2 3 2" xfId="1768"/>
    <cellStyle name="Total 3 2 3 2 2" xfId="4317"/>
    <cellStyle name="Total 3 2 3 2 2 2" xfId="10852"/>
    <cellStyle name="Total 3 2 3 2 2 3" xfId="15381"/>
    <cellStyle name="Total 3 2 3 2 2 4" xfId="19895"/>
    <cellStyle name="Total 3 2 3 2 2 5" xfId="22134"/>
    <cellStyle name="Total 3 2 3 2 2 6" xfId="27454"/>
    <cellStyle name="Total 3 2 3 2 2 7" xfId="29121"/>
    <cellStyle name="Total 3 2 3 2 3" xfId="10851"/>
    <cellStyle name="Total 3 2 3 2 4" xfId="15380"/>
    <cellStyle name="Total 3 2 3 2 5" xfId="19894"/>
    <cellStyle name="Total 3 2 3 2 6" xfId="22133"/>
    <cellStyle name="Total 3 2 3 2 7" xfId="27453"/>
    <cellStyle name="Total 3 2 3 2 8" xfId="29120"/>
    <cellStyle name="Total 3 2 3 3" xfId="2187"/>
    <cellStyle name="Total 3 2 3 3 2" xfId="4734"/>
    <cellStyle name="Total 3 2 3 3 2 2" xfId="10854"/>
    <cellStyle name="Total 3 2 3 3 2 3" xfId="15383"/>
    <cellStyle name="Total 3 2 3 3 2 4" xfId="19897"/>
    <cellStyle name="Total 3 2 3 3 2 5" xfId="22135"/>
    <cellStyle name="Total 3 2 3 3 2 6" xfId="27456"/>
    <cellStyle name="Total 3 2 3 3 2 7" xfId="29123"/>
    <cellStyle name="Total 3 2 3 3 3" xfId="10853"/>
    <cellStyle name="Total 3 2 3 3 4" xfId="15382"/>
    <cellStyle name="Total 3 2 3 3 5" xfId="19896"/>
    <cellStyle name="Total 3 2 3 3 6" xfId="27455"/>
    <cellStyle name="Total 3 2 3 3 7" xfId="29122"/>
    <cellStyle name="Total 3 2 3 4" xfId="2599"/>
    <cellStyle name="Total 3 2 3 4 2" xfId="5146"/>
    <cellStyle name="Total 3 2 3 4 2 2" xfId="10856"/>
    <cellStyle name="Total 3 2 3 4 2 3" xfId="15385"/>
    <cellStyle name="Total 3 2 3 4 2 4" xfId="19899"/>
    <cellStyle name="Total 3 2 3 4 2 5" xfId="22137"/>
    <cellStyle name="Total 3 2 3 4 2 6" xfId="27458"/>
    <cellStyle name="Total 3 2 3 4 2 7" xfId="29125"/>
    <cellStyle name="Total 3 2 3 4 3" xfId="10855"/>
    <cellStyle name="Total 3 2 3 4 4" xfId="15384"/>
    <cellStyle name="Total 3 2 3 4 5" xfId="19898"/>
    <cellStyle name="Total 3 2 3 4 6" xfId="22136"/>
    <cellStyle name="Total 3 2 3 4 7" xfId="27457"/>
    <cellStyle name="Total 3 2 3 4 8" xfId="29124"/>
    <cellStyle name="Total 3 2 3 5" xfId="3014"/>
    <cellStyle name="Total 3 2 3 5 2" xfId="5561"/>
    <cellStyle name="Total 3 2 3 5 2 2" xfId="15387"/>
    <cellStyle name="Total 3 2 3 5 2 3" xfId="19901"/>
    <cellStyle name="Total 3 2 3 5 2 4" xfId="22139"/>
    <cellStyle name="Total 3 2 3 5 2 5" xfId="27460"/>
    <cellStyle name="Total 3 2 3 5 2 6" xfId="29127"/>
    <cellStyle name="Total 3 2 3 5 3" xfId="15386"/>
    <cellStyle name="Total 3 2 3 5 4" xfId="19900"/>
    <cellStyle name="Total 3 2 3 5 5" xfId="22138"/>
    <cellStyle name="Total 3 2 3 5 6" xfId="27459"/>
    <cellStyle name="Total 3 2 3 5 7" xfId="29126"/>
    <cellStyle name="Total 3 2 3 6" xfId="3521"/>
    <cellStyle name="Total 3 2 3 6 2" xfId="10859"/>
    <cellStyle name="Total 3 2 3 6 3" xfId="15388"/>
    <cellStyle name="Total 3 2 3 6 4" xfId="19902"/>
    <cellStyle name="Total 3 2 3 6 5" xfId="22140"/>
    <cellStyle name="Total 3 2 3 6 6" xfId="27461"/>
    <cellStyle name="Total 3 2 3 6 7" xfId="29128"/>
    <cellStyle name="Total 3 2 3 7" xfId="3770"/>
    <cellStyle name="Total 3 2 3 7 2" xfId="10860"/>
    <cellStyle name="Total 3 2 3 7 3" xfId="15389"/>
    <cellStyle name="Total 3 2 3 7 4" xfId="19903"/>
    <cellStyle name="Total 3 2 3 7 5" xfId="22141"/>
    <cellStyle name="Total 3 2 3 7 6" xfId="27462"/>
    <cellStyle name="Total 3 2 3 7 7" xfId="29129"/>
    <cellStyle name="Total 3 2 3 8" xfId="15379"/>
    <cellStyle name="Total 3 2 3 9" xfId="19893"/>
    <cellStyle name="Total 3 2 4" xfId="1316"/>
    <cellStyle name="Total 3 2 4 10" xfId="19904"/>
    <cellStyle name="Total 3 2 4 11" xfId="22142"/>
    <cellStyle name="Total 3 2 4 12" xfId="27463"/>
    <cellStyle name="Total 3 2 4 2" xfId="1867"/>
    <cellStyle name="Total 3 2 4 2 2" xfId="4416"/>
    <cellStyle name="Total 3 2 4 2 2 2" xfId="10863"/>
    <cellStyle name="Total 3 2 4 2 2 3" xfId="15392"/>
    <cellStyle name="Total 3 2 4 2 2 4" xfId="19906"/>
    <cellStyle name="Total 3 2 4 2 2 5" xfId="22144"/>
    <cellStyle name="Total 3 2 4 2 2 6" xfId="27465"/>
    <cellStyle name="Total 3 2 4 2 2 7" xfId="29131"/>
    <cellStyle name="Total 3 2 4 2 3" xfId="10862"/>
    <cellStyle name="Total 3 2 4 2 4" xfId="15391"/>
    <cellStyle name="Total 3 2 4 2 5" xfId="19905"/>
    <cellStyle name="Total 3 2 4 2 6" xfId="22143"/>
    <cellStyle name="Total 3 2 4 2 7" xfId="27464"/>
    <cellStyle name="Total 3 2 4 2 8" xfId="29130"/>
    <cellStyle name="Total 3 2 4 3" xfId="2286"/>
    <cellStyle name="Total 3 2 4 3 2" xfId="4833"/>
    <cellStyle name="Total 3 2 4 3 2 2" xfId="10865"/>
    <cellStyle name="Total 3 2 4 3 2 3" xfId="15394"/>
    <cellStyle name="Total 3 2 4 3 2 4" xfId="19908"/>
    <cellStyle name="Total 3 2 4 3 2 5" xfId="22146"/>
    <cellStyle name="Total 3 2 4 3 2 6" xfId="27467"/>
    <cellStyle name="Total 3 2 4 3 2 7" xfId="29133"/>
    <cellStyle name="Total 3 2 4 3 3" xfId="10864"/>
    <cellStyle name="Total 3 2 4 3 4" xfId="15393"/>
    <cellStyle name="Total 3 2 4 3 5" xfId="19907"/>
    <cellStyle name="Total 3 2 4 3 6" xfId="22145"/>
    <cellStyle name="Total 3 2 4 3 7" xfId="27466"/>
    <cellStyle name="Total 3 2 4 3 8" xfId="29132"/>
    <cellStyle name="Total 3 2 4 4" xfId="2698"/>
    <cellStyle name="Total 3 2 4 4 2" xfId="5245"/>
    <cellStyle name="Total 3 2 4 4 2 2" xfId="10867"/>
    <cellStyle name="Total 3 2 4 4 2 3" xfId="15396"/>
    <cellStyle name="Total 3 2 4 4 2 4" xfId="19910"/>
    <cellStyle name="Total 3 2 4 4 2 5" xfId="22148"/>
    <cellStyle name="Total 3 2 4 4 2 6" xfId="27469"/>
    <cellStyle name="Total 3 2 4 4 2 7" xfId="29135"/>
    <cellStyle name="Total 3 2 4 4 3" xfId="10866"/>
    <cellStyle name="Total 3 2 4 4 4" xfId="15395"/>
    <cellStyle name="Total 3 2 4 4 5" xfId="19909"/>
    <cellStyle name="Total 3 2 4 4 6" xfId="22147"/>
    <cellStyle name="Total 3 2 4 4 7" xfId="27468"/>
    <cellStyle name="Total 3 2 4 4 8" xfId="29134"/>
    <cellStyle name="Total 3 2 4 5" xfId="3113"/>
    <cellStyle name="Total 3 2 4 5 2" xfId="5660"/>
    <cellStyle name="Total 3 2 4 5 2 2" xfId="10869"/>
    <cellStyle name="Total 3 2 4 5 2 3" xfId="15398"/>
    <cellStyle name="Total 3 2 4 5 2 4" xfId="19912"/>
    <cellStyle name="Total 3 2 4 5 2 5" xfId="22150"/>
    <cellStyle name="Total 3 2 4 5 2 6" xfId="27471"/>
    <cellStyle name="Total 3 2 4 5 3" xfId="10868"/>
    <cellStyle name="Total 3 2 4 5 4" xfId="15397"/>
    <cellStyle name="Total 3 2 4 5 5" xfId="19911"/>
    <cellStyle name="Total 3 2 4 5 6" xfId="22149"/>
    <cellStyle name="Total 3 2 4 5 7" xfId="27470"/>
    <cellStyle name="Total 3 2 4 6" xfId="3522"/>
    <cellStyle name="Total 3 2 4 6 2" xfId="10870"/>
    <cellStyle name="Total 3 2 4 6 3" xfId="15399"/>
    <cellStyle name="Total 3 2 4 6 4" xfId="19913"/>
    <cellStyle name="Total 3 2 4 6 5" xfId="22151"/>
    <cellStyle name="Total 3 2 4 6 6" xfId="27472"/>
    <cellStyle name="Total 3 2 4 6 7" xfId="29136"/>
    <cellStyle name="Total 3 2 4 7" xfId="3869"/>
    <cellStyle name="Total 3 2 4 7 2" xfId="10871"/>
    <cellStyle name="Total 3 2 4 7 3" xfId="15400"/>
    <cellStyle name="Total 3 2 4 7 4" xfId="19914"/>
    <cellStyle name="Total 3 2 4 7 5" xfId="22152"/>
    <cellStyle name="Total 3 2 4 7 6" xfId="27473"/>
    <cellStyle name="Total 3 2 4 7 7" xfId="29137"/>
    <cellStyle name="Total 3 2 4 8" xfId="10861"/>
    <cellStyle name="Total 3 2 4 9" xfId="15390"/>
    <cellStyle name="Total 3 2 5" xfId="1664"/>
    <cellStyle name="Total 3 2 5 2" xfId="4213"/>
    <cellStyle name="Total 3 2 5 2 2" xfId="10873"/>
    <cellStyle name="Total 3 2 5 2 3" xfId="15402"/>
    <cellStyle name="Total 3 2 5 2 4" xfId="19916"/>
    <cellStyle name="Total 3 2 5 2 5" xfId="22154"/>
    <cellStyle name="Total 3 2 5 2 6" xfId="27475"/>
    <cellStyle name="Total 3 2 5 2 7" xfId="29139"/>
    <cellStyle name="Total 3 2 5 3" xfId="10872"/>
    <cellStyle name="Total 3 2 5 4" xfId="15401"/>
    <cellStyle name="Total 3 2 5 5" xfId="19915"/>
    <cellStyle name="Total 3 2 5 6" xfId="22153"/>
    <cellStyle name="Total 3 2 5 7" xfId="27474"/>
    <cellStyle name="Total 3 2 5 8" xfId="29138"/>
    <cellStyle name="Total 3 2 6" xfId="2083"/>
    <cellStyle name="Total 3 2 6 2" xfId="4630"/>
    <cellStyle name="Total 3 2 6 2 2" xfId="10875"/>
    <cellStyle name="Total 3 2 6 2 3" xfId="19918"/>
    <cellStyle name="Total 3 2 6 2 4" xfId="22156"/>
    <cellStyle name="Total 3 2 6 2 5" xfId="27477"/>
    <cellStyle name="Total 3 2 6 2 6" xfId="29141"/>
    <cellStyle name="Total 3 2 6 3" xfId="10874"/>
    <cellStyle name="Total 3 2 6 4" xfId="19917"/>
    <cellStyle name="Total 3 2 6 5" xfId="22155"/>
    <cellStyle name="Total 3 2 6 6" xfId="27476"/>
    <cellStyle name="Total 3 2 6 7" xfId="29140"/>
    <cellStyle name="Total 3 2 7" xfId="2495"/>
    <cellStyle name="Total 3 2 7 2" xfId="5042"/>
    <cellStyle name="Total 3 2 7 2 2" xfId="10877"/>
    <cellStyle name="Total 3 2 7 2 3" xfId="15406"/>
    <cellStyle name="Total 3 2 7 2 4" xfId="19920"/>
    <cellStyle name="Total 3 2 7 2 5" xfId="22158"/>
    <cellStyle name="Total 3 2 7 2 6" xfId="27479"/>
    <cellStyle name="Total 3 2 7 2 7" xfId="29143"/>
    <cellStyle name="Total 3 2 7 3" xfId="10876"/>
    <cellStyle name="Total 3 2 7 4" xfId="15405"/>
    <cellStyle name="Total 3 2 7 5" xfId="19919"/>
    <cellStyle name="Total 3 2 7 6" xfId="22157"/>
    <cellStyle name="Total 3 2 7 7" xfId="27478"/>
    <cellStyle name="Total 3 2 7 8" xfId="29142"/>
    <cellStyle name="Total 3 2 8" xfId="2910"/>
    <cellStyle name="Total 3 2 8 2" xfId="5457"/>
    <cellStyle name="Total 3 2 8 2 2" xfId="10879"/>
    <cellStyle name="Total 3 2 8 2 3" xfId="15408"/>
    <cellStyle name="Total 3 2 8 2 4" xfId="19922"/>
    <cellStyle name="Total 3 2 8 2 5" xfId="22160"/>
    <cellStyle name="Total 3 2 8 2 6" xfId="27481"/>
    <cellStyle name="Total 3 2 8 2 7" xfId="29145"/>
    <cellStyle name="Total 3 2 8 3" xfId="10878"/>
    <cellStyle name="Total 3 2 8 4" xfId="15407"/>
    <cellStyle name="Total 3 2 8 5" xfId="19921"/>
    <cellStyle name="Total 3 2 8 6" xfId="22159"/>
    <cellStyle name="Total 3 2 8 7" xfId="27480"/>
    <cellStyle name="Total 3 2 8 8" xfId="29144"/>
    <cellStyle name="Total 3 2 9" xfId="3666"/>
    <cellStyle name="Total 3 2 9 2" xfId="10880"/>
    <cellStyle name="Total 3 2 9 3" xfId="15409"/>
    <cellStyle name="Total 3 2 9 4" xfId="19923"/>
    <cellStyle name="Total 3 2 9 5" xfId="22161"/>
    <cellStyle name="Total 3 2 9 6" xfId="27482"/>
    <cellStyle name="Total 3 2 9 7" xfId="29146"/>
    <cellStyle name="Total 4" xfId="723"/>
    <cellStyle name="Total 4 2" xfId="1113"/>
    <cellStyle name="Total 4 2 2" xfId="1148"/>
    <cellStyle name="Total 4 2 2 10" xfId="29147"/>
    <cellStyle name="Total 4 2 2 2" xfId="1249"/>
    <cellStyle name="Total 4 2 2 2 10" xfId="25598"/>
    <cellStyle name="Total 4 2 2 2 11" xfId="29148"/>
    <cellStyle name="Total 4 2 2 2 12" xfId="31717"/>
    <cellStyle name="Total 4 2 2 2 2" xfId="1800"/>
    <cellStyle name="Total 4 2 2 2 2 2" xfId="4349"/>
    <cellStyle name="Total 4 2 2 2 2 2 2" xfId="10886"/>
    <cellStyle name="Total 4 2 2 2 2 2 3" xfId="15415"/>
    <cellStyle name="Total 4 2 2 2 2 2 4" xfId="22163"/>
    <cellStyle name="Total 4 2 2 2 2 2 5" xfId="25600"/>
    <cellStyle name="Total 4 2 2 2 2 2 6" xfId="29150"/>
    <cellStyle name="Total 4 2 2 2 2 2 7" xfId="31719"/>
    <cellStyle name="Total 4 2 2 2 2 2 8" xfId="31473"/>
    <cellStyle name="Total 4 2 2 2 2 3" xfId="10885"/>
    <cellStyle name="Total 4 2 2 2 2 4" xfId="15414"/>
    <cellStyle name="Total 4 2 2 2 2 5" xfId="22162"/>
    <cellStyle name="Total 4 2 2 2 2 6" xfId="25599"/>
    <cellStyle name="Total 4 2 2 2 2 7" xfId="29149"/>
    <cellStyle name="Total 4 2 2 2 2 8" xfId="31718"/>
    <cellStyle name="Total 4 2 2 2 2 9" xfId="31472"/>
    <cellStyle name="Total 4 2 2 2 3" xfId="2219"/>
    <cellStyle name="Total 4 2 2 2 3 2" xfId="4766"/>
    <cellStyle name="Total 4 2 2 2 3 2 2" xfId="10888"/>
    <cellStyle name="Total 4 2 2 2 3 2 3" xfId="15417"/>
    <cellStyle name="Total 4 2 2 2 3 2 4" xfId="22164"/>
    <cellStyle name="Total 4 2 2 2 3 2 5" xfId="25602"/>
    <cellStyle name="Total 4 2 2 2 3 2 6" xfId="29152"/>
    <cellStyle name="Total 4 2 2 2 3 2 7" xfId="31721"/>
    <cellStyle name="Total 4 2 2 2 3 2 8" xfId="31475"/>
    <cellStyle name="Total 4 2 2 2 3 3" xfId="10887"/>
    <cellStyle name="Total 4 2 2 2 3 4" xfId="15416"/>
    <cellStyle name="Total 4 2 2 2 3 5" xfId="25601"/>
    <cellStyle name="Total 4 2 2 2 3 6" xfId="29151"/>
    <cellStyle name="Total 4 2 2 2 3 7" xfId="31720"/>
    <cellStyle name="Total 4 2 2 2 3 8" xfId="31474"/>
    <cellStyle name="Total 4 2 2 2 4" xfId="2631"/>
    <cellStyle name="Total 4 2 2 2 4 2" xfId="5178"/>
    <cellStyle name="Total 4 2 2 2 4 2 2" xfId="10890"/>
    <cellStyle name="Total 4 2 2 2 4 2 3" xfId="15419"/>
    <cellStyle name="Total 4 2 2 2 4 2 4" xfId="22166"/>
    <cellStyle name="Total 4 2 2 2 4 2 5" xfId="25604"/>
    <cellStyle name="Total 4 2 2 2 4 2 6" xfId="29154"/>
    <cellStyle name="Total 4 2 2 2 4 2 7" xfId="31723"/>
    <cellStyle name="Total 4 2 2 2 4 2 8" xfId="31476"/>
    <cellStyle name="Total 4 2 2 2 4 3" xfId="10889"/>
    <cellStyle name="Total 4 2 2 2 4 4" xfId="15418"/>
    <cellStyle name="Total 4 2 2 2 4 5" xfId="22165"/>
    <cellStyle name="Total 4 2 2 2 4 6" xfId="25603"/>
    <cellStyle name="Total 4 2 2 2 4 7" xfId="29153"/>
    <cellStyle name="Total 4 2 2 2 4 8" xfId="31722"/>
    <cellStyle name="Total 4 2 2 2 5" xfId="3046"/>
    <cellStyle name="Total 4 2 2 2 5 2" xfId="5593"/>
    <cellStyle name="Total 4 2 2 2 5 2 2" xfId="10892"/>
    <cellStyle name="Total 4 2 2 2 5 2 3" xfId="15421"/>
    <cellStyle name="Total 4 2 2 2 5 2 4" xfId="22168"/>
    <cellStyle name="Total 4 2 2 2 5 2 5" xfId="25606"/>
    <cellStyle name="Total 4 2 2 2 5 2 6" xfId="29156"/>
    <cellStyle name="Total 4 2 2 2 5 2 7" xfId="31725"/>
    <cellStyle name="Total 4 2 2 2 5 2 8" xfId="31478"/>
    <cellStyle name="Total 4 2 2 2 5 3" xfId="10891"/>
    <cellStyle name="Total 4 2 2 2 5 4" xfId="15420"/>
    <cellStyle name="Total 4 2 2 2 5 5" xfId="22167"/>
    <cellStyle name="Total 4 2 2 2 5 6" xfId="25605"/>
    <cellStyle name="Total 4 2 2 2 5 7" xfId="29155"/>
    <cellStyle name="Total 4 2 2 2 5 8" xfId="31724"/>
    <cellStyle name="Total 4 2 2 2 5 9" xfId="31477"/>
    <cellStyle name="Total 4 2 2 2 6" xfId="3523"/>
    <cellStyle name="Total 4 2 2 2 6 2" xfId="10893"/>
    <cellStyle name="Total 4 2 2 2 6 3" xfId="15422"/>
    <cellStyle name="Total 4 2 2 2 6 4" xfId="22169"/>
    <cellStyle name="Total 4 2 2 2 6 5" xfId="25607"/>
    <cellStyle name="Total 4 2 2 2 6 6" xfId="29157"/>
    <cellStyle name="Total 4 2 2 2 6 7" xfId="31726"/>
    <cellStyle name="Total 4 2 2 2 6 8" xfId="31479"/>
    <cellStyle name="Total 4 2 2 2 7" xfId="3802"/>
    <cellStyle name="Total 4 2 2 2 7 2" xfId="10894"/>
    <cellStyle name="Total 4 2 2 2 7 3" xfId="15423"/>
    <cellStyle name="Total 4 2 2 2 7 4" xfId="22170"/>
    <cellStyle name="Total 4 2 2 2 7 5" xfId="25608"/>
    <cellStyle name="Total 4 2 2 2 7 6" xfId="29158"/>
    <cellStyle name="Total 4 2 2 2 7 7" xfId="31727"/>
    <cellStyle name="Total 4 2 2 2 7 8" xfId="31480"/>
    <cellStyle name="Total 4 2 2 2 8" xfId="10884"/>
    <cellStyle name="Total 4 2 2 2 9" xfId="15413"/>
    <cellStyle name="Total 4 2 2 3" xfId="1348"/>
    <cellStyle name="Total 4 2 2 3 10" xfId="22171"/>
    <cellStyle name="Total 4 2 2 3 11" xfId="25609"/>
    <cellStyle name="Total 4 2 2 3 12" xfId="29159"/>
    <cellStyle name="Total 4 2 2 3 13" xfId="31481"/>
    <cellStyle name="Total 4 2 2 3 2" xfId="1899"/>
    <cellStyle name="Total 4 2 2 3 2 2" xfId="4448"/>
    <cellStyle name="Total 4 2 2 3 2 2 2" xfId="10897"/>
    <cellStyle name="Total 4 2 2 3 2 2 3" xfId="15426"/>
    <cellStyle name="Total 4 2 2 3 2 2 4" xfId="22173"/>
    <cellStyle name="Total 4 2 2 3 2 2 5" xfId="25611"/>
    <cellStyle name="Total 4 2 2 3 2 2 6" xfId="29161"/>
    <cellStyle name="Total 4 2 2 3 2 2 7" xfId="31729"/>
    <cellStyle name="Total 4 2 2 3 2 2 8" xfId="31483"/>
    <cellStyle name="Total 4 2 2 3 2 3" xfId="10896"/>
    <cellStyle name="Total 4 2 2 3 2 4" xfId="15425"/>
    <cellStyle name="Total 4 2 2 3 2 5" xfId="22172"/>
    <cellStyle name="Total 4 2 2 3 2 6" xfId="25610"/>
    <cellStyle name="Total 4 2 2 3 2 7" xfId="29160"/>
    <cellStyle name="Total 4 2 2 3 2 8" xfId="31728"/>
    <cellStyle name="Total 4 2 2 3 2 9" xfId="31482"/>
    <cellStyle name="Total 4 2 2 3 3" xfId="2318"/>
    <cellStyle name="Total 4 2 2 3 3 2" xfId="4865"/>
    <cellStyle name="Total 4 2 2 3 3 2 2" xfId="10899"/>
    <cellStyle name="Total 4 2 2 3 3 2 3" xfId="15428"/>
    <cellStyle name="Total 4 2 2 3 3 2 4" xfId="22175"/>
    <cellStyle name="Total 4 2 2 3 3 2 5" xfId="25613"/>
    <cellStyle name="Total 4 2 2 3 3 2 6" xfId="29163"/>
    <cellStyle name="Total 4 2 2 3 3 2 7" xfId="31731"/>
    <cellStyle name="Total 4 2 2 3 3 2 8" xfId="31485"/>
    <cellStyle name="Total 4 2 2 3 3 3" xfId="10898"/>
    <cellStyle name="Total 4 2 2 3 3 4" xfId="15427"/>
    <cellStyle name="Total 4 2 2 3 3 5" xfId="22174"/>
    <cellStyle name="Total 4 2 2 3 3 6" xfId="25612"/>
    <cellStyle name="Total 4 2 2 3 3 7" xfId="29162"/>
    <cellStyle name="Total 4 2 2 3 3 8" xfId="31730"/>
    <cellStyle name="Total 4 2 2 3 3 9" xfId="31484"/>
    <cellStyle name="Total 4 2 2 3 4" xfId="2730"/>
    <cellStyle name="Total 4 2 2 3 4 2" xfId="5277"/>
    <cellStyle name="Total 4 2 2 3 4 2 2" xfId="10901"/>
    <cellStyle name="Total 4 2 2 3 4 2 3" xfId="15430"/>
    <cellStyle name="Total 4 2 2 3 4 2 4" xfId="22177"/>
    <cellStyle name="Total 4 2 2 3 4 2 5" xfId="25615"/>
    <cellStyle name="Total 4 2 2 3 4 2 6" xfId="29165"/>
    <cellStyle name="Total 4 2 2 3 4 2 7" xfId="31733"/>
    <cellStyle name="Total 4 2 2 3 4 2 8" xfId="31487"/>
    <cellStyle name="Total 4 2 2 3 4 3" xfId="10900"/>
    <cellStyle name="Total 4 2 2 3 4 4" xfId="15429"/>
    <cellStyle name="Total 4 2 2 3 4 5" xfId="22176"/>
    <cellStyle name="Total 4 2 2 3 4 6" xfId="25614"/>
    <cellStyle name="Total 4 2 2 3 4 7" xfId="29164"/>
    <cellStyle name="Total 4 2 2 3 4 8" xfId="31732"/>
    <cellStyle name="Total 4 2 2 3 4 9" xfId="31486"/>
    <cellStyle name="Total 4 2 2 3 5" xfId="3145"/>
    <cellStyle name="Total 4 2 2 3 5 2" xfId="5692"/>
    <cellStyle name="Total 4 2 2 3 5 2 2" xfId="10903"/>
    <cellStyle name="Total 4 2 2 3 5 2 3" xfId="15432"/>
    <cellStyle name="Total 4 2 2 3 5 2 4" xfId="22179"/>
    <cellStyle name="Total 4 2 2 3 5 2 5" xfId="25617"/>
    <cellStyle name="Total 4 2 2 3 5 2 6" xfId="29167"/>
    <cellStyle name="Total 4 2 2 3 5 2 7" xfId="31489"/>
    <cellStyle name="Total 4 2 2 3 5 3" xfId="10902"/>
    <cellStyle name="Total 4 2 2 3 5 4" xfId="15431"/>
    <cellStyle name="Total 4 2 2 3 5 5" xfId="22178"/>
    <cellStyle name="Total 4 2 2 3 5 6" xfId="25616"/>
    <cellStyle name="Total 4 2 2 3 5 7" xfId="29166"/>
    <cellStyle name="Total 4 2 2 3 5 8" xfId="31488"/>
    <cellStyle name="Total 4 2 2 3 6" xfId="3524"/>
    <cellStyle name="Total 4 2 2 3 6 2" xfId="10904"/>
    <cellStyle name="Total 4 2 2 3 6 3" xfId="15433"/>
    <cellStyle name="Total 4 2 2 3 6 4" xfId="22180"/>
    <cellStyle name="Total 4 2 2 3 6 5" xfId="25618"/>
    <cellStyle name="Total 4 2 2 3 6 6" xfId="29168"/>
    <cellStyle name="Total 4 2 2 3 6 7" xfId="31734"/>
    <cellStyle name="Total 4 2 2 3 6 8" xfId="31490"/>
    <cellStyle name="Total 4 2 2 3 7" xfId="3901"/>
    <cellStyle name="Total 4 2 2 3 7 2" xfId="10905"/>
    <cellStyle name="Total 4 2 2 3 7 3" xfId="15434"/>
    <cellStyle name="Total 4 2 2 3 7 4" xfId="22181"/>
    <cellStyle name="Total 4 2 2 3 7 5" xfId="25619"/>
    <cellStyle name="Total 4 2 2 3 7 6" xfId="29169"/>
    <cellStyle name="Total 4 2 2 3 7 7" xfId="31735"/>
    <cellStyle name="Total 4 2 2 3 7 8" xfId="31491"/>
    <cellStyle name="Total 4 2 2 3 8" xfId="10895"/>
    <cellStyle name="Total 4 2 2 3 9" xfId="15424"/>
    <cellStyle name="Total 4 2 2 4" xfId="1699"/>
    <cellStyle name="Total 4 2 2 4 2" xfId="4248"/>
    <cellStyle name="Total 4 2 2 4 2 2" xfId="10907"/>
    <cellStyle name="Total 4 2 2 4 2 3" xfId="15436"/>
    <cellStyle name="Total 4 2 2 4 2 4" xfId="22183"/>
    <cellStyle name="Total 4 2 2 4 2 5" xfId="25621"/>
    <cellStyle name="Total 4 2 2 4 2 6" xfId="29171"/>
    <cellStyle name="Total 4 2 2 4 2 7" xfId="31737"/>
    <cellStyle name="Total 4 2 2 4 2 8" xfId="31493"/>
    <cellStyle name="Total 4 2 2 4 3" xfId="10906"/>
    <cellStyle name="Total 4 2 2 4 4" xfId="15435"/>
    <cellStyle name="Total 4 2 2 4 5" xfId="22182"/>
    <cellStyle name="Total 4 2 2 4 6" xfId="25620"/>
    <cellStyle name="Total 4 2 2 4 7" xfId="29170"/>
    <cellStyle name="Total 4 2 2 4 8" xfId="31736"/>
    <cellStyle name="Total 4 2 2 4 9" xfId="31492"/>
    <cellStyle name="Total 4 2 2 5" xfId="2118"/>
    <cellStyle name="Total 4 2 2 5 2" xfId="4665"/>
    <cellStyle name="Total 4 2 2 5 2 2" xfId="10909"/>
    <cellStyle name="Total 4 2 2 5 2 3" xfId="22185"/>
    <cellStyle name="Total 4 2 2 5 2 4" xfId="25623"/>
    <cellStyle name="Total 4 2 2 5 2 5" xfId="29173"/>
    <cellStyle name="Total 4 2 2 5 2 6" xfId="31739"/>
    <cellStyle name="Total 4 2 2 5 2 7" xfId="31495"/>
    <cellStyle name="Total 4 2 2 5 3" xfId="10908"/>
    <cellStyle name="Total 4 2 2 5 4" xfId="22184"/>
    <cellStyle name="Total 4 2 2 5 5" xfId="25622"/>
    <cellStyle name="Total 4 2 2 5 6" xfId="29172"/>
    <cellStyle name="Total 4 2 2 5 7" xfId="31738"/>
    <cellStyle name="Total 4 2 2 5 8" xfId="31494"/>
    <cellStyle name="Total 4 2 2 6" xfId="2530"/>
    <cellStyle name="Total 4 2 2 6 2" xfId="5077"/>
    <cellStyle name="Total 4 2 2 6 2 2" xfId="10911"/>
    <cellStyle name="Total 4 2 2 6 2 3" xfId="15440"/>
    <cellStyle name="Total 4 2 2 6 2 4" xfId="22187"/>
    <cellStyle name="Total 4 2 2 6 2 5" xfId="25625"/>
    <cellStyle name="Total 4 2 2 6 2 6" xfId="29175"/>
    <cellStyle name="Total 4 2 2 6 2 7" xfId="31741"/>
    <cellStyle name="Total 4 2 2 6 2 8" xfId="31497"/>
    <cellStyle name="Total 4 2 2 6 3" xfId="10910"/>
    <cellStyle name="Total 4 2 2 6 4" xfId="15439"/>
    <cellStyle name="Total 4 2 2 6 5" xfId="22186"/>
    <cellStyle name="Total 4 2 2 6 6" xfId="25624"/>
    <cellStyle name="Total 4 2 2 6 7" xfId="29174"/>
    <cellStyle name="Total 4 2 2 6 8" xfId="31740"/>
    <cellStyle name="Total 4 2 2 6 9" xfId="31496"/>
    <cellStyle name="Total 4 2 2 7" xfId="2945"/>
    <cellStyle name="Total 4 2 2 7 2" xfId="5492"/>
    <cellStyle name="Total 4 2 2 7 2 2" xfId="10913"/>
    <cellStyle name="Total 4 2 2 7 2 3" xfId="15442"/>
    <cellStyle name="Total 4 2 2 7 2 4" xfId="22189"/>
    <cellStyle name="Total 4 2 2 7 2 5" xfId="25627"/>
    <cellStyle name="Total 4 2 2 7 2 6" xfId="29177"/>
    <cellStyle name="Total 4 2 2 7 2 7" xfId="31743"/>
    <cellStyle name="Total 4 2 2 7 2 8" xfId="31499"/>
    <cellStyle name="Total 4 2 2 7 3" xfId="10912"/>
    <cellStyle name="Total 4 2 2 7 4" xfId="15441"/>
    <cellStyle name="Total 4 2 2 7 5" xfId="22188"/>
    <cellStyle name="Total 4 2 2 7 6" xfId="25626"/>
    <cellStyle name="Total 4 2 2 7 7" xfId="29176"/>
    <cellStyle name="Total 4 2 2 7 8" xfId="31742"/>
    <cellStyle name="Total 4 2 2 7 9" xfId="31498"/>
    <cellStyle name="Total 4 2 2 8" xfId="3701"/>
    <cellStyle name="Total 4 2 2 8 2" xfId="10914"/>
    <cellStyle name="Total 4 2 2 8 3" xfId="15443"/>
    <cellStyle name="Total 4 2 2 8 4" xfId="22190"/>
    <cellStyle name="Total 4 2 2 8 5" xfId="25628"/>
    <cellStyle name="Total 4 2 2 8 6" xfId="29178"/>
    <cellStyle name="Total 4 2 2 8 7" xfId="31744"/>
    <cellStyle name="Total 4 2 2 8 8" xfId="31500"/>
    <cellStyle name="Total 4 2 2 9" xfId="10883"/>
    <cellStyle name="Total 4 2 3" xfId="1218"/>
    <cellStyle name="Total 4 2 3 10" xfId="25629"/>
    <cellStyle name="Total 4 2 3 11" xfId="29179"/>
    <cellStyle name="Total 4 2 3 12" xfId="31745"/>
    <cellStyle name="Total 4 2 3 13" xfId="31501"/>
    <cellStyle name="Total 4 2 3 2" xfId="1769"/>
    <cellStyle name="Total 4 2 3 2 2" xfId="4318"/>
    <cellStyle name="Total 4 2 3 2 2 2" xfId="10917"/>
    <cellStyle name="Total 4 2 3 2 2 3" xfId="15446"/>
    <cellStyle name="Total 4 2 3 2 2 4" xfId="22193"/>
    <cellStyle name="Total 4 2 3 2 2 5" xfId="25631"/>
    <cellStyle name="Total 4 2 3 2 2 6" xfId="29181"/>
    <cellStyle name="Total 4 2 3 2 2 7" xfId="31747"/>
    <cellStyle name="Total 4 2 3 2 2 8" xfId="31503"/>
    <cellStyle name="Total 4 2 3 2 3" xfId="10916"/>
    <cellStyle name="Total 4 2 3 2 4" xfId="15445"/>
    <cellStyle name="Total 4 2 3 2 5" xfId="22192"/>
    <cellStyle name="Total 4 2 3 2 6" xfId="25630"/>
    <cellStyle name="Total 4 2 3 2 7" xfId="29180"/>
    <cellStyle name="Total 4 2 3 2 8" xfId="31746"/>
    <cellStyle name="Total 4 2 3 2 9" xfId="31502"/>
    <cellStyle name="Total 4 2 3 3" xfId="2188"/>
    <cellStyle name="Total 4 2 3 3 2" xfId="4735"/>
    <cellStyle name="Total 4 2 3 3 2 2" xfId="10919"/>
    <cellStyle name="Total 4 2 3 3 2 3" xfId="15448"/>
    <cellStyle name="Total 4 2 3 3 2 4" xfId="22195"/>
    <cellStyle name="Total 4 2 3 3 2 5" xfId="25633"/>
    <cellStyle name="Total 4 2 3 3 2 6" xfId="29183"/>
    <cellStyle name="Total 4 2 3 3 2 7" xfId="31749"/>
    <cellStyle name="Total 4 2 3 3 2 8" xfId="31505"/>
    <cellStyle name="Total 4 2 3 3 3" xfId="10918"/>
    <cellStyle name="Total 4 2 3 3 4" xfId="15447"/>
    <cellStyle name="Total 4 2 3 3 5" xfId="22194"/>
    <cellStyle name="Total 4 2 3 3 6" xfId="25632"/>
    <cellStyle name="Total 4 2 3 3 7" xfId="29182"/>
    <cellStyle name="Total 4 2 3 3 8" xfId="31748"/>
    <cellStyle name="Total 4 2 3 3 9" xfId="31504"/>
    <cellStyle name="Total 4 2 3 4" xfId="2600"/>
    <cellStyle name="Total 4 2 3 4 2" xfId="5147"/>
    <cellStyle name="Total 4 2 3 4 2 2" xfId="10921"/>
    <cellStyle name="Total 4 2 3 4 2 3" xfId="15450"/>
    <cellStyle name="Total 4 2 3 4 2 4" xfId="22197"/>
    <cellStyle name="Total 4 2 3 4 2 5" xfId="25635"/>
    <cellStyle name="Total 4 2 3 4 2 6" xfId="29185"/>
    <cellStyle name="Total 4 2 3 4 2 7" xfId="31751"/>
    <cellStyle name="Total 4 2 3 4 2 8" xfId="31507"/>
    <cellStyle name="Total 4 2 3 4 3" xfId="10920"/>
    <cellStyle name="Total 4 2 3 4 4" xfId="15449"/>
    <cellStyle name="Total 4 2 3 4 5" xfId="22196"/>
    <cellStyle name="Total 4 2 3 4 6" xfId="25634"/>
    <cellStyle name="Total 4 2 3 4 7" xfId="29184"/>
    <cellStyle name="Total 4 2 3 4 8" xfId="31750"/>
    <cellStyle name="Total 4 2 3 4 9" xfId="31506"/>
    <cellStyle name="Total 4 2 3 5" xfId="3015"/>
    <cellStyle name="Total 4 2 3 5 2" xfId="5562"/>
    <cellStyle name="Total 4 2 3 5 2 2" xfId="15452"/>
    <cellStyle name="Total 4 2 3 5 2 3" xfId="22199"/>
    <cellStyle name="Total 4 2 3 5 2 4" xfId="25637"/>
    <cellStyle name="Total 4 2 3 5 2 5" xfId="29187"/>
    <cellStyle name="Total 4 2 3 5 2 6" xfId="31753"/>
    <cellStyle name="Total 4 2 3 5 2 7" xfId="31509"/>
    <cellStyle name="Total 4 2 3 5 3" xfId="15451"/>
    <cellStyle name="Total 4 2 3 5 4" xfId="22198"/>
    <cellStyle name="Total 4 2 3 5 5" xfId="25636"/>
    <cellStyle name="Total 4 2 3 5 6" xfId="29186"/>
    <cellStyle name="Total 4 2 3 5 7" xfId="31752"/>
    <cellStyle name="Total 4 2 3 5 8" xfId="31508"/>
    <cellStyle name="Total 4 2 3 6" xfId="3525"/>
    <cellStyle name="Total 4 2 3 6 2" xfId="10924"/>
    <cellStyle name="Total 4 2 3 6 3" xfId="15453"/>
    <cellStyle name="Total 4 2 3 6 4" xfId="22200"/>
    <cellStyle name="Total 4 2 3 6 5" xfId="25638"/>
    <cellStyle name="Total 4 2 3 6 6" xfId="29188"/>
    <cellStyle name="Total 4 2 3 6 7" xfId="31754"/>
    <cellStyle name="Total 4 2 3 6 8" xfId="31510"/>
    <cellStyle name="Total 4 2 3 7" xfId="3771"/>
    <cellStyle name="Total 4 2 3 7 2" xfId="10925"/>
    <cellStyle name="Total 4 2 3 7 3" xfId="15454"/>
    <cellStyle name="Total 4 2 3 7 4" xfId="22201"/>
    <cellStyle name="Total 4 2 3 7 5" xfId="25639"/>
    <cellStyle name="Total 4 2 3 7 6" xfId="29189"/>
    <cellStyle name="Total 4 2 3 7 7" xfId="31755"/>
    <cellStyle name="Total 4 2 3 7 8" xfId="31511"/>
    <cellStyle name="Total 4 2 3 8" xfId="15444"/>
    <cellStyle name="Total 4 2 3 9" xfId="22191"/>
    <cellStyle name="Total 4 2 4" xfId="1317"/>
    <cellStyle name="Total 4 2 4 10" xfId="22202"/>
    <cellStyle name="Total 4 2 4 11" xfId="25640"/>
    <cellStyle name="Total 4 2 4 12" xfId="31756"/>
    <cellStyle name="Total 4 2 4 13" xfId="31512"/>
    <cellStyle name="Total 4 2 4 2" xfId="1868"/>
    <cellStyle name="Total 4 2 4 2 2" xfId="4417"/>
    <cellStyle name="Total 4 2 4 2 2 2" xfId="10928"/>
    <cellStyle name="Total 4 2 4 2 2 3" xfId="15457"/>
    <cellStyle name="Total 4 2 4 2 2 4" xfId="22204"/>
    <cellStyle name="Total 4 2 4 2 2 5" xfId="25642"/>
    <cellStyle name="Total 4 2 4 2 2 6" xfId="29191"/>
    <cellStyle name="Total 4 2 4 2 2 7" xfId="31758"/>
    <cellStyle name="Total 4 2 4 2 2 8" xfId="31514"/>
    <cellStyle name="Total 4 2 4 2 3" xfId="10927"/>
    <cellStyle name="Total 4 2 4 2 4" xfId="15456"/>
    <cellStyle name="Total 4 2 4 2 5" xfId="22203"/>
    <cellStyle name="Total 4 2 4 2 6" xfId="25641"/>
    <cellStyle name="Total 4 2 4 2 7" xfId="29190"/>
    <cellStyle name="Total 4 2 4 2 8" xfId="31757"/>
    <cellStyle name="Total 4 2 4 2 9" xfId="31513"/>
    <cellStyle name="Total 4 2 4 3" xfId="2287"/>
    <cellStyle name="Total 4 2 4 3 2" xfId="4834"/>
    <cellStyle name="Total 4 2 4 3 2 2" xfId="10930"/>
    <cellStyle name="Total 4 2 4 3 2 3" xfId="15459"/>
    <cellStyle name="Total 4 2 4 3 2 4" xfId="22206"/>
    <cellStyle name="Total 4 2 4 3 2 5" xfId="25644"/>
    <cellStyle name="Total 4 2 4 3 2 6" xfId="29193"/>
    <cellStyle name="Total 4 2 4 3 2 7" xfId="31760"/>
    <cellStyle name="Total 4 2 4 3 2 8" xfId="31516"/>
    <cellStyle name="Total 4 2 4 3 3" xfId="10929"/>
    <cellStyle name="Total 4 2 4 3 4" xfId="15458"/>
    <cellStyle name="Total 4 2 4 3 5" xfId="22205"/>
    <cellStyle name="Total 4 2 4 3 6" xfId="25643"/>
    <cellStyle name="Total 4 2 4 3 7" xfId="29192"/>
    <cellStyle name="Total 4 2 4 3 8" xfId="31759"/>
    <cellStyle name="Total 4 2 4 3 9" xfId="31515"/>
    <cellStyle name="Total 4 2 4 4" xfId="2699"/>
    <cellStyle name="Total 4 2 4 4 2" xfId="5246"/>
    <cellStyle name="Total 4 2 4 4 2 2" xfId="10932"/>
    <cellStyle name="Total 4 2 4 4 2 3" xfId="15461"/>
    <cellStyle name="Total 4 2 4 4 2 4" xfId="22208"/>
    <cellStyle name="Total 4 2 4 4 2 5" xfId="25646"/>
    <cellStyle name="Total 4 2 4 4 2 6" xfId="29195"/>
    <cellStyle name="Total 4 2 4 4 2 7" xfId="31762"/>
    <cellStyle name="Total 4 2 4 4 2 8" xfId="31518"/>
    <cellStyle name="Total 4 2 4 4 3" xfId="10931"/>
    <cellStyle name="Total 4 2 4 4 4" xfId="15460"/>
    <cellStyle name="Total 4 2 4 4 5" xfId="22207"/>
    <cellStyle name="Total 4 2 4 4 6" xfId="25645"/>
    <cellStyle name="Total 4 2 4 4 7" xfId="29194"/>
    <cellStyle name="Total 4 2 4 4 8" xfId="31761"/>
    <cellStyle name="Total 4 2 4 4 9" xfId="31517"/>
    <cellStyle name="Total 4 2 4 5" xfId="3114"/>
    <cellStyle name="Total 4 2 4 5 2" xfId="5661"/>
    <cellStyle name="Total 4 2 4 5 2 2" xfId="10934"/>
    <cellStyle name="Total 4 2 4 5 2 3" xfId="15463"/>
    <cellStyle name="Total 4 2 4 5 2 4" xfId="22210"/>
    <cellStyle name="Total 4 2 4 5 2 5" xfId="25648"/>
    <cellStyle name="Total 4 2 4 5 2 6" xfId="31764"/>
    <cellStyle name="Total 4 2 4 5 2 7" xfId="31520"/>
    <cellStyle name="Total 4 2 4 5 3" xfId="10933"/>
    <cellStyle name="Total 4 2 4 5 4" xfId="15462"/>
    <cellStyle name="Total 4 2 4 5 5" xfId="22209"/>
    <cellStyle name="Total 4 2 4 5 6" xfId="25647"/>
    <cellStyle name="Total 4 2 4 5 7" xfId="31763"/>
    <cellStyle name="Total 4 2 4 5 8" xfId="31519"/>
    <cellStyle name="Total 4 2 4 6" xfId="3526"/>
    <cellStyle name="Total 4 2 4 6 2" xfId="10935"/>
    <cellStyle name="Total 4 2 4 6 3" xfId="15464"/>
    <cellStyle name="Total 4 2 4 6 4" xfId="22211"/>
    <cellStyle name="Total 4 2 4 6 5" xfId="25649"/>
    <cellStyle name="Total 4 2 4 6 6" xfId="29196"/>
    <cellStyle name="Total 4 2 4 6 7" xfId="31765"/>
    <cellStyle name="Total 4 2 4 6 8" xfId="31521"/>
    <cellStyle name="Total 4 2 4 7" xfId="3870"/>
    <cellStyle name="Total 4 2 4 7 2" xfId="10936"/>
    <cellStyle name="Total 4 2 4 7 3" xfId="15465"/>
    <cellStyle name="Total 4 2 4 7 4" xfId="22212"/>
    <cellStyle name="Total 4 2 4 7 5" xfId="25650"/>
    <cellStyle name="Total 4 2 4 7 6" xfId="29197"/>
    <cellStyle name="Total 4 2 4 7 7" xfId="31766"/>
    <cellStyle name="Total 4 2 4 7 8" xfId="31522"/>
    <cellStyle name="Total 4 2 4 8" xfId="10926"/>
    <cellStyle name="Total 4 2 4 9" xfId="15455"/>
    <cellStyle name="Total 4 2 5" xfId="1665"/>
    <cellStyle name="Total 4 2 5 2" xfId="4214"/>
    <cellStyle name="Total 4 2 5 2 2" xfId="10938"/>
    <cellStyle name="Total 4 2 5 2 3" xfId="15467"/>
    <cellStyle name="Total 4 2 5 2 4" xfId="22214"/>
    <cellStyle name="Total 4 2 5 2 5" xfId="25652"/>
    <cellStyle name="Total 4 2 5 2 6" xfId="29199"/>
    <cellStyle name="Total 4 2 5 2 7" xfId="31768"/>
    <cellStyle name="Total 4 2 5 2 8" xfId="31524"/>
    <cellStyle name="Total 4 2 5 3" xfId="10937"/>
    <cellStyle name="Total 4 2 5 4" xfId="15466"/>
    <cellStyle name="Total 4 2 5 5" xfId="22213"/>
    <cellStyle name="Total 4 2 5 6" xfId="25651"/>
    <cellStyle name="Total 4 2 5 7" xfId="29198"/>
    <cellStyle name="Total 4 2 5 8" xfId="31767"/>
    <cellStyle name="Total 4 2 5 9" xfId="31523"/>
    <cellStyle name="Total 4 2 6" xfId="2084"/>
    <cellStyle name="Total 4 2 6 2" xfId="4631"/>
    <cellStyle name="Total 4 2 6 2 2" xfId="10940"/>
    <cellStyle name="Total 4 2 6 2 3" xfId="15469"/>
    <cellStyle name="Total 4 2 6 2 4" xfId="22216"/>
    <cellStyle name="Total 4 2 6 2 5" xfId="25654"/>
    <cellStyle name="Total 4 2 6 2 6" xfId="29201"/>
    <cellStyle name="Total 4 2 6 2 7" xfId="31770"/>
    <cellStyle name="Total 4 2 6 2 8" xfId="31526"/>
    <cellStyle name="Total 4 2 6 3" xfId="10939"/>
    <cellStyle name="Total 4 2 6 4" xfId="15468"/>
    <cellStyle name="Total 4 2 6 5" xfId="22215"/>
    <cellStyle name="Total 4 2 6 6" xfId="25653"/>
    <cellStyle name="Total 4 2 6 7" xfId="29200"/>
    <cellStyle name="Total 4 2 6 8" xfId="31769"/>
    <cellStyle name="Total 4 2 6 9" xfId="31525"/>
    <cellStyle name="Total 4 2 7" xfId="2496"/>
    <cellStyle name="Total 4 2 7 2" xfId="5043"/>
    <cellStyle name="Total 4 2 7 2 2" xfId="10942"/>
    <cellStyle name="Total 4 2 7 2 3" xfId="15471"/>
    <cellStyle name="Total 4 2 7 2 4" xfId="22218"/>
    <cellStyle name="Total 4 2 7 2 5" xfId="25656"/>
    <cellStyle name="Total 4 2 7 2 6" xfId="29203"/>
    <cellStyle name="Total 4 2 7 2 7" xfId="31772"/>
    <cellStyle name="Total 4 2 7 2 8" xfId="31528"/>
    <cellStyle name="Total 4 2 7 3" xfId="10941"/>
    <cellStyle name="Total 4 2 7 4" xfId="15470"/>
    <cellStyle name="Total 4 2 7 5" xfId="22217"/>
    <cellStyle name="Total 4 2 7 6" xfId="25655"/>
    <cellStyle name="Total 4 2 7 7" xfId="29202"/>
    <cellStyle name="Total 4 2 7 8" xfId="31771"/>
    <cellStyle name="Total 4 2 7 9" xfId="31527"/>
    <cellStyle name="Total 4 2 8" xfId="2911"/>
    <cellStyle name="Total 4 2 8 2" xfId="5458"/>
    <cellStyle name="Total 4 2 8 2 2" xfId="10944"/>
    <cellStyle name="Total 4 2 8 2 3" xfId="15473"/>
    <cellStyle name="Total 4 2 8 2 4" xfId="22220"/>
    <cellStyle name="Total 4 2 8 2 5" xfId="25658"/>
    <cellStyle name="Total 4 2 8 2 6" xfId="29205"/>
    <cellStyle name="Total 4 2 8 2 7" xfId="31774"/>
    <cellStyle name="Total 4 2 8 2 8" xfId="31530"/>
    <cellStyle name="Total 4 2 8 3" xfId="10943"/>
    <cellStyle name="Total 4 2 8 4" xfId="15472"/>
    <cellStyle name="Total 4 2 8 5" xfId="22219"/>
    <cellStyle name="Total 4 2 8 6" xfId="25657"/>
    <cellStyle name="Total 4 2 8 7" xfId="29204"/>
    <cellStyle name="Total 4 2 8 8" xfId="31773"/>
    <cellStyle name="Total 4 2 8 9" xfId="31529"/>
    <cellStyle name="Total 4 2 9" xfId="3667"/>
    <cellStyle name="Total 4 2 9 2" xfId="10945"/>
    <cellStyle name="Total 4 2 9 3" xfId="15474"/>
    <cellStyle name="Total 4 2 9 4" xfId="22221"/>
    <cellStyle name="Total 4 2 9 5" xfId="25659"/>
    <cellStyle name="Total 4 2 9 6" xfId="29206"/>
    <cellStyle name="Total 4 2 9 7" xfId="31775"/>
    <cellStyle name="Total 4 2 9 8" xfId="31531"/>
    <cellStyle name="Total 5" xfId="724"/>
    <cellStyle name="Total 5 2" xfId="1114"/>
    <cellStyle name="Total 5 2 10" xfId="15476"/>
    <cellStyle name="Total 5 2 11" xfId="22222"/>
    <cellStyle name="Total 5 2 12" xfId="25660"/>
    <cellStyle name="Total 5 2 13" xfId="29207"/>
    <cellStyle name="Total 5 2 14" xfId="31532"/>
    <cellStyle name="Total 5 2 2" xfId="1219"/>
    <cellStyle name="Total 5 2 2 10" xfId="25661"/>
    <cellStyle name="Total 5 2 2 11" xfId="29208"/>
    <cellStyle name="Total 5 2 2 12" xfId="31533"/>
    <cellStyle name="Total 5 2 2 2" xfId="1770"/>
    <cellStyle name="Total 5 2 2 2 2" xfId="4319"/>
    <cellStyle name="Total 5 2 2 2 2 2" xfId="10950"/>
    <cellStyle name="Total 5 2 2 2 2 3" xfId="15479"/>
    <cellStyle name="Total 5 2 2 2 2 4" xfId="22225"/>
    <cellStyle name="Total 5 2 2 2 2 5" xfId="25663"/>
    <cellStyle name="Total 5 2 2 2 2 6" xfId="29210"/>
    <cellStyle name="Total 5 2 2 2 2 7" xfId="31535"/>
    <cellStyle name="Total 5 2 2 2 3" xfId="10949"/>
    <cellStyle name="Total 5 2 2 2 4" xfId="15478"/>
    <cellStyle name="Total 5 2 2 2 5" xfId="22224"/>
    <cellStyle name="Total 5 2 2 2 6" xfId="25662"/>
    <cellStyle name="Total 5 2 2 2 7" xfId="29209"/>
    <cellStyle name="Total 5 2 2 2 8" xfId="31534"/>
    <cellStyle name="Total 5 2 2 3" xfId="2189"/>
    <cellStyle name="Total 5 2 2 3 2" xfId="4736"/>
    <cellStyle name="Total 5 2 2 3 2 2" xfId="10952"/>
    <cellStyle name="Total 5 2 2 3 2 3" xfId="15481"/>
    <cellStyle name="Total 5 2 2 3 2 4" xfId="22227"/>
    <cellStyle name="Total 5 2 2 3 2 5" xfId="25665"/>
    <cellStyle name="Total 5 2 2 3 2 6" xfId="29212"/>
    <cellStyle name="Total 5 2 2 3 2 7" xfId="31537"/>
    <cellStyle name="Total 5 2 2 3 3" xfId="10951"/>
    <cellStyle name="Total 5 2 2 3 4" xfId="15480"/>
    <cellStyle name="Total 5 2 2 3 5" xfId="22226"/>
    <cellStyle name="Total 5 2 2 3 6" xfId="25664"/>
    <cellStyle name="Total 5 2 2 3 7" xfId="29211"/>
    <cellStyle name="Total 5 2 2 3 8" xfId="31536"/>
    <cellStyle name="Total 5 2 2 4" xfId="2601"/>
    <cellStyle name="Total 5 2 2 4 2" xfId="5148"/>
    <cellStyle name="Total 5 2 2 4 2 2" xfId="10954"/>
    <cellStyle name="Total 5 2 2 4 2 3" xfId="15483"/>
    <cellStyle name="Total 5 2 2 4 2 4" xfId="22229"/>
    <cellStyle name="Total 5 2 2 4 2 5" xfId="25667"/>
    <cellStyle name="Total 5 2 2 4 2 6" xfId="29214"/>
    <cellStyle name="Total 5 2 2 4 2 7" xfId="31539"/>
    <cellStyle name="Total 5 2 2 4 3" xfId="10953"/>
    <cellStyle name="Total 5 2 2 4 4" xfId="15482"/>
    <cellStyle name="Total 5 2 2 4 5" xfId="22228"/>
    <cellStyle name="Total 5 2 2 4 6" xfId="25666"/>
    <cellStyle name="Total 5 2 2 4 7" xfId="29213"/>
    <cellStyle name="Total 5 2 2 4 8" xfId="31538"/>
    <cellStyle name="Total 5 2 2 5" xfId="3016"/>
    <cellStyle name="Total 5 2 2 5 2" xfId="5563"/>
    <cellStyle name="Total 5 2 2 5 2 2" xfId="15485"/>
    <cellStyle name="Total 5 2 2 5 2 3" xfId="22231"/>
    <cellStyle name="Total 5 2 2 5 2 4" xfId="25669"/>
    <cellStyle name="Total 5 2 2 5 2 5" xfId="29216"/>
    <cellStyle name="Total 5 2 2 5 2 6" xfId="31541"/>
    <cellStyle name="Total 5 2 2 5 3" xfId="15484"/>
    <cellStyle name="Total 5 2 2 5 4" xfId="22230"/>
    <cellStyle name="Total 5 2 2 5 5" xfId="25668"/>
    <cellStyle name="Total 5 2 2 5 6" xfId="29215"/>
    <cellStyle name="Total 5 2 2 5 7" xfId="31540"/>
    <cellStyle name="Total 5 2 2 6" xfId="3528"/>
    <cellStyle name="Total 5 2 2 6 2" xfId="10957"/>
    <cellStyle name="Total 5 2 2 6 3" xfId="15486"/>
    <cellStyle name="Total 5 2 2 6 4" xfId="22232"/>
    <cellStyle name="Total 5 2 2 6 5" xfId="25670"/>
    <cellStyle name="Total 5 2 2 6 6" xfId="29217"/>
    <cellStyle name="Total 5 2 2 6 7" xfId="31542"/>
    <cellStyle name="Total 5 2 2 7" xfId="3772"/>
    <cellStyle name="Total 5 2 2 7 2" xfId="10958"/>
    <cellStyle name="Total 5 2 2 7 3" xfId="15487"/>
    <cellStyle name="Total 5 2 2 7 4" xfId="22233"/>
    <cellStyle name="Total 5 2 2 7 5" xfId="25671"/>
    <cellStyle name="Total 5 2 2 7 6" xfId="29218"/>
    <cellStyle name="Total 5 2 2 7 7" xfId="31543"/>
    <cellStyle name="Total 5 2 2 8" xfId="15477"/>
    <cellStyle name="Total 5 2 2 9" xfId="22223"/>
    <cellStyle name="Total 5 2 3" xfId="1318"/>
    <cellStyle name="Total 5 2 3 10" xfId="22234"/>
    <cellStyle name="Total 5 2 3 11" xfId="25672"/>
    <cellStyle name="Total 5 2 3 12" xfId="29219"/>
    <cellStyle name="Total 5 2 3 13" xfId="31544"/>
    <cellStyle name="Total 5 2 3 2" xfId="1869"/>
    <cellStyle name="Total 5 2 3 2 2" xfId="4418"/>
    <cellStyle name="Total 5 2 3 2 2 2" xfId="10961"/>
    <cellStyle name="Total 5 2 3 2 2 3" xfId="15490"/>
    <cellStyle name="Total 5 2 3 2 2 4" xfId="22236"/>
    <cellStyle name="Total 5 2 3 2 2 5" xfId="25674"/>
    <cellStyle name="Total 5 2 3 2 2 6" xfId="29221"/>
    <cellStyle name="Total 5 2 3 2 2 7" xfId="31546"/>
    <cellStyle name="Total 5 2 3 2 3" xfId="10960"/>
    <cellStyle name="Total 5 2 3 2 4" xfId="15489"/>
    <cellStyle name="Total 5 2 3 2 5" xfId="22235"/>
    <cellStyle name="Total 5 2 3 2 6" xfId="25673"/>
    <cellStyle name="Total 5 2 3 2 7" xfId="29220"/>
    <cellStyle name="Total 5 2 3 2 8" xfId="31545"/>
    <cellStyle name="Total 5 2 3 3" xfId="2288"/>
    <cellStyle name="Total 5 2 3 3 2" xfId="4835"/>
    <cellStyle name="Total 5 2 3 3 2 2" xfId="10963"/>
    <cellStyle name="Total 5 2 3 3 2 3" xfId="15492"/>
    <cellStyle name="Total 5 2 3 3 2 4" xfId="22238"/>
    <cellStyle name="Total 5 2 3 3 2 5" xfId="25676"/>
    <cellStyle name="Total 5 2 3 3 2 6" xfId="29223"/>
    <cellStyle name="Total 5 2 3 3 2 7" xfId="31548"/>
    <cellStyle name="Total 5 2 3 3 3" xfId="10962"/>
    <cellStyle name="Total 5 2 3 3 4" xfId="15491"/>
    <cellStyle name="Total 5 2 3 3 5" xfId="22237"/>
    <cellStyle name="Total 5 2 3 3 6" xfId="25675"/>
    <cellStyle name="Total 5 2 3 3 7" xfId="29222"/>
    <cellStyle name="Total 5 2 3 3 8" xfId="31547"/>
    <cellStyle name="Total 5 2 3 4" xfId="2700"/>
    <cellStyle name="Total 5 2 3 4 2" xfId="5247"/>
    <cellStyle name="Total 5 2 3 4 2 2" xfId="10965"/>
    <cellStyle name="Total 5 2 3 4 2 3" xfId="15494"/>
    <cellStyle name="Total 5 2 3 4 2 4" xfId="22240"/>
    <cellStyle name="Total 5 2 3 4 2 5" xfId="25678"/>
    <cellStyle name="Total 5 2 3 4 2 6" xfId="29225"/>
    <cellStyle name="Total 5 2 3 4 2 7" xfId="31550"/>
    <cellStyle name="Total 5 2 3 4 3" xfId="10964"/>
    <cellStyle name="Total 5 2 3 4 4" xfId="15493"/>
    <cellStyle name="Total 5 2 3 4 5" xfId="22239"/>
    <cellStyle name="Total 5 2 3 4 6" xfId="25677"/>
    <cellStyle name="Total 5 2 3 4 7" xfId="29224"/>
    <cellStyle name="Total 5 2 3 4 8" xfId="31549"/>
    <cellStyle name="Total 5 2 3 5" xfId="3115"/>
    <cellStyle name="Total 5 2 3 5 2" xfId="5662"/>
    <cellStyle name="Total 5 2 3 5 2 2" xfId="10967"/>
    <cellStyle name="Total 5 2 3 5 2 3" xfId="15496"/>
    <cellStyle name="Total 5 2 3 5 2 4" xfId="22242"/>
    <cellStyle name="Total 5 2 3 5 2 5" xfId="25680"/>
    <cellStyle name="Total 5 2 3 5 2 6" xfId="29227"/>
    <cellStyle name="Total 5 2 3 5 2 7" xfId="31552"/>
    <cellStyle name="Total 5 2 3 5 3" xfId="10966"/>
    <cellStyle name="Total 5 2 3 5 4" xfId="15495"/>
    <cellStyle name="Total 5 2 3 5 5" xfId="22241"/>
    <cellStyle name="Total 5 2 3 5 6" xfId="25679"/>
    <cellStyle name="Total 5 2 3 5 7" xfId="29226"/>
    <cellStyle name="Total 5 2 3 5 8" xfId="31551"/>
    <cellStyle name="Total 5 2 3 6" xfId="3529"/>
    <cellStyle name="Total 5 2 3 6 2" xfId="10968"/>
    <cellStyle name="Total 5 2 3 6 3" xfId="15497"/>
    <cellStyle name="Total 5 2 3 6 4" xfId="22243"/>
    <cellStyle name="Total 5 2 3 6 5" xfId="25681"/>
    <cellStyle name="Total 5 2 3 6 6" xfId="29228"/>
    <cellStyle name="Total 5 2 3 6 7" xfId="31553"/>
    <cellStyle name="Total 5 2 3 7" xfId="3871"/>
    <cellStyle name="Total 5 2 3 7 2" xfId="10969"/>
    <cellStyle name="Total 5 2 3 7 3" xfId="15498"/>
    <cellStyle name="Total 5 2 3 7 4" xfId="22244"/>
    <cellStyle name="Total 5 2 3 7 5" xfId="25682"/>
    <cellStyle name="Total 5 2 3 7 6" xfId="29229"/>
    <cellStyle name="Total 5 2 3 7 7" xfId="31554"/>
    <cellStyle name="Total 5 2 3 8" xfId="10959"/>
    <cellStyle name="Total 5 2 3 9" xfId="15488"/>
    <cellStyle name="Total 5 2 4" xfId="1666"/>
    <cellStyle name="Total 5 2 4 2" xfId="4215"/>
    <cellStyle name="Total 5 2 4 2 2" xfId="10971"/>
    <cellStyle name="Total 5 2 4 2 3" xfId="15500"/>
    <cellStyle name="Total 5 2 4 2 4" xfId="22246"/>
    <cellStyle name="Total 5 2 4 2 5" xfId="25684"/>
    <cellStyle name="Total 5 2 4 2 6" xfId="29231"/>
    <cellStyle name="Total 5 2 4 2 7" xfId="31556"/>
    <cellStyle name="Total 5 2 4 3" xfId="10970"/>
    <cellStyle name="Total 5 2 4 4" xfId="15499"/>
    <cellStyle name="Total 5 2 4 5" xfId="22245"/>
    <cellStyle name="Total 5 2 4 6" xfId="25683"/>
    <cellStyle name="Total 5 2 4 7" xfId="29230"/>
    <cellStyle name="Total 5 2 4 8" xfId="31555"/>
    <cellStyle name="Total 5 2 5" xfId="2085"/>
    <cellStyle name="Total 5 2 5 2" xfId="4632"/>
    <cellStyle name="Total 5 2 5 2 2" xfId="10973"/>
    <cellStyle name="Total 5 2 5 2 3" xfId="15502"/>
    <cellStyle name="Total 5 2 5 2 4" xfId="22248"/>
    <cellStyle name="Total 5 2 5 2 5" xfId="25686"/>
    <cellStyle name="Total 5 2 5 2 6" xfId="29233"/>
    <cellStyle name="Total 5 2 5 2 7" xfId="31558"/>
    <cellStyle name="Total 5 2 5 3" xfId="10972"/>
    <cellStyle name="Total 5 2 5 4" xfId="15501"/>
    <cellStyle name="Total 5 2 5 5" xfId="22247"/>
    <cellStyle name="Total 5 2 5 6" xfId="25685"/>
    <cellStyle name="Total 5 2 5 7" xfId="29232"/>
    <cellStyle name="Total 5 2 5 8" xfId="31557"/>
    <cellStyle name="Total 5 2 6" xfId="2497"/>
    <cellStyle name="Total 5 2 6 2" xfId="5044"/>
    <cellStyle name="Total 5 2 6 2 2" xfId="10975"/>
    <cellStyle name="Total 5 2 6 2 3" xfId="15504"/>
    <cellStyle name="Total 5 2 6 2 4" xfId="22250"/>
    <cellStyle name="Total 5 2 6 2 5" xfId="25688"/>
    <cellStyle name="Total 5 2 6 2 6" xfId="29235"/>
    <cellStyle name="Total 5 2 6 2 7" xfId="31560"/>
    <cellStyle name="Total 5 2 6 3" xfId="10974"/>
    <cellStyle name="Total 5 2 6 4" xfId="15503"/>
    <cellStyle name="Total 5 2 6 5" xfId="22249"/>
    <cellStyle name="Total 5 2 6 6" xfId="25687"/>
    <cellStyle name="Total 5 2 6 7" xfId="29234"/>
    <cellStyle name="Total 5 2 6 8" xfId="31559"/>
    <cellStyle name="Total 5 2 7" xfId="2912"/>
    <cellStyle name="Total 5 2 7 2" xfId="5459"/>
    <cellStyle name="Total 5 2 7 2 2" xfId="10977"/>
    <cellStyle name="Total 5 2 7 2 3" xfId="15506"/>
    <cellStyle name="Total 5 2 7 2 4" xfId="22252"/>
    <cellStyle name="Total 5 2 7 2 5" xfId="25690"/>
    <cellStyle name="Total 5 2 7 2 6" xfId="29237"/>
    <cellStyle name="Total 5 2 7 2 7" xfId="31562"/>
    <cellStyle name="Total 5 2 7 3" xfId="10976"/>
    <cellStyle name="Total 5 2 7 4" xfId="15505"/>
    <cellStyle name="Total 5 2 7 5" xfId="22251"/>
    <cellStyle name="Total 5 2 7 6" xfId="25689"/>
    <cellStyle name="Total 5 2 7 7" xfId="29236"/>
    <cellStyle name="Total 5 2 7 8" xfId="31561"/>
    <cellStyle name="Total 5 2 8" xfId="3527"/>
    <cellStyle name="Total 5 2 8 2" xfId="10978"/>
    <cellStyle name="Total 5 2 8 3" xfId="15507"/>
    <cellStyle name="Total 5 2 8 4" xfId="22253"/>
    <cellStyle name="Total 5 2 8 5" xfId="25691"/>
    <cellStyle name="Total 5 2 8 6" xfId="29238"/>
    <cellStyle name="Total 5 2 8 7" xfId="31563"/>
    <cellStyle name="Total 5 2 9" xfId="3668"/>
    <cellStyle name="Total 5 2 9 2" xfId="10979"/>
    <cellStyle name="Total 5 2 9 3" xfId="15508"/>
    <cellStyle name="Total 5 2 9 4" xfId="22254"/>
    <cellStyle name="Total 5 2 9 5" xfId="25692"/>
    <cellStyle name="Total 5 2 9 6" xfId="29239"/>
    <cellStyle name="Total 5 2 9 7" xfId="31564"/>
    <cellStyle name="Total 5 3" xfId="930"/>
    <cellStyle name="Total 5 3 10" xfId="25693"/>
    <cellStyle name="Total 5 3 11" xfId="29240"/>
    <cellStyle name="Total 5 3 2" xfId="1514"/>
    <cellStyle name="Total 5 3 2 2" xfId="4063"/>
    <cellStyle name="Total 5 3 2 2 2" xfId="10982"/>
    <cellStyle name="Total 5 3 2 2 3" xfId="15511"/>
    <cellStyle name="Total 5 3 2 2 4" xfId="22256"/>
    <cellStyle name="Total 5 3 2 2 5" xfId="25695"/>
    <cellStyle name="Total 5 3 2 2 6" xfId="29242"/>
    <cellStyle name="Total 5 3 2 2 7" xfId="31566"/>
    <cellStyle name="Total 5 3 2 3" xfId="10981"/>
    <cellStyle name="Total 5 3 2 4" xfId="15510"/>
    <cellStyle name="Total 5 3 2 5" xfId="22255"/>
    <cellStyle name="Total 5 3 2 6" xfId="25694"/>
    <cellStyle name="Total 5 3 2 7" xfId="29241"/>
    <cellStyle name="Total 5 3 2 8" xfId="31565"/>
    <cellStyle name="Total 5 3 3" xfId="1423"/>
    <cellStyle name="Total 5 3 3 2" xfId="3972"/>
    <cellStyle name="Total 5 3 3 2 2" xfId="10984"/>
    <cellStyle name="Total 5 3 3 2 3" xfId="15513"/>
    <cellStyle name="Total 5 3 3 2 4" xfId="22258"/>
    <cellStyle name="Total 5 3 3 2 5" xfId="25697"/>
    <cellStyle name="Total 5 3 3 2 6" xfId="29244"/>
    <cellStyle name="Total 5 3 3 2 7" xfId="31568"/>
    <cellStyle name="Total 5 3 3 3" xfId="10983"/>
    <cellStyle name="Total 5 3 3 4" xfId="15512"/>
    <cellStyle name="Total 5 3 3 5" xfId="22257"/>
    <cellStyle name="Total 5 3 3 6" xfId="25696"/>
    <cellStyle name="Total 5 3 3 7" xfId="29243"/>
    <cellStyle name="Total 5 3 3 8" xfId="31567"/>
    <cellStyle name="Total 5 3 4" xfId="1479"/>
    <cellStyle name="Total 5 3 4 2" xfId="4028"/>
    <cellStyle name="Total 5 3 4 2 2" xfId="10986"/>
    <cellStyle name="Total 5 3 4 2 3" xfId="15515"/>
    <cellStyle name="Total 5 3 4 2 4" xfId="22259"/>
    <cellStyle name="Total 5 3 4 2 5" xfId="25699"/>
    <cellStyle name="Total 5 3 4 2 6" xfId="29246"/>
    <cellStyle name="Total 5 3 4 2 7" xfId="31570"/>
    <cellStyle name="Total 5 3 4 3" xfId="10985"/>
    <cellStyle name="Total 5 3 4 4" xfId="15514"/>
    <cellStyle name="Total 5 3 4 5" xfId="25698"/>
    <cellStyle name="Total 5 3 4 6" xfId="29245"/>
    <cellStyle name="Total 5 3 4 7" xfId="31569"/>
    <cellStyle name="Total 5 3 5" xfId="1457"/>
    <cellStyle name="Total 5 3 5 2" xfId="4006"/>
    <cellStyle name="Total 5 3 5 2 2" xfId="10988"/>
    <cellStyle name="Total 5 3 5 2 3" xfId="15517"/>
    <cellStyle name="Total 5 3 5 2 4" xfId="22261"/>
    <cellStyle name="Total 5 3 5 2 5" xfId="25701"/>
    <cellStyle name="Total 5 3 5 2 6" xfId="29248"/>
    <cellStyle name="Total 5 3 5 2 7" xfId="31571"/>
    <cellStyle name="Total 5 3 5 3" xfId="10987"/>
    <cellStyle name="Total 5 3 5 4" xfId="15516"/>
    <cellStyle name="Total 5 3 5 5" xfId="22260"/>
    <cellStyle name="Total 5 3 5 6" xfId="25700"/>
    <cellStyle name="Total 5 3 5 7" xfId="29247"/>
    <cellStyle name="Total 5 3 6" xfId="3530"/>
    <cellStyle name="Total 5 3 6 2" xfId="10989"/>
    <cellStyle name="Total 5 3 6 3" xfId="15518"/>
    <cellStyle name="Total 5 3 6 4" xfId="22262"/>
    <cellStyle name="Total 5 3 6 5" xfId="25702"/>
    <cellStyle name="Total 5 3 6 6" xfId="29249"/>
    <cellStyle name="Total 5 3 6 7" xfId="31572"/>
    <cellStyle name="Total 5 3 7" xfId="3241"/>
    <cellStyle name="Total 5 3 7 2" xfId="10990"/>
    <cellStyle name="Total 5 3 7 3" xfId="15519"/>
    <cellStyle name="Total 5 3 7 4" xfId="22263"/>
    <cellStyle name="Total 5 3 7 5" xfId="25703"/>
    <cellStyle name="Total 5 3 7 6" xfId="29250"/>
    <cellStyle name="Total 5 3 7 7" xfId="31573"/>
    <cellStyle name="Total 5 3 8" xfId="10980"/>
    <cellStyle name="Total 5 3 9" xfId="15509"/>
    <cellStyle name="Total 5 4" xfId="1000"/>
    <cellStyle name="Total 5 4 10" xfId="31574"/>
    <cellStyle name="Total 5 4 2" xfId="1584"/>
    <cellStyle name="Total 5 4 2 2" xfId="4133"/>
    <cellStyle name="Total 5 4 2 2 2" xfId="10993"/>
    <cellStyle name="Total 5 4 2 2 3" xfId="15522"/>
    <cellStyle name="Total 5 4 2 2 4" xfId="22266"/>
    <cellStyle name="Total 5 4 2 2 5" xfId="25705"/>
    <cellStyle name="Total 5 4 2 2 6" xfId="29253"/>
    <cellStyle name="Total 5 4 2 2 7" xfId="31576"/>
    <cellStyle name="Total 5 4 2 3" xfId="10992"/>
    <cellStyle name="Total 5 4 2 4" xfId="15521"/>
    <cellStyle name="Total 5 4 2 5" xfId="22265"/>
    <cellStyle name="Total 5 4 2 6" xfId="25704"/>
    <cellStyle name="Total 5 4 2 7" xfId="29252"/>
    <cellStyle name="Total 5 4 2 8" xfId="31575"/>
    <cellStyle name="Total 5 4 3" xfId="2003"/>
    <cellStyle name="Total 5 4 3 2" xfId="4550"/>
    <cellStyle name="Total 5 4 3 2 2" xfId="10995"/>
    <cellStyle name="Total 5 4 3 2 3" xfId="22268"/>
    <cellStyle name="Total 5 4 3 2 4" xfId="25707"/>
    <cellStyle name="Total 5 4 3 2 5" xfId="29255"/>
    <cellStyle name="Total 5 4 3 2 6" xfId="31578"/>
    <cellStyle name="Total 5 4 3 3" xfId="10994"/>
    <cellStyle name="Total 5 4 3 4" xfId="22267"/>
    <cellStyle name="Total 5 4 3 5" xfId="25706"/>
    <cellStyle name="Total 5 4 3 6" xfId="29254"/>
    <cellStyle name="Total 5 4 3 7" xfId="31577"/>
    <cellStyle name="Total 5 4 4" xfId="2415"/>
    <cellStyle name="Total 5 4 4 2" xfId="4962"/>
    <cellStyle name="Total 5 4 4 2 2" xfId="10997"/>
    <cellStyle name="Total 5 4 4 2 3" xfId="15526"/>
    <cellStyle name="Total 5 4 4 2 4" xfId="22270"/>
    <cellStyle name="Total 5 4 4 2 5" xfId="25709"/>
    <cellStyle name="Total 5 4 4 2 6" xfId="29257"/>
    <cellStyle name="Total 5 4 4 2 7" xfId="31580"/>
    <cellStyle name="Total 5 4 4 3" xfId="10996"/>
    <cellStyle name="Total 5 4 4 4" xfId="15525"/>
    <cellStyle name="Total 5 4 4 5" xfId="22269"/>
    <cellStyle name="Total 5 4 4 6" xfId="25708"/>
    <cellStyle name="Total 5 4 4 7" xfId="29256"/>
    <cellStyle name="Total 5 4 4 8" xfId="31579"/>
    <cellStyle name="Total 5 4 5" xfId="2830"/>
    <cellStyle name="Total 5 4 5 2" xfId="5377"/>
    <cellStyle name="Total 5 4 5 2 2" xfId="10999"/>
    <cellStyle name="Total 5 4 5 2 3" xfId="15528"/>
    <cellStyle name="Total 5 4 5 2 4" xfId="22272"/>
    <cellStyle name="Total 5 4 5 2 5" xfId="25711"/>
    <cellStyle name="Total 5 4 5 2 6" xfId="29259"/>
    <cellStyle name="Total 5 4 5 2 7" xfId="31582"/>
    <cellStyle name="Total 5 4 5 3" xfId="10998"/>
    <cellStyle name="Total 5 4 5 4" xfId="15527"/>
    <cellStyle name="Total 5 4 5 5" xfId="22271"/>
    <cellStyle name="Total 5 4 5 6" xfId="25710"/>
    <cellStyle name="Total 5 4 5 7" xfId="29258"/>
    <cellStyle name="Total 5 4 5 8" xfId="31581"/>
    <cellStyle name="Total 5 4 6" xfId="3586"/>
    <cellStyle name="Total 5 4 6 2" xfId="11000"/>
    <cellStyle name="Total 5 4 6 3" xfId="15529"/>
    <cellStyle name="Total 5 4 6 4" xfId="22273"/>
    <cellStyle name="Total 5 4 6 5" xfId="25712"/>
    <cellStyle name="Total 5 4 6 6" xfId="29260"/>
    <cellStyle name="Total 5 4 6 7" xfId="31583"/>
    <cellStyle name="Total 5 4 7" xfId="10991"/>
    <cellStyle name="Total 5 4 8" xfId="22264"/>
    <cellStyle name="Total 5 4 9" xfId="29251"/>
    <cellStyle name="Total 5 5" xfId="1396"/>
    <cellStyle name="Total 5 5 10" xfId="22274"/>
    <cellStyle name="Total 5 5 11" xfId="25713"/>
    <cellStyle name="Total 5 5 12" xfId="31584"/>
    <cellStyle name="Total 5 5 2" xfId="1946"/>
    <cellStyle name="Total 5 5 2 2" xfId="4493"/>
    <cellStyle name="Total 5 5 2 2 2" xfId="11003"/>
    <cellStyle name="Total 5 5 2 2 3" xfId="15532"/>
    <cellStyle name="Total 5 5 2 2 4" xfId="22276"/>
    <cellStyle name="Total 5 5 2 2 5" xfId="25715"/>
    <cellStyle name="Total 5 5 2 2 6" xfId="29262"/>
    <cellStyle name="Total 5 5 2 2 7" xfId="31586"/>
    <cellStyle name="Total 5 5 2 3" xfId="11002"/>
    <cellStyle name="Total 5 5 2 4" xfId="15531"/>
    <cellStyle name="Total 5 5 2 5" xfId="22275"/>
    <cellStyle name="Total 5 5 2 6" xfId="25714"/>
    <cellStyle name="Total 5 5 2 7" xfId="29261"/>
    <cellStyle name="Total 5 5 2 8" xfId="31585"/>
    <cellStyle name="Total 5 5 3" xfId="2363"/>
    <cellStyle name="Total 5 5 3 2" xfId="4910"/>
    <cellStyle name="Total 5 5 3 2 2" xfId="11005"/>
    <cellStyle name="Total 5 5 3 2 3" xfId="15534"/>
    <cellStyle name="Total 5 5 3 2 4" xfId="22278"/>
    <cellStyle name="Total 5 5 3 2 5" xfId="25717"/>
    <cellStyle name="Total 5 5 3 2 6" xfId="29264"/>
    <cellStyle name="Total 5 5 3 2 7" xfId="31588"/>
    <cellStyle name="Total 5 5 3 3" xfId="11004"/>
    <cellStyle name="Total 5 5 3 4" xfId="15533"/>
    <cellStyle name="Total 5 5 3 5" xfId="22277"/>
    <cellStyle name="Total 5 5 3 6" xfId="25716"/>
    <cellStyle name="Total 5 5 3 7" xfId="29263"/>
    <cellStyle name="Total 5 5 3 8" xfId="31587"/>
    <cellStyle name="Total 5 5 4" xfId="2775"/>
    <cellStyle name="Total 5 5 4 2" xfId="5322"/>
    <cellStyle name="Total 5 5 4 2 2" xfId="11007"/>
    <cellStyle name="Total 5 5 4 2 3" xfId="15536"/>
    <cellStyle name="Total 5 5 4 2 4" xfId="22280"/>
    <cellStyle name="Total 5 5 4 2 5" xfId="25719"/>
    <cellStyle name="Total 5 5 4 2 6" xfId="29266"/>
    <cellStyle name="Total 5 5 4 2 7" xfId="31590"/>
    <cellStyle name="Total 5 5 4 3" xfId="11006"/>
    <cellStyle name="Total 5 5 4 4" xfId="15535"/>
    <cellStyle name="Total 5 5 4 5" xfId="22279"/>
    <cellStyle name="Total 5 5 4 6" xfId="25718"/>
    <cellStyle name="Total 5 5 4 7" xfId="29265"/>
    <cellStyle name="Total 5 5 4 8" xfId="31589"/>
    <cellStyle name="Total 5 5 5" xfId="3190"/>
    <cellStyle name="Total 5 5 5 2" xfId="5737"/>
    <cellStyle name="Total 5 5 5 2 2" xfId="11009"/>
    <cellStyle name="Total 5 5 5 2 3" xfId="15538"/>
    <cellStyle name="Total 5 5 5 2 4" xfId="22282"/>
    <cellStyle name="Total 5 5 5 2 5" xfId="25721"/>
    <cellStyle name="Total 5 5 5 2 6" xfId="31592"/>
    <cellStyle name="Total 5 5 5 3" xfId="11008"/>
    <cellStyle name="Total 5 5 5 4" xfId="15537"/>
    <cellStyle name="Total 5 5 5 5" xfId="22281"/>
    <cellStyle name="Total 5 5 5 6" xfId="25720"/>
    <cellStyle name="Total 5 5 5 7" xfId="31591"/>
    <cellStyle name="Total 5 5 6" xfId="3531"/>
    <cellStyle name="Total 5 5 6 2" xfId="11010"/>
    <cellStyle name="Total 5 5 6 3" xfId="15539"/>
    <cellStyle name="Total 5 5 6 4" xfId="22283"/>
    <cellStyle name="Total 5 5 6 5" xfId="25722"/>
    <cellStyle name="Total 5 5 6 6" xfId="29267"/>
    <cellStyle name="Total 5 5 6 7" xfId="31593"/>
    <cellStyle name="Total 5 5 7" xfId="3946"/>
    <cellStyle name="Total 5 5 7 2" xfId="11011"/>
    <cellStyle name="Total 5 5 7 3" xfId="15540"/>
    <cellStyle name="Total 5 5 7 4" xfId="22284"/>
    <cellStyle name="Total 5 5 7 5" xfId="25723"/>
    <cellStyle name="Total 5 5 7 6" xfId="29268"/>
    <cellStyle name="Total 5 5 7 7" xfId="31594"/>
    <cellStyle name="Total 5 5 8" xfId="11001"/>
    <cellStyle name="Total 5 5 9" xfId="15530"/>
    <cellStyle name="Total 6" xfId="725"/>
    <cellStyle name="Total 6 2" xfId="1115"/>
    <cellStyle name="Total 6 2 10" xfId="15542"/>
    <cellStyle name="Total 6 2 11" xfId="22285"/>
    <cellStyle name="Total 6 2 12" xfId="25724"/>
    <cellStyle name="Total 6 2 13" xfId="29269"/>
    <cellStyle name="Total 6 2 14" xfId="31595"/>
    <cellStyle name="Total 6 2 2" xfId="1220"/>
    <cellStyle name="Total 6 2 2 10" xfId="25725"/>
    <cellStyle name="Total 6 2 2 11" xfId="29270"/>
    <cellStyle name="Total 6 2 2 12" xfId="31596"/>
    <cellStyle name="Total 6 2 2 2" xfId="1771"/>
    <cellStyle name="Total 6 2 2 2 2" xfId="4320"/>
    <cellStyle name="Total 6 2 2 2 2 2" xfId="11016"/>
    <cellStyle name="Total 6 2 2 2 2 3" xfId="15545"/>
    <cellStyle name="Total 6 2 2 2 2 4" xfId="22288"/>
    <cellStyle name="Total 6 2 2 2 2 5" xfId="25727"/>
    <cellStyle name="Total 6 2 2 2 2 6" xfId="29272"/>
    <cellStyle name="Total 6 2 2 2 2 7" xfId="31598"/>
    <cellStyle name="Total 6 2 2 2 3" xfId="11015"/>
    <cellStyle name="Total 6 2 2 2 4" xfId="15544"/>
    <cellStyle name="Total 6 2 2 2 5" xfId="22287"/>
    <cellStyle name="Total 6 2 2 2 6" xfId="25726"/>
    <cellStyle name="Total 6 2 2 2 7" xfId="29271"/>
    <cellStyle name="Total 6 2 2 2 8" xfId="31597"/>
    <cellStyle name="Total 6 2 2 3" xfId="2190"/>
    <cellStyle name="Total 6 2 2 3 2" xfId="4737"/>
    <cellStyle name="Total 6 2 2 3 2 2" xfId="11018"/>
    <cellStyle name="Total 6 2 2 3 2 3" xfId="15547"/>
    <cellStyle name="Total 6 2 2 3 2 4" xfId="22290"/>
    <cellStyle name="Total 6 2 2 3 2 5" xfId="25729"/>
    <cellStyle name="Total 6 2 2 3 2 6" xfId="29274"/>
    <cellStyle name="Total 6 2 2 3 2 7" xfId="31600"/>
    <cellStyle name="Total 6 2 2 3 3" xfId="11017"/>
    <cellStyle name="Total 6 2 2 3 4" xfId="15546"/>
    <cellStyle name="Total 6 2 2 3 5" xfId="22289"/>
    <cellStyle name="Total 6 2 2 3 6" xfId="25728"/>
    <cellStyle name="Total 6 2 2 3 7" xfId="29273"/>
    <cellStyle name="Total 6 2 2 3 8" xfId="31599"/>
    <cellStyle name="Total 6 2 2 4" xfId="2602"/>
    <cellStyle name="Total 6 2 2 4 2" xfId="5149"/>
    <cellStyle name="Total 6 2 2 4 2 2" xfId="11020"/>
    <cellStyle name="Total 6 2 2 4 2 3" xfId="15549"/>
    <cellStyle name="Total 6 2 2 4 2 4" xfId="22292"/>
    <cellStyle name="Total 6 2 2 4 2 5" xfId="25731"/>
    <cellStyle name="Total 6 2 2 4 2 6" xfId="29276"/>
    <cellStyle name="Total 6 2 2 4 2 7" xfId="31602"/>
    <cellStyle name="Total 6 2 2 4 3" xfId="11019"/>
    <cellStyle name="Total 6 2 2 4 4" xfId="15548"/>
    <cellStyle name="Total 6 2 2 4 5" xfId="22291"/>
    <cellStyle name="Total 6 2 2 4 6" xfId="25730"/>
    <cellStyle name="Total 6 2 2 4 7" xfId="29275"/>
    <cellStyle name="Total 6 2 2 4 8" xfId="31601"/>
    <cellStyle name="Total 6 2 2 5" xfId="3017"/>
    <cellStyle name="Total 6 2 2 5 2" xfId="5564"/>
    <cellStyle name="Total 6 2 2 5 2 2" xfId="15551"/>
    <cellStyle name="Total 6 2 2 5 2 3" xfId="22294"/>
    <cellStyle name="Total 6 2 2 5 2 4" xfId="25733"/>
    <cellStyle name="Total 6 2 2 5 2 5" xfId="29278"/>
    <cellStyle name="Total 6 2 2 5 2 6" xfId="31604"/>
    <cellStyle name="Total 6 2 2 5 3" xfId="15550"/>
    <cellStyle name="Total 6 2 2 5 4" xfId="22293"/>
    <cellStyle name="Total 6 2 2 5 5" xfId="25732"/>
    <cellStyle name="Total 6 2 2 5 6" xfId="29277"/>
    <cellStyle name="Total 6 2 2 5 7" xfId="31603"/>
    <cellStyle name="Total 6 2 2 6" xfId="3533"/>
    <cellStyle name="Total 6 2 2 6 2" xfId="11023"/>
    <cellStyle name="Total 6 2 2 6 3" xfId="15552"/>
    <cellStyle name="Total 6 2 2 6 4" xfId="22295"/>
    <cellStyle name="Total 6 2 2 6 5" xfId="25734"/>
    <cellStyle name="Total 6 2 2 6 6" xfId="29279"/>
    <cellStyle name="Total 6 2 2 6 7" xfId="31605"/>
    <cellStyle name="Total 6 2 2 7" xfId="3773"/>
    <cellStyle name="Total 6 2 2 7 2" xfId="11024"/>
    <cellStyle name="Total 6 2 2 7 3" xfId="15553"/>
    <cellStyle name="Total 6 2 2 7 4" xfId="22296"/>
    <cellStyle name="Total 6 2 2 7 5" xfId="25735"/>
    <cellStyle name="Total 6 2 2 7 6" xfId="29280"/>
    <cellStyle name="Total 6 2 2 7 7" xfId="31606"/>
    <cellStyle name="Total 6 2 2 8" xfId="15543"/>
    <cellStyle name="Total 6 2 2 9" xfId="22286"/>
    <cellStyle name="Total 6 2 3" xfId="1319"/>
    <cellStyle name="Total 6 2 3 10" xfId="22297"/>
    <cellStyle name="Total 6 2 3 11" xfId="25736"/>
    <cellStyle name="Total 6 2 3 12" xfId="29281"/>
    <cellStyle name="Total 6 2 3 13" xfId="31607"/>
    <cellStyle name="Total 6 2 3 2" xfId="1870"/>
    <cellStyle name="Total 6 2 3 2 2" xfId="4419"/>
    <cellStyle name="Total 6 2 3 2 2 2" xfId="11027"/>
    <cellStyle name="Total 6 2 3 2 2 3" xfId="15556"/>
    <cellStyle name="Total 6 2 3 2 2 4" xfId="22299"/>
    <cellStyle name="Total 6 2 3 2 2 5" xfId="25738"/>
    <cellStyle name="Total 6 2 3 2 2 6" xfId="29283"/>
    <cellStyle name="Total 6 2 3 2 2 7" xfId="31609"/>
    <cellStyle name="Total 6 2 3 2 3" xfId="11026"/>
    <cellStyle name="Total 6 2 3 2 4" xfId="15555"/>
    <cellStyle name="Total 6 2 3 2 5" xfId="22298"/>
    <cellStyle name="Total 6 2 3 2 6" xfId="25737"/>
    <cellStyle name="Total 6 2 3 2 7" xfId="29282"/>
    <cellStyle name="Total 6 2 3 2 8" xfId="31608"/>
    <cellStyle name="Total 6 2 3 3" xfId="2289"/>
    <cellStyle name="Total 6 2 3 3 2" xfId="4836"/>
    <cellStyle name="Total 6 2 3 3 2 2" xfId="11029"/>
    <cellStyle name="Total 6 2 3 3 2 3" xfId="15558"/>
    <cellStyle name="Total 6 2 3 3 2 4" xfId="22301"/>
    <cellStyle name="Total 6 2 3 3 2 5" xfId="25740"/>
    <cellStyle name="Total 6 2 3 3 2 6" xfId="29285"/>
    <cellStyle name="Total 6 2 3 3 2 7" xfId="31611"/>
    <cellStyle name="Total 6 2 3 3 3" xfId="11028"/>
    <cellStyle name="Total 6 2 3 3 4" xfId="15557"/>
    <cellStyle name="Total 6 2 3 3 5" xfId="22300"/>
    <cellStyle name="Total 6 2 3 3 6" xfId="25739"/>
    <cellStyle name="Total 6 2 3 3 7" xfId="29284"/>
    <cellStyle name="Total 6 2 3 3 8" xfId="31610"/>
    <cellStyle name="Total 6 2 3 4" xfId="2701"/>
    <cellStyle name="Total 6 2 3 4 2" xfId="5248"/>
    <cellStyle name="Total 6 2 3 4 2 2" xfId="11031"/>
    <cellStyle name="Total 6 2 3 4 2 3" xfId="15560"/>
    <cellStyle name="Total 6 2 3 4 2 4" xfId="22303"/>
    <cellStyle name="Total 6 2 3 4 2 5" xfId="25742"/>
    <cellStyle name="Total 6 2 3 4 2 6" xfId="29287"/>
    <cellStyle name="Total 6 2 3 4 2 7" xfId="31613"/>
    <cellStyle name="Total 6 2 3 4 3" xfId="11030"/>
    <cellStyle name="Total 6 2 3 4 4" xfId="15559"/>
    <cellStyle name="Total 6 2 3 4 5" xfId="22302"/>
    <cellStyle name="Total 6 2 3 4 6" xfId="25741"/>
    <cellStyle name="Total 6 2 3 4 7" xfId="29286"/>
    <cellStyle name="Total 6 2 3 4 8" xfId="31612"/>
    <cellStyle name="Total 6 2 3 5" xfId="3116"/>
    <cellStyle name="Total 6 2 3 5 2" xfId="5663"/>
    <cellStyle name="Total 6 2 3 5 2 2" xfId="11033"/>
    <cellStyle name="Total 6 2 3 5 2 3" xfId="15562"/>
    <cellStyle name="Total 6 2 3 5 2 4" xfId="22305"/>
    <cellStyle name="Total 6 2 3 5 2 5" xfId="25744"/>
    <cellStyle name="Total 6 2 3 5 2 6" xfId="29289"/>
    <cellStyle name="Total 6 2 3 5 2 7" xfId="31615"/>
    <cellStyle name="Total 6 2 3 5 3" xfId="11032"/>
    <cellStyle name="Total 6 2 3 5 4" xfId="15561"/>
    <cellStyle name="Total 6 2 3 5 5" xfId="22304"/>
    <cellStyle name="Total 6 2 3 5 6" xfId="25743"/>
    <cellStyle name="Total 6 2 3 5 7" xfId="29288"/>
    <cellStyle name="Total 6 2 3 5 8" xfId="31614"/>
    <cellStyle name="Total 6 2 3 6" xfId="3534"/>
    <cellStyle name="Total 6 2 3 6 2" xfId="11034"/>
    <cellStyle name="Total 6 2 3 6 3" xfId="15563"/>
    <cellStyle name="Total 6 2 3 6 4" xfId="22306"/>
    <cellStyle name="Total 6 2 3 6 5" xfId="25745"/>
    <cellStyle name="Total 6 2 3 6 6" xfId="29290"/>
    <cellStyle name="Total 6 2 3 6 7" xfId="31616"/>
    <cellStyle name="Total 6 2 3 7" xfId="3872"/>
    <cellStyle name="Total 6 2 3 7 2" xfId="11035"/>
    <cellStyle name="Total 6 2 3 7 3" xfId="15564"/>
    <cellStyle name="Total 6 2 3 7 4" xfId="22307"/>
    <cellStyle name="Total 6 2 3 7 5" xfId="25746"/>
    <cellStyle name="Total 6 2 3 7 6" xfId="29291"/>
    <cellStyle name="Total 6 2 3 7 7" xfId="31617"/>
    <cellStyle name="Total 6 2 3 8" xfId="11025"/>
    <cellStyle name="Total 6 2 3 9" xfId="15554"/>
    <cellStyle name="Total 6 2 4" xfId="1667"/>
    <cellStyle name="Total 6 2 4 2" xfId="4216"/>
    <cellStyle name="Total 6 2 4 2 2" xfId="11037"/>
    <cellStyle name="Total 6 2 4 2 3" xfId="15566"/>
    <cellStyle name="Total 6 2 4 2 4" xfId="22309"/>
    <cellStyle name="Total 6 2 4 2 5" xfId="25748"/>
    <cellStyle name="Total 6 2 4 2 6" xfId="29293"/>
    <cellStyle name="Total 6 2 4 2 7" xfId="31619"/>
    <cellStyle name="Total 6 2 4 3" xfId="11036"/>
    <cellStyle name="Total 6 2 4 4" xfId="15565"/>
    <cellStyle name="Total 6 2 4 5" xfId="22308"/>
    <cellStyle name="Total 6 2 4 6" xfId="25747"/>
    <cellStyle name="Total 6 2 4 7" xfId="29292"/>
    <cellStyle name="Total 6 2 4 8" xfId="31618"/>
    <cellStyle name="Total 6 2 5" xfId="2086"/>
    <cellStyle name="Total 6 2 5 2" xfId="4633"/>
    <cellStyle name="Total 6 2 5 2 2" xfId="11039"/>
    <cellStyle name="Total 6 2 5 2 3" xfId="15568"/>
    <cellStyle name="Total 6 2 5 2 4" xfId="22311"/>
    <cellStyle name="Total 6 2 5 2 5" xfId="25750"/>
    <cellStyle name="Total 6 2 5 2 6" xfId="29295"/>
    <cellStyle name="Total 6 2 5 2 7" xfId="31621"/>
    <cellStyle name="Total 6 2 5 3" xfId="11038"/>
    <cellStyle name="Total 6 2 5 4" xfId="15567"/>
    <cellStyle name="Total 6 2 5 5" xfId="22310"/>
    <cellStyle name="Total 6 2 5 6" xfId="25749"/>
    <cellStyle name="Total 6 2 5 7" xfId="29294"/>
    <cellStyle name="Total 6 2 5 8" xfId="31620"/>
    <cellStyle name="Total 6 2 6" xfId="2498"/>
    <cellStyle name="Total 6 2 6 2" xfId="5045"/>
    <cellStyle name="Total 6 2 6 2 2" xfId="11041"/>
    <cellStyle name="Total 6 2 6 2 3" xfId="15570"/>
    <cellStyle name="Total 6 2 6 2 4" xfId="22313"/>
    <cellStyle name="Total 6 2 6 2 5" xfId="25752"/>
    <cellStyle name="Total 6 2 6 2 6" xfId="29297"/>
    <cellStyle name="Total 6 2 6 2 7" xfId="31623"/>
    <cellStyle name="Total 6 2 6 3" xfId="11040"/>
    <cellStyle name="Total 6 2 6 4" xfId="15569"/>
    <cellStyle name="Total 6 2 6 5" xfId="22312"/>
    <cellStyle name="Total 6 2 6 6" xfId="25751"/>
    <cellStyle name="Total 6 2 6 7" xfId="29296"/>
    <cellStyle name="Total 6 2 6 8" xfId="31622"/>
    <cellStyle name="Total 6 2 7" xfId="2913"/>
    <cellStyle name="Total 6 2 7 2" xfId="5460"/>
    <cellStyle name="Total 6 2 7 2 2" xfId="11043"/>
    <cellStyle name="Total 6 2 7 2 3" xfId="15572"/>
    <cellStyle name="Total 6 2 7 2 4" xfId="22315"/>
    <cellStyle name="Total 6 2 7 2 5" xfId="25754"/>
    <cellStyle name="Total 6 2 7 2 6" xfId="29299"/>
    <cellStyle name="Total 6 2 7 2 7" xfId="31625"/>
    <cellStyle name="Total 6 2 7 3" xfId="11042"/>
    <cellStyle name="Total 6 2 7 4" xfId="15571"/>
    <cellStyle name="Total 6 2 7 5" xfId="22314"/>
    <cellStyle name="Total 6 2 7 6" xfId="25753"/>
    <cellStyle name="Total 6 2 7 7" xfId="29298"/>
    <cellStyle name="Total 6 2 7 8" xfId="31624"/>
    <cellStyle name="Total 6 2 8" xfId="3532"/>
    <cellStyle name="Total 6 2 8 2" xfId="11044"/>
    <cellStyle name="Total 6 2 8 3" xfId="15573"/>
    <cellStyle name="Total 6 2 8 4" xfId="22316"/>
    <cellStyle name="Total 6 2 8 5" xfId="25755"/>
    <cellStyle name="Total 6 2 8 6" xfId="29300"/>
    <cellStyle name="Total 6 2 8 7" xfId="31626"/>
    <cellStyle name="Total 6 2 9" xfId="3669"/>
    <cellStyle name="Total 6 2 9 2" xfId="11045"/>
    <cellStyle name="Total 6 2 9 3" xfId="15574"/>
    <cellStyle name="Total 6 2 9 4" xfId="22317"/>
    <cellStyle name="Total 6 2 9 5" xfId="25756"/>
    <cellStyle name="Total 6 2 9 6" xfId="29301"/>
    <cellStyle name="Total 6 2 9 7" xfId="31627"/>
    <cellStyle name="Total 6 3" xfId="929"/>
    <cellStyle name="Total 6 3 10" xfId="25757"/>
    <cellStyle name="Total 6 3 11" xfId="29302"/>
    <cellStyle name="Total 6 3 2" xfId="1513"/>
    <cellStyle name="Total 6 3 2 2" xfId="4062"/>
    <cellStyle name="Total 6 3 2 2 2" xfId="11048"/>
    <cellStyle name="Total 6 3 2 2 3" xfId="15577"/>
    <cellStyle name="Total 6 3 2 2 4" xfId="22319"/>
    <cellStyle name="Total 6 3 2 2 5" xfId="25759"/>
    <cellStyle name="Total 6 3 2 2 6" xfId="29304"/>
    <cellStyle name="Total 6 3 2 2 7" xfId="31629"/>
    <cellStyle name="Total 6 3 2 3" xfId="11047"/>
    <cellStyle name="Total 6 3 2 4" xfId="15576"/>
    <cellStyle name="Total 6 3 2 5" xfId="22318"/>
    <cellStyle name="Total 6 3 2 6" xfId="25758"/>
    <cellStyle name="Total 6 3 2 7" xfId="29303"/>
    <cellStyle name="Total 6 3 2 8" xfId="31628"/>
    <cellStyle name="Total 6 3 3" xfId="1424"/>
    <cellStyle name="Total 6 3 3 2" xfId="3973"/>
    <cellStyle name="Total 6 3 3 2 2" xfId="11050"/>
    <cellStyle name="Total 6 3 3 2 3" xfId="15579"/>
    <cellStyle name="Total 6 3 3 2 4" xfId="22321"/>
    <cellStyle name="Total 6 3 3 2 5" xfId="25761"/>
    <cellStyle name="Total 6 3 3 2 6" xfId="29306"/>
    <cellStyle name="Total 6 3 3 2 7" xfId="31631"/>
    <cellStyle name="Total 6 3 3 3" xfId="11049"/>
    <cellStyle name="Total 6 3 3 4" xfId="15578"/>
    <cellStyle name="Total 6 3 3 5" xfId="22320"/>
    <cellStyle name="Total 6 3 3 6" xfId="25760"/>
    <cellStyle name="Total 6 3 3 7" xfId="29305"/>
    <cellStyle name="Total 6 3 3 8" xfId="31630"/>
    <cellStyle name="Total 6 3 4" xfId="1478"/>
    <cellStyle name="Total 6 3 4 2" xfId="4027"/>
    <cellStyle name="Total 6 3 4 2 2" xfId="11052"/>
    <cellStyle name="Total 6 3 4 2 3" xfId="15581"/>
    <cellStyle name="Total 6 3 4 2 4" xfId="22322"/>
    <cellStyle name="Total 6 3 4 2 5" xfId="25763"/>
    <cellStyle name="Total 6 3 4 2 6" xfId="29308"/>
    <cellStyle name="Total 6 3 4 2 7" xfId="31633"/>
    <cellStyle name="Total 6 3 4 3" xfId="11051"/>
    <cellStyle name="Total 6 3 4 4" xfId="15580"/>
    <cellStyle name="Total 6 3 4 5" xfId="25762"/>
    <cellStyle name="Total 6 3 4 6" xfId="29307"/>
    <cellStyle name="Total 6 3 4 7" xfId="31632"/>
    <cellStyle name="Total 6 3 5" xfId="1458"/>
    <cellStyle name="Total 6 3 5 2" xfId="4007"/>
    <cellStyle name="Total 6 3 5 2 2" xfId="11054"/>
    <cellStyle name="Total 6 3 5 2 3" xfId="15583"/>
    <cellStyle name="Total 6 3 5 2 4" xfId="22324"/>
    <cellStyle name="Total 6 3 5 2 5" xfId="25765"/>
    <cellStyle name="Total 6 3 5 2 6" xfId="29310"/>
    <cellStyle name="Total 6 3 5 2 7" xfId="31634"/>
    <cellStyle name="Total 6 3 5 3" xfId="11053"/>
    <cellStyle name="Total 6 3 5 4" xfId="15582"/>
    <cellStyle name="Total 6 3 5 5" xfId="22323"/>
    <cellStyle name="Total 6 3 5 6" xfId="25764"/>
    <cellStyle name="Total 6 3 5 7" xfId="29309"/>
    <cellStyle name="Total 6 3 6" xfId="3535"/>
    <cellStyle name="Total 6 3 6 2" xfId="11055"/>
    <cellStyle name="Total 6 3 6 3" xfId="15584"/>
    <cellStyle name="Total 6 3 6 4" xfId="22325"/>
    <cellStyle name="Total 6 3 6 5" xfId="25766"/>
    <cellStyle name="Total 6 3 6 6" xfId="29311"/>
    <cellStyle name="Total 6 3 6 7" xfId="31635"/>
    <cellStyle name="Total 6 3 7" xfId="3242"/>
    <cellStyle name="Total 6 3 7 2" xfId="11056"/>
    <cellStyle name="Total 6 3 7 3" xfId="15585"/>
    <cellStyle name="Total 6 3 7 4" xfId="22326"/>
    <cellStyle name="Total 6 3 7 5" xfId="25767"/>
    <cellStyle name="Total 6 3 7 6" xfId="29312"/>
    <cellStyle name="Total 6 3 7 7" xfId="31636"/>
    <cellStyle name="Total 6 3 8" xfId="11046"/>
    <cellStyle name="Total 6 3 9" xfId="15575"/>
    <cellStyle name="Total 6 4" xfId="1001"/>
    <cellStyle name="Total 6 4 10" xfId="31637"/>
    <cellStyle name="Total 6 4 2" xfId="1585"/>
    <cellStyle name="Total 6 4 2 2" xfId="4134"/>
    <cellStyle name="Total 6 4 2 2 2" xfId="11059"/>
    <cellStyle name="Total 6 4 2 2 3" xfId="15588"/>
    <cellStyle name="Total 6 4 2 2 4" xfId="22329"/>
    <cellStyle name="Total 6 4 2 2 5" xfId="25769"/>
    <cellStyle name="Total 6 4 2 2 6" xfId="29315"/>
    <cellStyle name="Total 6 4 2 2 7" xfId="31639"/>
    <cellStyle name="Total 6 4 2 3" xfId="11058"/>
    <cellStyle name="Total 6 4 2 4" xfId="15587"/>
    <cellStyle name="Total 6 4 2 5" xfId="22328"/>
    <cellStyle name="Total 6 4 2 6" xfId="25768"/>
    <cellStyle name="Total 6 4 2 7" xfId="29314"/>
    <cellStyle name="Total 6 4 2 8" xfId="31638"/>
    <cellStyle name="Total 6 4 3" xfId="2004"/>
    <cellStyle name="Total 6 4 3 2" xfId="4551"/>
    <cellStyle name="Total 6 4 3 2 2" xfId="11061"/>
    <cellStyle name="Total 6 4 3 2 3" xfId="22331"/>
    <cellStyle name="Total 6 4 3 2 4" xfId="25771"/>
    <cellStyle name="Total 6 4 3 2 5" xfId="29317"/>
    <cellStyle name="Total 6 4 3 2 6" xfId="31641"/>
    <cellStyle name="Total 6 4 3 3" xfId="11060"/>
    <cellStyle name="Total 6 4 3 4" xfId="22330"/>
    <cellStyle name="Total 6 4 3 5" xfId="25770"/>
    <cellStyle name="Total 6 4 3 6" xfId="29316"/>
    <cellStyle name="Total 6 4 3 7" xfId="31640"/>
    <cellStyle name="Total 6 4 4" xfId="2416"/>
    <cellStyle name="Total 6 4 4 2" xfId="4963"/>
    <cellStyle name="Total 6 4 4 2 2" xfId="11063"/>
    <cellStyle name="Total 6 4 4 2 3" xfId="15592"/>
    <cellStyle name="Total 6 4 4 2 4" xfId="22333"/>
    <cellStyle name="Total 6 4 4 2 5" xfId="25773"/>
    <cellStyle name="Total 6 4 4 2 6" xfId="29319"/>
    <cellStyle name="Total 6 4 4 2 7" xfId="31643"/>
    <cellStyle name="Total 6 4 4 3" xfId="11062"/>
    <cellStyle name="Total 6 4 4 4" xfId="15591"/>
    <cellStyle name="Total 6 4 4 5" xfId="22332"/>
    <cellStyle name="Total 6 4 4 6" xfId="25772"/>
    <cellStyle name="Total 6 4 4 7" xfId="29318"/>
    <cellStyle name="Total 6 4 4 8" xfId="31642"/>
    <cellStyle name="Total 6 4 5" xfId="2831"/>
    <cellStyle name="Total 6 4 5 2" xfId="5378"/>
    <cellStyle name="Total 6 4 5 2 2" xfId="11065"/>
    <cellStyle name="Total 6 4 5 2 3" xfId="15594"/>
    <cellStyle name="Total 6 4 5 2 4" xfId="22335"/>
    <cellStyle name="Total 6 4 5 2 5" xfId="25775"/>
    <cellStyle name="Total 6 4 5 2 6" xfId="29321"/>
    <cellStyle name="Total 6 4 5 2 7" xfId="31645"/>
    <cellStyle name="Total 6 4 5 3" xfId="11064"/>
    <cellStyle name="Total 6 4 5 4" xfId="15593"/>
    <cellStyle name="Total 6 4 5 5" xfId="22334"/>
    <cellStyle name="Total 6 4 5 6" xfId="25774"/>
    <cellStyle name="Total 6 4 5 7" xfId="29320"/>
    <cellStyle name="Total 6 4 5 8" xfId="31644"/>
    <cellStyle name="Total 6 4 6" xfId="3587"/>
    <cellStyle name="Total 6 4 6 2" xfId="11066"/>
    <cellStyle name="Total 6 4 6 3" xfId="15595"/>
    <cellStyle name="Total 6 4 6 4" xfId="22336"/>
    <cellStyle name="Total 6 4 6 5" xfId="25776"/>
    <cellStyle name="Total 6 4 6 6" xfId="29322"/>
    <cellStyle name="Total 6 4 6 7" xfId="31646"/>
    <cellStyle name="Total 6 4 7" xfId="11057"/>
    <cellStyle name="Total 6 4 8" xfId="22327"/>
    <cellStyle name="Total 6 4 9" xfId="29313"/>
    <cellStyle name="Total 6 5" xfId="1397"/>
    <cellStyle name="Total 6 5 10" xfId="22337"/>
    <cellStyle name="Total 6 5 11" xfId="25777"/>
    <cellStyle name="Total 6 5 12" xfId="31647"/>
    <cellStyle name="Total 6 5 2" xfId="1947"/>
    <cellStyle name="Total 6 5 2 2" xfId="4494"/>
    <cellStyle name="Total 6 5 2 2 2" xfId="11069"/>
    <cellStyle name="Total 6 5 2 2 3" xfId="15598"/>
    <cellStyle name="Total 6 5 2 2 4" xfId="22339"/>
    <cellStyle name="Total 6 5 2 2 5" xfId="25779"/>
    <cellStyle name="Total 6 5 2 2 6" xfId="29324"/>
    <cellStyle name="Total 6 5 2 2 7" xfId="31649"/>
    <cellStyle name="Total 6 5 2 3" xfId="11068"/>
    <cellStyle name="Total 6 5 2 4" xfId="15597"/>
    <cellStyle name="Total 6 5 2 5" xfId="22338"/>
    <cellStyle name="Total 6 5 2 6" xfId="25778"/>
    <cellStyle name="Total 6 5 2 7" xfId="29323"/>
    <cellStyle name="Total 6 5 2 8" xfId="31648"/>
    <cellStyle name="Total 6 5 3" xfId="2364"/>
    <cellStyle name="Total 6 5 3 2" xfId="4911"/>
    <cellStyle name="Total 6 5 3 2 2" xfId="11071"/>
    <cellStyle name="Total 6 5 3 2 3" xfId="15600"/>
    <cellStyle name="Total 6 5 3 2 4" xfId="22341"/>
    <cellStyle name="Total 6 5 3 2 5" xfId="25781"/>
    <cellStyle name="Total 6 5 3 2 6" xfId="29326"/>
    <cellStyle name="Total 6 5 3 2 7" xfId="31651"/>
    <cellStyle name="Total 6 5 3 3" xfId="11070"/>
    <cellStyle name="Total 6 5 3 4" xfId="15599"/>
    <cellStyle name="Total 6 5 3 5" xfId="22340"/>
    <cellStyle name="Total 6 5 3 6" xfId="25780"/>
    <cellStyle name="Total 6 5 3 7" xfId="29325"/>
    <cellStyle name="Total 6 5 3 8" xfId="31650"/>
    <cellStyle name="Total 6 5 4" xfId="2776"/>
    <cellStyle name="Total 6 5 4 2" xfId="5323"/>
    <cellStyle name="Total 6 5 4 2 2" xfId="11073"/>
    <cellStyle name="Total 6 5 4 2 3" xfId="15602"/>
    <cellStyle name="Total 6 5 4 2 4" xfId="22343"/>
    <cellStyle name="Total 6 5 4 2 5" xfId="25783"/>
    <cellStyle name="Total 6 5 4 2 6" xfId="29328"/>
    <cellStyle name="Total 6 5 4 2 7" xfId="31653"/>
    <cellStyle name="Total 6 5 4 3" xfId="11072"/>
    <cellStyle name="Total 6 5 4 4" xfId="15601"/>
    <cellStyle name="Total 6 5 4 5" xfId="22342"/>
    <cellStyle name="Total 6 5 4 6" xfId="25782"/>
    <cellStyle name="Total 6 5 4 7" xfId="29327"/>
    <cellStyle name="Total 6 5 4 8" xfId="31652"/>
    <cellStyle name="Total 6 5 5" xfId="3191"/>
    <cellStyle name="Total 6 5 5 2" xfId="5738"/>
    <cellStyle name="Total 6 5 5 2 2" xfId="11075"/>
    <cellStyle name="Total 6 5 5 2 3" xfId="15604"/>
    <cellStyle name="Total 6 5 5 2 4" xfId="22345"/>
    <cellStyle name="Total 6 5 5 2 5" xfId="25785"/>
    <cellStyle name="Total 6 5 5 2 6" xfId="31655"/>
    <cellStyle name="Total 6 5 5 3" xfId="11074"/>
    <cellStyle name="Total 6 5 5 4" xfId="15603"/>
    <cellStyle name="Total 6 5 5 5" xfId="22344"/>
    <cellStyle name="Total 6 5 5 6" xfId="25784"/>
    <cellStyle name="Total 6 5 5 7" xfId="31654"/>
    <cellStyle name="Total 6 5 6" xfId="3536"/>
    <cellStyle name="Total 6 5 6 2" xfId="11076"/>
    <cellStyle name="Total 6 5 6 3" xfId="15605"/>
    <cellStyle name="Total 6 5 6 4" xfId="22346"/>
    <cellStyle name="Total 6 5 6 5" xfId="25786"/>
    <cellStyle name="Total 6 5 6 6" xfId="29329"/>
    <cellStyle name="Total 6 5 6 7" xfId="31667"/>
    <cellStyle name="Total 6 5 7" xfId="3947"/>
    <cellStyle name="Total 6 5 7 2" xfId="11077"/>
    <cellStyle name="Total 6 5 7 3" xfId="15606"/>
    <cellStyle name="Total 6 5 7 4" xfId="22347"/>
    <cellStyle name="Total 6 5 7 5" xfId="25787"/>
    <cellStyle name="Total 6 5 7 6" xfId="29330"/>
    <cellStyle name="Total 6 5 7 7" xfId="31674"/>
    <cellStyle name="Total 6 5 8" xfId="11067"/>
    <cellStyle name="Total 6 5 9" xfId="15596"/>
    <cellStyle name="Total Bold" xfId="726"/>
    <cellStyle name="Total1" xfId="727"/>
    <cellStyle name="Total2" xfId="728"/>
    <cellStyle name="Total3" xfId="729"/>
    <cellStyle name="Total4" xfId="730"/>
    <cellStyle name="Total5" xfId="731"/>
    <cellStyle name="Total6" xfId="732"/>
    <cellStyle name="Total7" xfId="733"/>
    <cellStyle name="Total8" xfId="734"/>
    <cellStyle name="Total9" xfId="735"/>
    <cellStyle name="TotShade" xfId="736"/>
    <cellStyle name="ubordinated Debt" xfId="737"/>
    <cellStyle name="Underscore" xfId="738"/>
    <cellStyle name="UNITS" xfId="739"/>
    <cellStyle name="Warning" xfId="740"/>
    <cellStyle name="Warning Text 2" xfId="741"/>
    <cellStyle name="Word_Formula" xfId="742"/>
    <cellStyle name="WP" xfId="743"/>
    <cellStyle name="x Men" xfId="744"/>
    <cellStyle name="Year" xfId="745"/>
    <cellStyle name="Years" xfId="746"/>
    <cellStyle name="YesNo" xfId="747"/>
    <cellStyle name="Zurich" xfId="748"/>
    <cellStyle name="アクセント 1" xfId="749"/>
    <cellStyle name="アクセント 1 - 20%" xfId="750"/>
    <cellStyle name="アクセント 1 - 40%" xfId="751"/>
    <cellStyle name="アクセント 1 - 60%" xfId="752"/>
    <cellStyle name="アクセント 1_Monthly PM Report (Morita)110907" xfId="753"/>
    <cellStyle name="アクセント 2" xfId="754"/>
    <cellStyle name="アクセント 2 - 20%" xfId="755"/>
    <cellStyle name="アクセント 2 - 40%" xfId="756"/>
    <cellStyle name="アクセント 2 - 60%" xfId="757"/>
    <cellStyle name="アクセント 2_Monthly PM Report (Morita)110907" xfId="758"/>
    <cellStyle name="アクセント 3" xfId="759"/>
    <cellStyle name="アクセント 3 - 20%" xfId="760"/>
    <cellStyle name="アクセント 3 - 40%" xfId="761"/>
    <cellStyle name="アクセント 3 - 60%" xfId="762"/>
    <cellStyle name="アクセント 3_Monthly PM Report (Morita)110907" xfId="763"/>
    <cellStyle name="アクセント 4" xfId="764"/>
    <cellStyle name="アクセント 4 - 20%" xfId="765"/>
    <cellStyle name="アクセント 4 - 40%" xfId="766"/>
    <cellStyle name="アクセント 4 - 60%" xfId="767"/>
    <cellStyle name="アクセント 4_Monthly PM Report (Morita)110907" xfId="768"/>
    <cellStyle name="アクセント 5" xfId="769"/>
    <cellStyle name="アクセント 5 - 20%" xfId="770"/>
    <cellStyle name="アクセント 5 - 40%" xfId="771"/>
    <cellStyle name="アクセント 5 - 60%" xfId="772"/>
    <cellStyle name="アクセント 5_Monthly PM Report (Morita)110907" xfId="773"/>
    <cellStyle name="アクセント 6" xfId="774"/>
    <cellStyle name="アクセント 6 - 20%" xfId="775"/>
    <cellStyle name="アクセント 6 - 40%" xfId="776"/>
    <cellStyle name="アクセント 6 - 60%" xfId="777"/>
    <cellStyle name="アクセント 6_Monthly PM Report (Morita)110907" xfId="778"/>
    <cellStyle name="スタイル 1" xfId="779"/>
    <cellStyle name="スタイル 2" xfId="780"/>
    <cellStyle name="タイトル" xfId="781"/>
    <cellStyle name="チェック セル" xfId="782"/>
    <cellStyle name="どちらでもない" xfId="783"/>
    <cellStyle name="メモ" xfId="784"/>
    <cellStyle name="メモ 2" xfId="1116"/>
    <cellStyle name="メモ 2 10" xfId="22348"/>
    <cellStyle name="メモ 2 2" xfId="1221"/>
    <cellStyle name="メモ 2 2 10" xfId="22349"/>
    <cellStyle name="メモ 2 2 11" xfId="25788"/>
    <cellStyle name="メモ 2 2 2" xfId="1772"/>
    <cellStyle name="メモ 2 2 2 2" xfId="4321"/>
    <cellStyle name="メモ 2 2 2 2 2" xfId="11140"/>
    <cellStyle name="メモ 2 2 2 2 3" xfId="15668"/>
    <cellStyle name="メモ 2 2 2 2 4" xfId="20183"/>
    <cellStyle name="メモ 2 2 2 2 5" xfId="22351"/>
    <cellStyle name="メモ 2 2 2 2 6" xfId="25790"/>
    <cellStyle name="メモ 2 2 2 3" xfId="11139"/>
    <cellStyle name="メモ 2 2 2 4" xfId="15667"/>
    <cellStyle name="メモ 2 2 2 5" xfId="20182"/>
    <cellStyle name="メモ 2 2 2 6" xfId="22350"/>
    <cellStyle name="メモ 2 2 2 7" xfId="25789"/>
    <cellStyle name="メモ 2 2 3" xfId="2191"/>
    <cellStyle name="メモ 2 2 3 2" xfId="4738"/>
    <cellStyle name="メモ 2 2 3 2 2" xfId="11142"/>
    <cellStyle name="メモ 2 2 3 2 3" xfId="15670"/>
    <cellStyle name="メモ 2 2 3 2 4" xfId="20185"/>
    <cellStyle name="メモ 2 2 3 2 5" xfId="22353"/>
    <cellStyle name="メモ 2 2 3 2 6" xfId="25792"/>
    <cellStyle name="メモ 2 2 3 3" xfId="11141"/>
    <cellStyle name="メモ 2 2 3 4" xfId="15669"/>
    <cellStyle name="メモ 2 2 3 5" xfId="20184"/>
    <cellStyle name="メモ 2 2 3 6" xfId="22352"/>
    <cellStyle name="メモ 2 2 3 7" xfId="25791"/>
    <cellStyle name="メモ 2 2 4" xfId="2603"/>
    <cellStyle name="メモ 2 2 4 2" xfId="5150"/>
    <cellStyle name="メモ 2 2 4 2 2" xfId="11144"/>
    <cellStyle name="メモ 2 2 4 2 3" xfId="15672"/>
    <cellStyle name="メモ 2 2 4 2 4" xfId="20187"/>
    <cellStyle name="メモ 2 2 4 2 5" xfId="22355"/>
    <cellStyle name="メモ 2 2 4 2 6" xfId="25794"/>
    <cellStyle name="メモ 2 2 4 3" xfId="11143"/>
    <cellStyle name="メモ 2 2 4 4" xfId="15671"/>
    <cellStyle name="メモ 2 2 4 5" xfId="20186"/>
    <cellStyle name="メモ 2 2 4 6" xfId="22354"/>
    <cellStyle name="メモ 2 2 4 7" xfId="25793"/>
    <cellStyle name="メモ 2 2 5" xfId="3018"/>
    <cellStyle name="メモ 2 2 5 2" xfId="5565"/>
    <cellStyle name="メモ 2 2 5 2 2" xfId="11146"/>
    <cellStyle name="メモ 2 2 5 2 3" xfId="15674"/>
    <cellStyle name="メモ 2 2 5 2 4" xfId="20189"/>
    <cellStyle name="メモ 2 2 5 2 5" xfId="22357"/>
    <cellStyle name="メモ 2 2 5 2 6" xfId="25796"/>
    <cellStyle name="メモ 2 2 5 3" xfId="11145"/>
    <cellStyle name="メモ 2 2 5 4" xfId="15673"/>
    <cellStyle name="メモ 2 2 5 5" xfId="22356"/>
    <cellStyle name="メモ 2 2 5 6" xfId="25795"/>
    <cellStyle name="メモ 2 2 6" xfId="3537"/>
    <cellStyle name="メモ 2 2 6 2" xfId="11147"/>
    <cellStyle name="メモ 2 2 6 3" xfId="15675"/>
    <cellStyle name="メモ 2 2 6 4" xfId="20190"/>
    <cellStyle name="メモ 2 2 6 5" xfId="22358"/>
    <cellStyle name="メモ 2 2 6 6" xfId="25797"/>
    <cellStyle name="メモ 2 2 7" xfId="3774"/>
    <cellStyle name="メモ 2 2 7 2" xfId="11148"/>
    <cellStyle name="メモ 2 2 7 3" xfId="15676"/>
    <cellStyle name="メモ 2 2 7 4" xfId="20191"/>
    <cellStyle name="メモ 2 2 7 5" xfId="22359"/>
    <cellStyle name="メモ 2 2 7 6" xfId="25798"/>
    <cellStyle name="メモ 2 2 8" xfId="11138"/>
    <cellStyle name="メモ 2 2 9" xfId="15666"/>
    <cellStyle name="メモ 2 3" xfId="1320"/>
    <cellStyle name="メモ 2 3 2" xfId="1871"/>
    <cellStyle name="メモ 2 3 2 2" xfId="4420"/>
    <cellStyle name="メモ 2 3 2 2 2" xfId="11151"/>
    <cellStyle name="メモ 2 3 2 2 3" xfId="15679"/>
    <cellStyle name="メモ 2 3 2 2 4" xfId="20194"/>
    <cellStyle name="メモ 2 3 2 2 5" xfId="22362"/>
    <cellStyle name="メモ 2 3 2 2 6" xfId="25800"/>
    <cellStyle name="メモ 2 3 2 3" xfId="11150"/>
    <cellStyle name="メモ 2 3 2 4" xfId="15678"/>
    <cellStyle name="メモ 2 3 2 5" xfId="20193"/>
    <cellStyle name="メモ 2 3 2 6" xfId="22361"/>
    <cellStyle name="メモ 2 3 2 7" xfId="25799"/>
    <cellStyle name="メモ 2 3 3" xfId="2290"/>
    <cellStyle name="メモ 2 3 3 2" xfId="4837"/>
    <cellStyle name="メモ 2 3 3 2 2" xfId="11153"/>
    <cellStyle name="メモ 2 3 3 2 3" xfId="20196"/>
    <cellStyle name="メモ 2 3 3 2 4" xfId="22364"/>
    <cellStyle name="メモ 2 3 3 2 5" xfId="25802"/>
    <cellStyle name="メモ 2 3 3 3" xfId="11152"/>
    <cellStyle name="メモ 2 3 3 4" xfId="20195"/>
    <cellStyle name="メモ 2 3 3 5" xfId="22363"/>
    <cellStyle name="メモ 2 3 3 6" xfId="25801"/>
    <cellStyle name="メモ 2 3 4" xfId="2702"/>
    <cellStyle name="メモ 2 3 4 2" xfId="5249"/>
    <cellStyle name="メモ 2 3 4 2 2" xfId="11155"/>
    <cellStyle name="メモ 2 3 4 2 3" xfId="15683"/>
    <cellStyle name="メモ 2 3 4 2 4" xfId="20198"/>
    <cellStyle name="メモ 2 3 4 2 5" xfId="22366"/>
    <cellStyle name="メモ 2 3 4 2 6" xfId="25804"/>
    <cellStyle name="メモ 2 3 4 3" xfId="11154"/>
    <cellStyle name="メモ 2 3 4 4" xfId="15682"/>
    <cellStyle name="メモ 2 3 4 5" xfId="20197"/>
    <cellStyle name="メモ 2 3 4 6" xfId="22365"/>
    <cellStyle name="メモ 2 3 4 7" xfId="25803"/>
    <cellStyle name="メモ 2 3 5" xfId="3117"/>
    <cellStyle name="メモ 2 3 5 2" xfId="5664"/>
    <cellStyle name="メモ 2 3 5 2 2" xfId="11157"/>
    <cellStyle name="メモ 2 3 5 2 3" xfId="15685"/>
    <cellStyle name="メモ 2 3 5 2 4" xfId="20200"/>
    <cellStyle name="メモ 2 3 5 2 5" xfId="22368"/>
    <cellStyle name="メモ 2 3 5 2 6" xfId="25806"/>
    <cellStyle name="メモ 2 3 5 3" xfId="11156"/>
    <cellStyle name="メモ 2 3 5 4" xfId="15684"/>
    <cellStyle name="メモ 2 3 5 5" xfId="20199"/>
    <cellStyle name="メモ 2 3 5 6" xfId="22367"/>
    <cellStyle name="メモ 2 3 5 7" xfId="25805"/>
    <cellStyle name="メモ 2 3 6" xfId="3873"/>
    <cellStyle name="メモ 2 3 6 2" xfId="11158"/>
    <cellStyle name="メモ 2 3 6 3" xfId="15686"/>
    <cellStyle name="メモ 2 3 6 4" xfId="20201"/>
    <cellStyle name="メモ 2 3 6 5" xfId="22369"/>
    <cellStyle name="メモ 2 3 6 6" xfId="25807"/>
    <cellStyle name="メモ 2 3 7" xfId="11149"/>
    <cellStyle name="メモ 2 3 8" xfId="20192"/>
    <cellStyle name="メモ 2 3 9" xfId="22360"/>
    <cellStyle name="メモ 2 4" xfId="1668"/>
    <cellStyle name="メモ 2 4 2" xfId="4217"/>
    <cellStyle name="メモ 2 4 2 2" xfId="11160"/>
    <cellStyle name="メモ 2 4 2 3" xfId="15688"/>
    <cellStyle name="メモ 2 4 2 4" xfId="20203"/>
    <cellStyle name="メモ 2 4 2 5" xfId="22371"/>
    <cellStyle name="メモ 2 4 2 6" xfId="25809"/>
    <cellStyle name="メモ 2 4 3" xfId="11159"/>
    <cellStyle name="メモ 2 4 4" xfId="15687"/>
    <cellStyle name="メモ 2 4 5" xfId="20202"/>
    <cellStyle name="メモ 2 4 6" xfId="22370"/>
    <cellStyle name="メモ 2 4 7" xfId="25808"/>
    <cellStyle name="メモ 2 5" xfId="2087"/>
    <cellStyle name="メモ 2 5 2" xfId="4634"/>
    <cellStyle name="メモ 2 5 2 2" xfId="11162"/>
    <cellStyle name="メモ 2 5 2 3" xfId="15690"/>
    <cellStyle name="メモ 2 5 2 4" xfId="20205"/>
    <cellStyle name="メモ 2 5 2 5" xfId="22373"/>
    <cellStyle name="メモ 2 5 2 6" xfId="25811"/>
    <cellStyle name="メモ 2 5 3" xfId="11161"/>
    <cellStyle name="メモ 2 5 4" xfId="15689"/>
    <cellStyle name="メモ 2 5 5" xfId="20204"/>
    <cellStyle name="メモ 2 5 6" xfId="22372"/>
    <cellStyle name="メモ 2 5 7" xfId="25810"/>
    <cellStyle name="メモ 2 6" xfId="2499"/>
    <cellStyle name="メモ 2 6 2" xfId="5046"/>
    <cellStyle name="メモ 2 6 2 2" xfId="11164"/>
    <cellStyle name="メモ 2 6 2 3" xfId="15692"/>
    <cellStyle name="メモ 2 6 2 4" xfId="20207"/>
    <cellStyle name="メモ 2 6 2 5" xfId="22375"/>
    <cellStyle name="メモ 2 6 2 6" xfId="25813"/>
    <cellStyle name="メモ 2 6 3" xfId="11163"/>
    <cellStyle name="メモ 2 6 4" xfId="15691"/>
    <cellStyle name="メモ 2 6 5" xfId="20206"/>
    <cellStyle name="メモ 2 6 6" xfId="22374"/>
    <cellStyle name="メモ 2 6 7" xfId="25812"/>
    <cellStyle name="メモ 2 7" xfId="2914"/>
    <cellStyle name="メモ 2 7 2" xfId="5461"/>
    <cellStyle name="メモ 2 7 2 2" xfId="11166"/>
    <cellStyle name="メモ 2 7 2 3" xfId="15694"/>
    <cellStyle name="メモ 2 7 2 4" xfId="20209"/>
    <cellStyle name="メモ 2 7 2 5" xfId="22377"/>
    <cellStyle name="メモ 2 7 2 6" xfId="25815"/>
    <cellStyle name="メモ 2 7 3" xfId="11165"/>
    <cellStyle name="メモ 2 7 4" xfId="15693"/>
    <cellStyle name="メモ 2 7 5" xfId="20208"/>
    <cellStyle name="メモ 2 7 6" xfId="22376"/>
    <cellStyle name="メモ 2 7 7" xfId="25814"/>
    <cellStyle name="メモ 2 8" xfId="3670"/>
    <cellStyle name="メモ 2 8 2" xfId="11167"/>
    <cellStyle name="メモ 2 8 3" xfId="15695"/>
    <cellStyle name="メモ 2 8 4" xfId="20210"/>
    <cellStyle name="メモ 2 8 5" xfId="22378"/>
    <cellStyle name="メモ 2 8 6" xfId="25816"/>
    <cellStyle name="メモ 2 9" xfId="11137"/>
    <cellStyle name="メモ 3" xfId="928"/>
    <cellStyle name="メモ 3 10" xfId="20211"/>
    <cellStyle name="メモ 3 11" xfId="25817"/>
    <cellStyle name="メモ 3 2" xfId="1512"/>
    <cellStyle name="メモ 3 2 2" xfId="4061"/>
    <cellStyle name="メモ 3 2 2 2" xfId="11170"/>
    <cellStyle name="メモ 3 2 2 3" xfId="15698"/>
    <cellStyle name="メモ 3 2 2 4" xfId="20213"/>
    <cellStyle name="メモ 3 2 2 5" xfId="22380"/>
    <cellStyle name="メモ 3 2 2 6" xfId="25819"/>
    <cellStyle name="メモ 3 2 3" xfId="11169"/>
    <cellStyle name="メモ 3 2 4" xfId="15697"/>
    <cellStyle name="メモ 3 2 5" xfId="20212"/>
    <cellStyle name="メモ 3 2 6" xfId="22379"/>
    <cellStyle name="メモ 3 2 7" xfId="25818"/>
    <cellStyle name="メモ 3 3" xfId="1425"/>
    <cellStyle name="メモ 3 3 2" xfId="3974"/>
    <cellStyle name="メモ 3 3 2 2" xfId="11172"/>
    <cellStyle name="メモ 3 3 2 3" xfId="15700"/>
    <cellStyle name="メモ 3 3 2 4" xfId="20215"/>
    <cellStyle name="メモ 3 3 2 5" xfId="22382"/>
    <cellStyle name="メモ 3 3 2 6" xfId="25821"/>
    <cellStyle name="メモ 3 3 3" xfId="11171"/>
    <cellStyle name="メモ 3 3 4" xfId="15699"/>
    <cellStyle name="メモ 3 3 5" xfId="20214"/>
    <cellStyle name="メモ 3 3 6" xfId="22381"/>
    <cellStyle name="メモ 3 3 7" xfId="25820"/>
    <cellStyle name="メモ 3 4" xfId="1477"/>
    <cellStyle name="メモ 3 4 2" xfId="4026"/>
    <cellStyle name="メモ 3 4 2 2" xfId="11174"/>
    <cellStyle name="メモ 3 4 2 3" xfId="15702"/>
    <cellStyle name="メモ 3 4 2 4" xfId="20217"/>
    <cellStyle name="メモ 3 4 2 5" xfId="22383"/>
    <cellStyle name="メモ 3 4 2 6" xfId="25823"/>
    <cellStyle name="メモ 3 4 3" xfId="11173"/>
    <cellStyle name="メモ 3 4 4" xfId="15701"/>
    <cellStyle name="メモ 3 4 5" xfId="20216"/>
    <cellStyle name="メモ 3 4 6" xfId="25822"/>
    <cellStyle name="メモ 3 5" xfId="1459"/>
    <cellStyle name="メモ 3 5 2" xfId="4008"/>
    <cellStyle name="メモ 3 5 2 2" xfId="11176"/>
    <cellStyle name="メモ 3 5 2 3" xfId="15704"/>
    <cellStyle name="メモ 3 5 2 4" xfId="20219"/>
    <cellStyle name="メモ 3 5 2 5" xfId="22385"/>
    <cellStyle name="メモ 3 5 2 6" xfId="25825"/>
    <cellStyle name="メモ 3 5 3" xfId="11175"/>
    <cellStyle name="メモ 3 5 4" xfId="15703"/>
    <cellStyle name="メモ 3 5 5" xfId="20218"/>
    <cellStyle name="メモ 3 5 6" xfId="22384"/>
    <cellStyle name="メモ 3 5 7" xfId="25824"/>
    <cellStyle name="メモ 3 6" xfId="3538"/>
    <cellStyle name="メモ 3 6 2" xfId="11177"/>
    <cellStyle name="メモ 3 6 3" xfId="15705"/>
    <cellStyle name="メモ 3 6 4" xfId="20220"/>
    <cellStyle name="メモ 3 6 5" xfId="22386"/>
    <cellStyle name="メモ 3 6 6" xfId="25826"/>
    <cellStyle name="メモ 3 7" xfId="3243"/>
    <cellStyle name="メモ 3 7 2" xfId="11178"/>
    <cellStyle name="メモ 3 7 3" xfId="15706"/>
    <cellStyle name="メモ 3 7 4" xfId="20221"/>
    <cellStyle name="メモ 3 7 5" xfId="22387"/>
    <cellStyle name="メモ 3 7 6" xfId="25827"/>
    <cellStyle name="メモ 3 8" xfId="11168"/>
    <cellStyle name="メモ 3 9" xfId="15696"/>
    <cellStyle name="メモ 4" xfId="1002"/>
    <cellStyle name="メモ 4 10" xfId="22388"/>
    <cellStyle name="メモ 4 11" xfId="25828"/>
    <cellStyle name="メモ 4 2" xfId="1586"/>
    <cellStyle name="メモ 4 2 2" xfId="4135"/>
    <cellStyle name="メモ 4 2 2 2" xfId="11181"/>
    <cellStyle name="メモ 4 2 2 3" xfId="15709"/>
    <cellStyle name="メモ 4 2 2 4" xfId="20224"/>
    <cellStyle name="メモ 4 2 2 5" xfId="22390"/>
    <cellStyle name="メモ 4 2 2 6" xfId="25830"/>
    <cellStyle name="メモ 4 2 3" xfId="11180"/>
    <cellStyle name="メモ 4 2 4" xfId="15708"/>
    <cellStyle name="メモ 4 2 5" xfId="20223"/>
    <cellStyle name="メモ 4 2 6" xfId="22389"/>
    <cellStyle name="メモ 4 2 7" xfId="25829"/>
    <cellStyle name="メモ 4 3" xfId="2005"/>
    <cellStyle name="メモ 4 3 2" xfId="4552"/>
    <cellStyle name="メモ 4 3 2 2" xfId="11183"/>
    <cellStyle name="メモ 4 3 2 3" xfId="15711"/>
    <cellStyle name="メモ 4 3 2 4" xfId="20226"/>
    <cellStyle name="メモ 4 3 2 5" xfId="22392"/>
    <cellStyle name="メモ 4 3 2 6" xfId="25832"/>
    <cellStyle name="メモ 4 3 3" xfId="11182"/>
    <cellStyle name="メモ 4 3 4" xfId="15710"/>
    <cellStyle name="メモ 4 3 5" xfId="20225"/>
    <cellStyle name="メモ 4 3 6" xfId="22391"/>
    <cellStyle name="メモ 4 3 7" xfId="25831"/>
    <cellStyle name="メモ 4 4" xfId="2417"/>
    <cellStyle name="メモ 4 4 2" xfId="4964"/>
    <cellStyle name="メモ 4 4 2 2" xfId="11185"/>
    <cellStyle name="メモ 4 4 2 3" xfId="15713"/>
    <cellStyle name="メモ 4 4 2 4" xfId="20228"/>
    <cellStyle name="メモ 4 4 2 5" xfId="22394"/>
    <cellStyle name="メモ 4 4 2 6" xfId="25834"/>
    <cellStyle name="メモ 4 4 3" xfId="11184"/>
    <cellStyle name="メモ 4 4 4" xfId="15712"/>
    <cellStyle name="メモ 4 4 5" xfId="20227"/>
    <cellStyle name="メモ 4 4 6" xfId="22393"/>
    <cellStyle name="メモ 4 4 7" xfId="25833"/>
    <cellStyle name="メモ 4 5" xfId="2832"/>
    <cellStyle name="メモ 4 5 2" xfId="5379"/>
    <cellStyle name="メモ 4 5 2 2" xfId="15715"/>
    <cellStyle name="メモ 4 5 2 3" xfId="20230"/>
    <cellStyle name="メモ 4 5 2 4" xfId="22396"/>
    <cellStyle name="メモ 4 5 2 5" xfId="25836"/>
    <cellStyle name="メモ 4 5 3" xfId="15714"/>
    <cellStyle name="メモ 4 5 4" xfId="20229"/>
    <cellStyle name="メモ 4 5 5" xfId="22395"/>
    <cellStyle name="メモ 4 5 6" xfId="25835"/>
    <cellStyle name="メモ 4 6" xfId="3539"/>
    <cellStyle name="メモ 4 6 2" xfId="11188"/>
    <cellStyle name="メモ 4 6 3" xfId="15716"/>
    <cellStyle name="メモ 4 6 4" xfId="20231"/>
    <cellStyle name="メモ 4 6 5" xfId="22397"/>
    <cellStyle name="メモ 4 6 6" xfId="25837"/>
    <cellStyle name="メモ 4 7" xfId="3588"/>
    <cellStyle name="メモ 4 7 2" xfId="11189"/>
    <cellStyle name="メモ 4 7 3" xfId="15717"/>
    <cellStyle name="メモ 4 7 4" xfId="20232"/>
    <cellStyle name="メモ 4 7 5" xfId="22398"/>
    <cellStyle name="メモ 4 7 6" xfId="25838"/>
    <cellStyle name="メモ 4 8" xfId="15707"/>
    <cellStyle name="メモ 4 9" xfId="20222"/>
    <cellStyle name="メモ 5" xfId="1398"/>
    <cellStyle name="メモ 5 10" xfId="20233"/>
    <cellStyle name="メモ 5 11" xfId="22399"/>
    <cellStyle name="メモ 5 12" xfId="25839"/>
    <cellStyle name="メモ 5 2" xfId="1948"/>
    <cellStyle name="メモ 5 2 2" xfId="4495"/>
    <cellStyle name="メモ 5 2 2 2" xfId="11192"/>
    <cellStyle name="メモ 5 2 2 3" xfId="15720"/>
    <cellStyle name="メモ 5 2 2 4" xfId="20235"/>
    <cellStyle name="メモ 5 2 2 5" xfId="22401"/>
    <cellStyle name="メモ 5 2 2 6" xfId="25841"/>
    <cellStyle name="メモ 5 2 3" xfId="11191"/>
    <cellStyle name="メモ 5 2 4" xfId="15719"/>
    <cellStyle name="メモ 5 2 5" xfId="20234"/>
    <cellStyle name="メモ 5 2 6" xfId="22400"/>
    <cellStyle name="メモ 5 2 7" xfId="25840"/>
    <cellStyle name="メモ 5 3" xfId="2365"/>
    <cellStyle name="メモ 5 3 2" xfId="4912"/>
    <cellStyle name="メモ 5 3 2 2" xfId="11194"/>
    <cellStyle name="メモ 5 3 2 3" xfId="15722"/>
    <cellStyle name="メモ 5 3 2 4" xfId="20237"/>
    <cellStyle name="メモ 5 3 2 5" xfId="22403"/>
    <cellStyle name="メモ 5 3 2 6" xfId="25843"/>
    <cellStyle name="メモ 5 3 3" xfId="11193"/>
    <cellStyle name="メモ 5 3 4" xfId="15721"/>
    <cellStyle name="メモ 5 3 5" xfId="20236"/>
    <cellStyle name="メモ 5 3 6" xfId="22402"/>
    <cellStyle name="メモ 5 3 7" xfId="25842"/>
    <cellStyle name="メモ 5 4" xfId="2777"/>
    <cellStyle name="メモ 5 4 2" xfId="5324"/>
    <cellStyle name="メモ 5 4 2 2" xfId="11196"/>
    <cellStyle name="メモ 5 4 2 3" xfId="15724"/>
    <cellStyle name="メモ 5 4 2 4" xfId="20239"/>
    <cellStyle name="メモ 5 4 2 5" xfId="22405"/>
    <cellStyle name="メモ 5 4 2 6" xfId="25845"/>
    <cellStyle name="メモ 5 4 3" xfId="11195"/>
    <cellStyle name="メモ 5 4 4" xfId="15723"/>
    <cellStyle name="メモ 5 4 5" xfId="20238"/>
    <cellStyle name="メモ 5 4 6" xfId="22404"/>
    <cellStyle name="メモ 5 4 7" xfId="25844"/>
    <cellStyle name="メモ 5 5" xfId="3192"/>
    <cellStyle name="メモ 5 5 2" xfId="5739"/>
    <cellStyle name="メモ 5 5 2 2" xfId="11198"/>
    <cellStyle name="メモ 5 5 2 3" xfId="15726"/>
    <cellStyle name="メモ 5 5 2 4" xfId="20241"/>
    <cellStyle name="メモ 5 5 2 5" xfId="22407"/>
    <cellStyle name="メモ 5 5 2 6" xfId="25847"/>
    <cellStyle name="メモ 5 5 3" xfId="11197"/>
    <cellStyle name="メモ 5 5 4" xfId="15725"/>
    <cellStyle name="メモ 5 5 5" xfId="20240"/>
    <cellStyle name="メモ 5 5 6" xfId="22406"/>
    <cellStyle name="メモ 5 5 7" xfId="25846"/>
    <cellStyle name="メモ 5 6" xfId="3540"/>
    <cellStyle name="メモ 5 6 2" xfId="11199"/>
    <cellStyle name="メモ 5 6 3" xfId="15727"/>
    <cellStyle name="メモ 5 6 4" xfId="20242"/>
    <cellStyle name="メモ 5 6 5" xfId="22408"/>
    <cellStyle name="メモ 5 6 6" xfId="25848"/>
    <cellStyle name="メモ 5 7" xfId="3948"/>
    <cellStyle name="メモ 5 7 2" xfId="11200"/>
    <cellStyle name="メモ 5 7 3" xfId="15728"/>
    <cellStyle name="メモ 5 7 4" xfId="20243"/>
    <cellStyle name="メモ 5 7 5" xfId="22409"/>
    <cellStyle name="メモ 5 7 6" xfId="25849"/>
    <cellStyle name="メモ 5 8" xfId="11190"/>
    <cellStyle name="メモ 5 9" xfId="15718"/>
    <cellStyle name="リンク セル" xfId="785"/>
    <cellStyle name="지정되지 않음" xfId="786"/>
    <cellStyle name="표준_Floor Area - Asiana -000419" xfId="787"/>
    <cellStyle name="一般_WGKT65256101" xfId="788"/>
    <cellStyle name="一覧標準" xfId="789"/>
    <cellStyle name="不良" xfId="790"/>
    <cellStyle name="入力" xfId="791"/>
    <cellStyle name="入力 2" xfId="1117"/>
    <cellStyle name="入力 2 10" xfId="11208"/>
    <cellStyle name="入力 2 11" xfId="22410"/>
    <cellStyle name="入力 2 12" xfId="31888"/>
    <cellStyle name="入力 2 2" xfId="1222"/>
    <cellStyle name="入力 2 2 10" xfId="22411"/>
    <cellStyle name="入力 2 2 11" xfId="25850"/>
    <cellStyle name="入力 2 2 12" xfId="31889"/>
    <cellStyle name="入力 2 2 2" xfId="1773"/>
    <cellStyle name="入力 2 2 2 2" xfId="4322"/>
    <cellStyle name="入力 2 2 2 2 2" xfId="11211"/>
    <cellStyle name="入力 2 2 2 2 3" xfId="15739"/>
    <cellStyle name="入力 2 2 2 2 4" xfId="22413"/>
    <cellStyle name="入力 2 2 2 2 5" xfId="25852"/>
    <cellStyle name="入力 2 2 2 2 6" xfId="31891"/>
    <cellStyle name="入力 2 2 2 2 7" xfId="31777"/>
    <cellStyle name="入力 2 2 2 3" xfId="11210"/>
    <cellStyle name="入力 2 2 2 4" xfId="15738"/>
    <cellStyle name="入力 2 2 2 5" xfId="22412"/>
    <cellStyle name="入力 2 2 2 6" xfId="25851"/>
    <cellStyle name="入力 2 2 2 7" xfId="31890"/>
    <cellStyle name="入力 2 2 2 8" xfId="31776"/>
    <cellStyle name="入力 2 2 3" xfId="2192"/>
    <cellStyle name="入力 2 2 3 2" xfId="4739"/>
    <cellStyle name="入力 2 2 3 2 2" xfId="11213"/>
    <cellStyle name="入力 2 2 3 2 3" xfId="15741"/>
    <cellStyle name="入力 2 2 3 2 4" xfId="22415"/>
    <cellStyle name="入力 2 2 3 2 5" xfId="25854"/>
    <cellStyle name="入力 2 2 3 2 6" xfId="31893"/>
    <cellStyle name="入力 2 2 3 2 7" xfId="31779"/>
    <cellStyle name="入力 2 2 3 3" xfId="11212"/>
    <cellStyle name="入力 2 2 3 4" xfId="15740"/>
    <cellStyle name="入力 2 2 3 5" xfId="22414"/>
    <cellStyle name="入力 2 2 3 6" xfId="25853"/>
    <cellStyle name="入力 2 2 3 7" xfId="31892"/>
    <cellStyle name="入力 2 2 3 8" xfId="31778"/>
    <cellStyle name="入力 2 2 4" xfId="2604"/>
    <cellStyle name="入力 2 2 4 2" xfId="5151"/>
    <cellStyle name="入力 2 2 4 2 2" xfId="11215"/>
    <cellStyle name="入力 2 2 4 2 3" xfId="15743"/>
    <cellStyle name="入力 2 2 4 2 4" xfId="22417"/>
    <cellStyle name="入力 2 2 4 2 5" xfId="25856"/>
    <cellStyle name="入力 2 2 4 2 6" xfId="31895"/>
    <cellStyle name="入力 2 2 4 2 7" xfId="31781"/>
    <cellStyle name="入力 2 2 4 3" xfId="11214"/>
    <cellStyle name="入力 2 2 4 4" xfId="15742"/>
    <cellStyle name="入力 2 2 4 5" xfId="22416"/>
    <cellStyle name="入力 2 2 4 6" xfId="25855"/>
    <cellStyle name="入力 2 2 4 7" xfId="31894"/>
    <cellStyle name="入力 2 2 4 8" xfId="31780"/>
    <cellStyle name="入力 2 2 5" xfId="3019"/>
    <cellStyle name="入力 2 2 5 2" xfId="5566"/>
    <cellStyle name="入力 2 2 5 2 2" xfId="11217"/>
    <cellStyle name="入力 2 2 5 2 3" xfId="15745"/>
    <cellStyle name="入力 2 2 5 2 4" xfId="22419"/>
    <cellStyle name="入力 2 2 5 2 5" xfId="25858"/>
    <cellStyle name="入力 2 2 5 2 6" xfId="31897"/>
    <cellStyle name="入力 2 2 5 2 7" xfId="31782"/>
    <cellStyle name="入力 2 2 5 3" xfId="11216"/>
    <cellStyle name="入力 2 2 5 4" xfId="15744"/>
    <cellStyle name="入力 2 2 5 5" xfId="22418"/>
    <cellStyle name="入力 2 2 5 6" xfId="25857"/>
    <cellStyle name="入力 2 2 5 7" xfId="31896"/>
    <cellStyle name="入力 2 2 6" xfId="3542"/>
    <cellStyle name="入力 2 2 6 2" xfId="11218"/>
    <cellStyle name="入力 2 2 6 3" xfId="15746"/>
    <cellStyle name="入力 2 2 6 4" xfId="22420"/>
    <cellStyle name="入力 2 2 6 5" xfId="25859"/>
    <cellStyle name="入力 2 2 6 6" xfId="31898"/>
    <cellStyle name="入力 2 2 6 7" xfId="31783"/>
    <cellStyle name="入力 2 2 7" xfId="3775"/>
    <cellStyle name="入力 2 2 7 2" xfId="11219"/>
    <cellStyle name="入力 2 2 7 3" xfId="15747"/>
    <cellStyle name="入力 2 2 7 4" xfId="22421"/>
    <cellStyle name="入力 2 2 7 5" xfId="25860"/>
    <cellStyle name="入力 2 2 7 6" xfId="31899"/>
    <cellStyle name="入力 2 2 7 7" xfId="31784"/>
    <cellStyle name="入力 2 2 8" xfId="11209"/>
    <cellStyle name="入力 2 2 9" xfId="15737"/>
    <cellStyle name="入力 2 3" xfId="1321"/>
    <cellStyle name="入力 2 3 10" xfId="31900"/>
    <cellStyle name="入力 2 3 11" xfId="31785"/>
    <cellStyle name="入力 2 3 2" xfId="1872"/>
    <cellStyle name="入力 2 3 2 2" xfId="4421"/>
    <cellStyle name="入力 2 3 2 2 2" xfId="11222"/>
    <cellStyle name="入力 2 3 2 2 3" xfId="15750"/>
    <cellStyle name="入力 2 3 2 2 4" xfId="22424"/>
    <cellStyle name="入力 2 3 2 2 5" xfId="25862"/>
    <cellStyle name="入力 2 3 2 2 6" xfId="31902"/>
    <cellStyle name="入力 2 3 2 2 7" xfId="31787"/>
    <cellStyle name="入力 2 3 2 3" xfId="11221"/>
    <cellStyle name="入力 2 3 2 4" xfId="15749"/>
    <cellStyle name="入力 2 3 2 5" xfId="22423"/>
    <cellStyle name="入力 2 3 2 6" xfId="25861"/>
    <cellStyle name="入力 2 3 2 7" xfId="31901"/>
    <cellStyle name="入力 2 3 2 8" xfId="31786"/>
    <cellStyle name="入力 2 3 3" xfId="2291"/>
    <cellStyle name="入力 2 3 3 2" xfId="4838"/>
    <cellStyle name="入力 2 3 3 2 2" xfId="11224"/>
    <cellStyle name="入力 2 3 3 2 3" xfId="22426"/>
    <cellStyle name="入力 2 3 3 2 4" xfId="25864"/>
    <cellStyle name="入力 2 3 3 2 5" xfId="31904"/>
    <cellStyle name="入力 2 3 3 2 6" xfId="31789"/>
    <cellStyle name="入力 2 3 3 3" xfId="11223"/>
    <cellStyle name="入力 2 3 3 4" xfId="22425"/>
    <cellStyle name="入力 2 3 3 5" xfId="25863"/>
    <cellStyle name="入力 2 3 3 6" xfId="31903"/>
    <cellStyle name="入力 2 3 3 7" xfId="31788"/>
    <cellStyle name="入力 2 3 4" xfId="2703"/>
    <cellStyle name="入力 2 3 4 2" xfId="5250"/>
    <cellStyle name="入力 2 3 4 2 2" xfId="11226"/>
    <cellStyle name="入力 2 3 4 2 3" xfId="15754"/>
    <cellStyle name="入力 2 3 4 2 4" xfId="22428"/>
    <cellStyle name="入力 2 3 4 2 5" xfId="25866"/>
    <cellStyle name="入力 2 3 4 2 6" xfId="31906"/>
    <cellStyle name="入力 2 3 4 2 7" xfId="31791"/>
    <cellStyle name="入力 2 3 4 3" xfId="11225"/>
    <cellStyle name="入力 2 3 4 4" xfId="15753"/>
    <cellStyle name="入力 2 3 4 5" xfId="22427"/>
    <cellStyle name="入力 2 3 4 6" xfId="25865"/>
    <cellStyle name="入力 2 3 4 7" xfId="31905"/>
    <cellStyle name="入力 2 3 4 8" xfId="31790"/>
    <cellStyle name="入力 2 3 5" xfId="3118"/>
    <cellStyle name="入力 2 3 5 2" xfId="5665"/>
    <cellStyle name="入力 2 3 5 2 2" xfId="11228"/>
    <cellStyle name="入力 2 3 5 2 3" xfId="15756"/>
    <cellStyle name="入力 2 3 5 2 4" xfId="22430"/>
    <cellStyle name="入力 2 3 5 2 5" xfId="25868"/>
    <cellStyle name="入力 2 3 5 2 6" xfId="31908"/>
    <cellStyle name="入力 2 3 5 2 7" xfId="31793"/>
    <cellStyle name="入力 2 3 5 3" xfId="11227"/>
    <cellStyle name="入力 2 3 5 4" xfId="15755"/>
    <cellStyle name="入力 2 3 5 5" xfId="22429"/>
    <cellStyle name="入力 2 3 5 6" xfId="25867"/>
    <cellStyle name="入力 2 3 5 7" xfId="31907"/>
    <cellStyle name="入力 2 3 5 8" xfId="31792"/>
    <cellStyle name="入力 2 3 6" xfId="3543"/>
    <cellStyle name="入力 2 3 6 2" xfId="11229"/>
    <cellStyle name="入力 2 3 6 3" xfId="15757"/>
    <cellStyle name="入力 2 3 6 4" xfId="22431"/>
    <cellStyle name="入力 2 3 6 5" xfId="25869"/>
    <cellStyle name="入力 2 3 6 6" xfId="31909"/>
    <cellStyle name="入力 2 3 6 7" xfId="31794"/>
    <cellStyle name="入力 2 3 7" xfId="3874"/>
    <cellStyle name="入力 2 3 7 2" xfId="11230"/>
    <cellStyle name="入力 2 3 7 3" xfId="15758"/>
    <cellStyle name="入力 2 3 7 4" xfId="22432"/>
    <cellStyle name="入力 2 3 7 5" xfId="25870"/>
    <cellStyle name="入力 2 3 7 6" xfId="31910"/>
    <cellStyle name="入力 2 3 7 7" xfId="31795"/>
    <cellStyle name="入力 2 3 8" xfId="11220"/>
    <cellStyle name="入力 2 3 9" xfId="22422"/>
    <cellStyle name="入力 2 4" xfId="1669"/>
    <cellStyle name="入力 2 4 2" xfId="4218"/>
    <cellStyle name="入力 2 4 2 2" xfId="11232"/>
    <cellStyle name="入力 2 4 2 3" xfId="15760"/>
    <cellStyle name="入力 2 4 2 4" xfId="22434"/>
    <cellStyle name="入力 2 4 2 5" xfId="25872"/>
    <cellStyle name="入力 2 4 2 6" xfId="31912"/>
    <cellStyle name="入力 2 4 2 7" xfId="31797"/>
    <cellStyle name="入力 2 4 3" xfId="11231"/>
    <cellStyle name="入力 2 4 4" xfId="15759"/>
    <cellStyle name="入力 2 4 5" xfId="22433"/>
    <cellStyle name="入力 2 4 6" xfId="25871"/>
    <cellStyle name="入力 2 4 7" xfId="31911"/>
    <cellStyle name="入力 2 4 8" xfId="31796"/>
    <cellStyle name="入力 2 5" xfId="2088"/>
    <cellStyle name="入力 2 5 2" xfId="4635"/>
    <cellStyle name="入力 2 5 2 2" xfId="11234"/>
    <cellStyle name="入力 2 5 2 3" xfId="15762"/>
    <cellStyle name="入力 2 5 2 4" xfId="22436"/>
    <cellStyle name="入力 2 5 2 5" xfId="25874"/>
    <cellStyle name="入力 2 5 2 6" xfId="31914"/>
    <cellStyle name="入力 2 5 2 7" xfId="31799"/>
    <cellStyle name="入力 2 5 3" xfId="11233"/>
    <cellStyle name="入力 2 5 4" xfId="15761"/>
    <cellStyle name="入力 2 5 5" xfId="22435"/>
    <cellStyle name="入力 2 5 6" xfId="25873"/>
    <cellStyle name="入力 2 5 7" xfId="31913"/>
    <cellStyle name="入力 2 5 8" xfId="31798"/>
    <cellStyle name="入力 2 6" xfId="2500"/>
    <cellStyle name="入力 2 6 2" xfId="5047"/>
    <cellStyle name="入力 2 6 2 2" xfId="11236"/>
    <cellStyle name="入力 2 6 2 3" xfId="15764"/>
    <cellStyle name="入力 2 6 2 4" xfId="22438"/>
    <cellStyle name="入力 2 6 2 5" xfId="25876"/>
    <cellStyle name="入力 2 6 2 6" xfId="31916"/>
    <cellStyle name="入力 2 6 2 7" xfId="31801"/>
    <cellStyle name="入力 2 6 3" xfId="11235"/>
    <cellStyle name="入力 2 6 4" xfId="15763"/>
    <cellStyle name="入力 2 6 5" xfId="22437"/>
    <cellStyle name="入力 2 6 6" xfId="25875"/>
    <cellStyle name="入力 2 6 7" xfId="31915"/>
    <cellStyle name="入力 2 6 8" xfId="31800"/>
    <cellStyle name="入力 2 7" xfId="2915"/>
    <cellStyle name="入力 2 7 2" xfId="5462"/>
    <cellStyle name="入力 2 7 2 2" xfId="11238"/>
    <cellStyle name="入力 2 7 2 3" xfId="15766"/>
    <cellStyle name="入力 2 7 2 4" xfId="22440"/>
    <cellStyle name="入力 2 7 2 5" xfId="25878"/>
    <cellStyle name="入力 2 7 2 6" xfId="31918"/>
    <cellStyle name="入力 2 7 2 7" xfId="31803"/>
    <cellStyle name="入力 2 7 3" xfId="11237"/>
    <cellStyle name="入力 2 7 4" xfId="15765"/>
    <cellStyle name="入力 2 7 5" xfId="22439"/>
    <cellStyle name="入力 2 7 6" xfId="25877"/>
    <cellStyle name="入力 2 7 7" xfId="31917"/>
    <cellStyle name="入力 2 7 8" xfId="31802"/>
    <cellStyle name="入力 2 8" xfId="3541"/>
    <cellStyle name="入力 2 8 2" xfId="11239"/>
    <cellStyle name="入力 2 8 3" xfId="15767"/>
    <cellStyle name="入力 2 8 4" xfId="22441"/>
    <cellStyle name="入力 2 8 5" xfId="25879"/>
    <cellStyle name="入力 2 8 6" xfId="31919"/>
    <cellStyle name="入力 2 8 7" xfId="31804"/>
    <cellStyle name="入力 2 9" xfId="3671"/>
    <cellStyle name="入力 2 9 2" xfId="11240"/>
    <cellStyle name="入力 2 9 3" xfId="15768"/>
    <cellStyle name="入力 2 9 4" xfId="22442"/>
    <cellStyle name="入力 2 9 5" xfId="25880"/>
    <cellStyle name="入力 2 9 6" xfId="31920"/>
    <cellStyle name="入力 2 9 7" xfId="31805"/>
    <cellStyle name="入力 3" xfId="927"/>
    <cellStyle name="入力 3 10" xfId="25881"/>
    <cellStyle name="入力 3 11" xfId="31921"/>
    <cellStyle name="入力 3 12" xfId="31806"/>
    <cellStyle name="入力 3 2" xfId="1511"/>
    <cellStyle name="入力 3 2 2" xfId="4060"/>
    <cellStyle name="入力 3 2 2 2" xfId="11243"/>
    <cellStyle name="入力 3 2 2 3" xfId="15771"/>
    <cellStyle name="入力 3 2 2 4" xfId="22444"/>
    <cellStyle name="入力 3 2 2 5" xfId="25883"/>
    <cellStyle name="入力 3 2 2 6" xfId="31923"/>
    <cellStyle name="入力 3 2 2 7" xfId="31808"/>
    <cellStyle name="入力 3 2 3" xfId="11242"/>
    <cellStyle name="入力 3 2 4" xfId="15770"/>
    <cellStyle name="入力 3 2 5" xfId="22443"/>
    <cellStyle name="入力 3 2 6" xfId="25882"/>
    <cellStyle name="入力 3 2 7" xfId="31922"/>
    <cellStyle name="入力 3 2 8" xfId="31807"/>
    <cellStyle name="入力 3 3" xfId="1426"/>
    <cellStyle name="入力 3 3 2" xfId="3975"/>
    <cellStyle name="入力 3 3 2 2" xfId="11245"/>
    <cellStyle name="入力 3 3 2 3" xfId="15773"/>
    <cellStyle name="入力 3 3 2 4" xfId="22446"/>
    <cellStyle name="入力 3 3 2 5" xfId="25885"/>
    <cellStyle name="入力 3 3 2 6" xfId="31925"/>
    <cellStyle name="入力 3 3 2 7" xfId="31810"/>
    <cellStyle name="入力 3 3 3" xfId="11244"/>
    <cellStyle name="入力 3 3 4" xfId="15772"/>
    <cellStyle name="入力 3 3 5" xfId="22445"/>
    <cellStyle name="入力 3 3 6" xfId="25884"/>
    <cellStyle name="入力 3 3 7" xfId="31924"/>
    <cellStyle name="入力 3 3 8" xfId="31809"/>
    <cellStyle name="入力 3 4" xfId="1476"/>
    <cellStyle name="入力 3 4 2" xfId="4025"/>
    <cellStyle name="入力 3 4 2 2" xfId="11247"/>
    <cellStyle name="入力 3 4 2 3" xfId="15775"/>
    <cellStyle name="入力 3 4 2 4" xfId="22447"/>
    <cellStyle name="入力 3 4 2 5" xfId="25887"/>
    <cellStyle name="入力 3 4 2 6" xfId="31927"/>
    <cellStyle name="入力 3 4 2 7" xfId="31812"/>
    <cellStyle name="入力 3 4 3" xfId="11246"/>
    <cellStyle name="入力 3 4 4" xfId="15774"/>
    <cellStyle name="入力 3 4 5" xfId="25886"/>
    <cellStyle name="入力 3 4 6" xfId="31926"/>
    <cellStyle name="入力 3 4 7" xfId="31811"/>
    <cellStyle name="入力 3 5" xfId="1460"/>
    <cellStyle name="入力 3 5 2" xfId="4009"/>
    <cellStyle name="入力 3 5 2 2" xfId="11249"/>
    <cellStyle name="入力 3 5 2 3" xfId="15777"/>
    <cellStyle name="入力 3 5 2 4" xfId="22449"/>
    <cellStyle name="入力 3 5 2 5" xfId="25889"/>
    <cellStyle name="入力 3 5 2 6" xfId="31929"/>
    <cellStyle name="入力 3 5 2 7" xfId="31814"/>
    <cellStyle name="入力 3 5 3" xfId="11248"/>
    <cellStyle name="入力 3 5 4" xfId="15776"/>
    <cellStyle name="入力 3 5 5" xfId="22448"/>
    <cellStyle name="入力 3 5 6" xfId="25888"/>
    <cellStyle name="入力 3 5 7" xfId="31928"/>
    <cellStyle name="入力 3 5 8" xfId="31813"/>
    <cellStyle name="入力 3 6" xfId="3544"/>
    <cellStyle name="入力 3 6 2" xfId="11250"/>
    <cellStyle name="入力 3 6 3" xfId="15778"/>
    <cellStyle name="入力 3 6 4" xfId="22450"/>
    <cellStyle name="入力 3 6 5" xfId="25890"/>
    <cellStyle name="入力 3 6 6" xfId="31930"/>
    <cellStyle name="入力 3 6 7" xfId="31815"/>
    <cellStyle name="入力 3 7" xfId="3244"/>
    <cellStyle name="入力 3 7 2" xfId="11251"/>
    <cellStyle name="入力 3 7 3" xfId="15779"/>
    <cellStyle name="入力 3 7 4" xfId="22451"/>
    <cellStyle name="入力 3 7 5" xfId="25891"/>
    <cellStyle name="入力 3 7 6" xfId="31931"/>
    <cellStyle name="入力 3 7 7" xfId="31816"/>
    <cellStyle name="入力 3 8" xfId="11241"/>
    <cellStyle name="入力 3 9" xfId="15769"/>
    <cellStyle name="入力 4" xfId="1003"/>
    <cellStyle name="入力 4 10" xfId="25892"/>
    <cellStyle name="入力 4 11" xfId="31932"/>
    <cellStyle name="入力 4 12" xfId="31817"/>
    <cellStyle name="入力 4 2" xfId="1587"/>
    <cellStyle name="入力 4 2 2" xfId="4136"/>
    <cellStyle name="入力 4 2 2 2" xfId="11254"/>
    <cellStyle name="入力 4 2 2 3" xfId="15782"/>
    <cellStyle name="入力 4 2 2 4" xfId="22454"/>
    <cellStyle name="入力 4 2 2 5" xfId="25894"/>
    <cellStyle name="入力 4 2 2 6" xfId="31934"/>
    <cellStyle name="入力 4 2 2 7" xfId="31819"/>
    <cellStyle name="入力 4 2 3" xfId="11253"/>
    <cellStyle name="入力 4 2 4" xfId="15781"/>
    <cellStyle name="入力 4 2 5" xfId="22453"/>
    <cellStyle name="入力 4 2 6" xfId="25893"/>
    <cellStyle name="入力 4 2 7" xfId="31933"/>
    <cellStyle name="入力 4 2 8" xfId="31818"/>
    <cellStyle name="入力 4 3" xfId="2006"/>
    <cellStyle name="入力 4 3 2" xfId="4553"/>
    <cellStyle name="入力 4 3 2 2" xfId="11256"/>
    <cellStyle name="入力 4 3 2 3" xfId="15784"/>
    <cellStyle name="入力 4 3 2 4" xfId="22456"/>
    <cellStyle name="入力 4 3 2 5" xfId="25896"/>
    <cellStyle name="入力 4 3 2 6" xfId="31936"/>
    <cellStyle name="入力 4 3 2 7" xfId="31821"/>
    <cellStyle name="入力 4 3 3" xfId="11255"/>
    <cellStyle name="入力 4 3 4" xfId="15783"/>
    <cellStyle name="入力 4 3 5" xfId="22455"/>
    <cellStyle name="入力 4 3 6" xfId="25895"/>
    <cellStyle name="入力 4 3 7" xfId="31935"/>
    <cellStyle name="入力 4 3 8" xfId="31820"/>
    <cellStyle name="入力 4 4" xfId="2418"/>
    <cellStyle name="入力 4 4 2" xfId="4965"/>
    <cellStyle name="入力 4 4 2 2" xfId="11258"/>
    <cellStyle name="入力 4 4 2 3" xfId="15786"/>
    <cellStyle name="入力 4 4 2 4" xfId="22458"/>
    <cellStyle name="入力 4 4 2 5" xfId="25898"/>
    <cellStyle name="入力 4 4 2 6" xfId="31938"/>
    <cellStyle name="入力 4 4 2 7" xfId="31823"/>
    <cellStyle name="入力 4 4 3" xfId="11257"/>
    <cellStyle name="入力 4 4 4" xfId="15785"/>
    <cellStyle name="入力 4 4 5" xfId="22457"/>
    <cellStyle name="入力 4 4 6" xfId="25897"/>
    <cellStyle name="入力 4 4 7" xfId="31937"/>
    <cellStyle name="入力 4 4 8" xfId="31822"/>
    <cellStyle name="入力 4 5" xfId="2833"/>
    <cellStyle name="入力 4 5 2" xfId="5380"/>
    <cellStyle name="入力 4 5 2 2" xfId="15788"/>
    <cellStyle name="入力 4 5 2 3" xfId="22460"/>
    <cellStyle name="入力 4 5 2 4" xfId="25900"/>
    <cellStyle name="入力 4 5 2 5" xfId="31940"/>
    <cellStyle name="入力 4 5 2 6" xfId="31825"/>
    <cellStyle name="入力 4 5 3" xfId="15787"/>
    <cellStyle name="入力 4 5 4" xfId="22459"/>
    <cellStyle name="入力 4 5 5" xfId="25899"/>
    <cellStyle name="入力 4 5 6" xfId="31939"/>
    <cellStyle name="入力 4 5 7" xfId="31824"/>
    <cellStyle name="入力 4 6" xfId="3545"/>
    <cellStyle name="入力 4 6 2" xfId="11261"/>
    <cellStyle name="入力 4 6 3" xfId="15789"/>
    <cellStyle name="入力 4 6 4" xfId="22461"/>
    <cellStyle name="入力 4 6 5" xfId="25901"/>
    <cellStyle name="入力 4 6 6" xfId="31941"/>
    <cellStyle name="入力 4 6 7" xfId="31826"/>
    <cellStyle name="入力 4 7" xfId="3589"/>
    <cellStyle name="入力 4 7 2" xfId="11262"/>
    <cellStyle name="入力 4 7 3" xfId="15790"/>
    <cellStyle name="入力 4 7 4" xfId="22462"/>
    <cellStyle name="入力 4 7 5" xfId="25902"/>
    <cellStyle name="入力 4 7 6" xfId="31942"/>
    <cellStyle name="入力 4 7 7" xfId="31827"/>
    <cellStyle name="入力 4 8" xfId="15780"/>
    <cellStyle name="入力 4 9" xfId="22452"/>
    <cellStyle name="入力 5" xfId="1399"/>
    <cellStyle name="入力 5 10" xfId="25903"/>
    <cellStyle name="入力 5 11" xfId="31828"/>
    <cellStyle name="入力 5 2" xfId="1949"/>
    <cellStyle name="入力 5 2 2" xfId="4496"/>
    <cellStyle name="入力 5 2 2 2" xfId="11265"/>
    <cellStyle name="入力 5 2 2 3" xfId="15793"/>
    <cellStyle name="入力 5 2 2 4" xfId="22465"/>
    <cellStyle name="入力 5 2 2 5" xfId="25905"/>
    <cellStyle name="入力 5 2 2 6" xfId="31945"/>
    <cellStyle name="入力 5 2 2 7" xfId="31830"/>
    <cellStyle name="入力 5 2 3" xfId="11264"/>
    <cellStyle name="入力 5 2 4" xfId="15792"/>
    <cellStyle name="入力 5 2 5" xfId="22464"/>
    <cellStyle name="入力 5 2 6" xfId="25904"/>
    <cellStyle name="入力 5 2 7" xfId="31944"/>
    <cellStyle name="入力 5 2 8" xfId="31829"/>
    <cellStyle name="入力 5 3" xfId="2366"/>
    <cellStyle name="入力 5 3 2" xfId="4913"/>
    <cellStyle name="入力 5 3 2 2" xfId="11267"/>
    <cellStyle name="入力 5 3 2 3" xfId="15795"/>
    <cellStyle name="入力 5 3 2 4" xfId="22467"/>
    <cellStyle name="入力 5 3 2 5" xfId="25907"/>
    <cellStyle name="入力 5 3 2 6" xfId="31947"/>
    <cellStyle name="入力 5 3 2 7" xfId="31832"/>
    <cellStyle name="入力 5 3 3" xfId="11266"/>
    <cellStyle name="入力 5 3 4" xfId="15794"/>
    <cellStyle name="入力 5 3 5" xfId="22466"/>
    <cellStyle name="入力 5 3 6" xfId="25906"/>
    <cellStyle name="入力 5 3 7" xfId="31946"/>
    <cellStyle name="入力 5 3 8" xfId="31831"/>
    <cellStyle name="入力 5 4" xfId="2778"/>
    <cellStyle name="入力 5 4 2" xfId="5325"/>
    <cellStyle name="入力 5 4 2 2" xfId="11269"/>
    <cellStyle name="入力 5 4 2 3" xfId="15797"/>
    <cellStyle name="入力 5 4 2 4" xfId="22469"/>
    <cellStyle name="入力 5 4 2 5" xfId="25909"/>
    <cellStyle name="入力 5 4 2 6" xfId="31949"/>
    <cellStyle name="入力 5 4 2 7" xfId="31834"/>
    <cellStyle name="入力 5 4 3" xfId="11268"/>
    <cellStyle name="入力 5 4 4" xfId="15796"/>
    <cellStyle name="入力 5 4 5" xfId="22468"/>
    <cellStyle name="入力 5 4 6" xfId="25908"/>
    <cellStyle name="入力 5 4 7" xfId="31948"/>
    <cellStyle name="入力 5 4 8" xfId="31833"/>
    <cellStyle name="入力 5 5" xfId="3193"/>
    <cellStyle name="入力 5 5 2" xfId="5740"/>
    <cellStyle name="入力 5 5 2 2" xfId="11271"/>
    <cellStyle name="入力 5 5 2 3" xfId="15799"/>
    <cellStyle name="入力 5 5 2 4" xfId="22471"/>
    <cellStyle name="入力 5 5 2 5" xfId="25911"/>
    <cellStyle name="入力 5 5 2 6" xfId="31836"/>
    <cellStyle name="入力 5 5 3" xfId="11270"/>
    <cellStyle name="入力 5 5 4" xfId="15798"/>
    <cellStyle name="入力 5 5 5" xfId="22470"/>
    <cellStyle name="入力 5 5 6" xfId="25910"/>
    <cellStyle name="入力 5 5 7" xfId="31835"/>
    <cellStyle name="入力 5 6" xfId="3949"/>
    <cellStyle name="入力 5 6 2" xfId="11272"/>
    <cellStyle name="入力 5 6 3" xfId="15800"/>
    <cellStyle name="入力 5 6 4" xfId="22472"/>
    <cellStyle name="入力 5 6 5" xfId="25912"/>
    <cellStyle name="入力 5 6 6" xfId="31952"/>
    <cellStyle name="入力 5 6 7" xfId="31837"/>
    <cellStyle name="入力 5 7" xfId="11263"/>
    <cellStyle name="入力 5 8" xfId="15791"/>
    <cellStyle name="入力 5 9" xfId="22463"/>
    <cellStyle name="出力" xfId="792"/>
    <cellStyle name="出力 2" xfId="1118"/>
    <cellStyle name="出力 2 10" xfId="15802"/>
    <cellStyle name="出力 2 11" xfId="29332"/>
    <cellStyle name="出力 2 2" xfId="1223"/>
    <cellStyle name="出力 2 2 10" xfId="29333"/>
    <cellStyle name="出力 2 2 2" xfId="1774"/>
    <cellStyle name="出力 2 2 2 2" xfId="4323"/>
    <cellStyle name="出力 2 2 2 2 2" xfId="11277"/>
    <cellStyle name="出力 2 2 2 2 3" xfId="15805"/>
    <cellStyle name="出力 2 2 2 2 4" xfId="22475"/>
    <cellStyle name="出力 2 2 2 2 5" xfId="25914"/>
    <cellStyle name="出力 2 2 2 2 6" xfId="29335"/>
    <cellStyle name="出力 2 2 2 3" xfId="11276"/>
    <cellStyle name="出力 2 2 2 4" xfId="15804"/>
    <cellStyle name="出力 2 2 2 5" xfId="22474"/>
    <cellStyle name="出力 2 2 2 6" xfId="25913"/>
    <cellStyle name="出力 2 2 2 7" xfId="29334"/>
    <cellStyle name="出力 2 2 3" xfId="2193"/>
    <cellStyle name="出力 2 2 3 2" xfId="4740"/>
    <cellStyle name="出力 2 2 3 2 2" xfId="11279"/>
    <cellStyle name="出力 2 2 3 2 3" xfId="15807"/>
    <cellStyle name="出力 2 2 3 2 4" xfId="22477"/>
    <cellStyle name="出力 2 2 3 2 5" xfId="25916"/>
    <cellStyle name="出力 2 2 3 2 6" xfId="29337"/>
    <cellStyle name="出力 2 2 3 3" xfId="11278"/>
    <cellStyle name="出力 2 2 3 4" xfId="15806"/>
    <cellStyle name="出力 2 2 3 5" xfId="22476"/>
    <cellStyle name="出力 2 2 3 6" xfId="25915"/>
    <cellStyle name="出力 2 2 3 7" xfId="29336"/>
    <cellStyle name="出力 2 2 4" xfId="2605"/>
    <cellStyle name="出力 2 2 4 2" xfId="5152"/>
    <cellStyle name="出力 2 2 4 2 2" xfId="11281"/>
    <cellStyle name="出力 2 2 4 2 3" xfId="15809"/>
    <cellStyle name="出力 2 2 4 2 4" xfId="22479"/>
    <cellStyle name="出力 2 2 4 2 5" xfId="25918"/>
    <cellStyle name="出力 2 2 4 2 6" xfId="29339"/>
    <cellStyle name="出力 2 2 4 3" xfId="11280"/>
    <cellStyle name="出力 2 2 4 4" xfId="15808"/>
    <cellStyle name="出力 2 2 4 5" xfId="22478"/>
    <cellStyle name="出力 2 2 4 6" xfId="25917"/>
    <cellStyle name="出力 2 2 4 7" xfId="29338"/>
    <cellStyle name="出力 2 2 5" xfId="3020"/>
    <cellStyle name="出力 2 2 5 2" xfId="5567"/>
    <cellStyle name="出力 2 2 5 2 2" xfId="15811"/>
    <cellStyle name="出力 2 2 5 2 3" xfId="22481"/>
    <cellStyle name="出力 2 2 5 2 4" xfId="25920"/>
    <cellStyle name="出力 2 2 5 2 5" xfId="29341"/>
    <cellStyle name="出力 2 2 5 3" xfId="15810"/>
    <cellStyle name="出力 2 2 5 4" xfId="22480"/>
    <cellStyle name="出力 2 2 5 5" xfId="25919"/>
    <cellStyle name="出力 2 2 5 6" xfId="29340"/>
    <cellStyle name="出力 2 2 6" xfId="3547"/>
    <cellStyle name="出力 2 2 6 2" xfId="11284"/>
    <cellStyle name="出力 2 2 6 3" xfId="15812"/>
    <cellStyle name="出力 2 2 6 4" xfId="22482"/>
    <cellStyle name="出力 2 2 6 5" xfId="25921"/>
    <cellStyle name="出力 2 2 6 6" xfId="29342"/>
    <cellStyle name="出力 2 2 7" xfId="3776"/>
    <cellStyle name="出力 2 2 7 2" xfId="11285"/>
    <cellStyle name="出力 2 2 7 3" xfId="15813"/>
    <cellStyle name="出力 2 2 7 4" xfId="22483"/>
    <cellStyle name="出力 2 2 7 5" xfId="25922"/>
    <cellStyle name="出力 2 2 7 6" xfId="29343"/>
    <cellStyle name="出力 2 2 8" xfId="15803"/>
    <cellStyle name="出力 2 2 9" xfId="22473"/>
    <cellStyle name="出力 2 3" xfId="1322"/>
    <cellStyle name="出力 2 3 10" xfId="25923"/>
    <cellStyle name="出力 2 3 11" xfId="29344"/>
    <cellStyle name="出力 2 3 2" xfId="1873"/>
    <cellStyle name="出力 2 3 2 2" xfId="4422"/>
    <cellStyle name="出力 2 3 2 2 2" xfId="11288"/>
    <cellStyle name="出力 2 3 2 2 3" xfId="15816"/>
    <cellStyle name="出力 2 3 2 2 4" xfId="22485"/>
    <cellStyle name="出力 2 3 2 2 5" xfId="25925"/>
    <cellStyle name="出力 2 3 2 2 6" xfId="29346"/>
    <cellStyle name="出力 2 3 2 3" xfId="11287"/>
    <cellStyle name="出力 2 3 2 4" xfId="15815"/>
    <cellStyle name="出力 2 3 2 5" xfId="22484"/>
    <cellStyle name="出力 2 3 2 6" xfId="25924"/>
    <cellStyle name="出力 2 3 2 7" xfId="29345"/>
    <cellStyle name="出力 2 3 3" xfId="2292"/>
    <cellStyle name="出力 2 3 3 2" xfId="4839"/>
    <cellStyle name="出力 2 3 3 2 2" xfId="11290"/>
    <cellStyle name="出力 2 3 3 2 3" xfId="15818"/>
    <cellStyle name="出力 2 3 3 2 4" xfId="22486"/>
    <cellStyle name="出力 2 3 3 2 5" xfId="25927"/>
    <cellStyle name="出力 2 3 3 2 6" xfId="29348"/>
    <cellStyle name="出力 2 3 3 3" xfId="11289"/>
    <cellStyle name="出力 2 3 3 4" xfId="15817"/>
    <cellStyle name="出力 2 3 3 5" xfId="25926"/>
    <cellStyle name="出力 2 3 3 6" xfId="29347"/>
    <cellStyle name="出力 2 3 4" xfId="2704"/>
    <cellStyle name="出力 2 3 4 2" xfId="5251"/>
    <cellStyle name="出力 2 3 4 2 2" xfId="11292"/>
    <cellStyle name="出力 2 3 4 2 3" xfId="15820"/>
    <cellStyle name="出力 2 3 4 2 4" xfId="22488"/>
    <cellStyle name="出力 2 3 4 2 5" xfId="25929"/>
    <cellStyle name="出力 2 3 4 2 6" xfId="29350"/>
    <cellStyle name="出力 2 3 4 3" xfId="11291"/>
    <cellStyle name="出力 2 3 4 4" xfId="15819"/>
    <cellStyle name="出力 2 3 4 5" xfId="22487"/>
    <cellStyle name="出力 2 3 4 6" xfId="25928"/>
    <cellStyle name="出力 2 3 4 7" xfId="29349"/>
    <cellStyle name="出力 2 3 5" xfId="3119"/>
    <cellStyle name="出力 2 3 5 2" xfId="5666"/>
    <cellStyle name="出力 2 3 5 2 2" xfId="11294"/>
    <cellStyle name="出力 2 3 5 2 3" xfId="15822"/>
    <cellStyle name="出力 2 3 5 2 4" xfId="22490"/>
    <cellStyle name="出力 2 3 5 2 5" xfId="25931"/>
    <cellStyle name="出力 2 3 5 2 6" xfId="29352"/>
    <cellStyle name="出力 2 3 5 3" xfId="11293"/>
    <cellStyle name="出力 2 3 5 4" xfId="15821"/>
    <cellStyle name="出力 2 3 5 5" xfId="22489"/>
    <cellStyle name="出力 2 3 5 6" xfId="25930"/>
    <cellStyle name="出力 2 3 5 7" xfId="29351"/>
    <cellStyle name="出力 2 3 6" xfId="3548"/>
    <cellStyle name="出力 2 3 6 2" xfId="11295"/>
    <cellStyle name="出力 2 3 6 3" xfId="15823"/>
    <cellStyle name="出力 2 3 6 4" xfId="22491"/>
    <cellStyle name="出力 2 3 6 5" xfId="25932"/>
    <cellStyle name="出力 2 3 6 6" xfId="29353"/>
    <cellStyle name="出力 2 3 7" xfId="3875"/>
    <cellStyle name="出力 2 3 7 2" xfId="11296"/>
    <cellStyle name="出力 2 3 7 3" xfId="15824"/>
    <cellStyle name="出力 2 3 7 4" xfId="22492"/>
    <cellStyle name="出力 2 3 7 5" xfId="25933"/>
    <cellStyle name="出力 2 3 7 6" xfId="29354"/>
    <cellStyle name="出力 2 3 8" xfId="11286"/>
    <cellStyle name="出力 2 3 9" xfId="15814"/>
    <cellStyle name="出力 2 4" xfId="1670"/>
    <cellStyle name="出力 2 4 2" xfId="4219"/>
    <cellStyle name="出力 2 4 2 2" xfId="11298"/>
    <cellStyle name="出力 2 4 2 3" xfId="15826"/>
    <cellStyle name="出力 2 4 2 4" xfId="22494"/>
    <cellStyle name="出力 2 4 2 5" xfId="25935"/>
    <cellStyle name="出力 2 4 2 6" xfId="29356"/>
    <cellStyle name="出力 2 4 3" xfId="11297"/>
    <cellStyle name="出力 2 4 4" xfId="15825"/>
    <cellStyle name="出力 2 4 5" xfId="22493"/>
    <cellStyle name="出力 2 4 6" xfId="25934"/>
    <cellStyle name="出力 2 4 7" xfId="29355"/>
    <cellStyle name="出力 2 5" xfId="2089"/>
    <cellStyle name="出力 2 5 2" xfId="4636"/>
    <cellStyle name="出力 2 5 2 2" xfId="11300"/>
    <cellStyle name="出力 2 5 2 3" xfId="15828"/>
    <cellStyle name="出力 2 5 2 4" xfId="22496"/>
    <cellStyle name="出力 2 5 2 5" xfId="25937"/>
    <cellStyle name="出力 2 5 2 6" xfId="29358"/>
    <cellStyle name="出力 2 5 3" xfId="11299"/>
    <cellStyle name="出力 2 5 4" xfId="15827"/>
    <cellStyle name="出力 2 5 5" xfId="22495"/>
    <cellStyle name="出力 2 5 6" xfId="25936"/>
    <cellStyle name="出力 2 5 7" xfId="29357"/>
    <cellStyle name="出力 2 6" xfId="2501"/>
    <cellStyle name="出力 2 6 2" xfId="5048"/>
    <cellStyle name="出力 2 6 2 2" xfId="11302"/>
    <cellStyle name="出力 2 6 2 3" xfId="15830"/>
    <cellStyle name="出力 2 6 2 4" xfId="22498"/>
    <cellStyle name="出力 2 6 2 5" xfId="25939"/>
    <cellStyle name="出力 2 6 2 6" xfId="29360"/>
    <cellStyle name="出力 2 6 3" xfId="11301"/>
    <cellStyle name="出力 2 6 4" xfId="15829"/>
    <cellStyle name="出力 2 6 5" xfId="22497"/>
    <cellStyle name="出力 2 6 6" xfId="25938"/>
    <cellStyle name="出力 2 6 7" xfId="29359"/>
    <cellStyle name="出力 2 7" xfId="2916"/>
    <cellStyle name="出力 2 7 2" xfId="5463"/>
    <cellStyle name="出力 2 7 2 2" xfId="11304"/>
    <cellStyle name="出力 2 7 2 3" xfId="15832"/>
    <cellStyle name="出力 2 7 2 4" xfId="22500"/>
    <cellStyle name="出力 2 7 2 5" xfId="25941"/>
    <cellStyle name="出力 2 7 2 6" xfId="29362"/>
    <cellStyle name="出力 2 7 3" xfId="11303"/>
    <cellStyle name="出力 2 7 4" xfId="15831"/>
    <cellStyle name="出力 2 7 5" xfId="22499"/>
    <cellStyle name="出力 2 7 6" xfId="25940"/>
    <cellStyle name="出力 2 7 7" xfId="29361"/>
    <cellStyle name="出力 2 8" xfId="3546"/>
    <cellStyle name="出力 2 8 2" xfId="11305"/>
    <cellStyle name="出力 2 8 3" xfId="15833"/>
    <cellStyle name="出力 2 8 4" xfId="22501"/>
    <cellStyle name="出力 2 8 5" xfId="25942"/>
    <cellStyle name="出力 2 8 6" xfId="29363"/>
    <cellStyle name="出力 2 9" xfId="3672"/>
    <cellStyle name="出力 2 9 2" xfId="11306"/>
    <cellStyle name="出力 2 9 3" xfId="15834"/>
    <cellStyle name="出力 2 9 4" xfId="22502"/>
    <cellStyle name="出力 2 9 5" xfId="25943"/>
    <cellStyle name="出力 2 9 6" xfId="29364"/>
    <cellStyle name="出力 3" xfId="926"/>
    <cellStyle name="出力 3 10" xfId="22503"/>
    <cellStyle name="出力 3 11" xfId="25944"/>
    <cellStyle name="出力 3 12" xfId="29365"/>
    <cellStyle name="出力 3 2" xfId="1510"/>
    <cellStyle name="出力 3 2 2" xfId="4059"/>
    <cellStyle name="出力 3 2 2 2" xfId="11309"/>
    <cellStyle name="出力 3 2 2 3" xfId="15837"/>
    <cellStyle name="出力 3 2 2 4" xfId="22505"/>
    <cellStyle name="出力 3 2 2 5" xfId="25946"/>
    <cellStyle name="出力 3 2 2 6" xfId="29367"/>
    <cellStyle name="出力 3 2 3" xfId="11308"/>
    <cellStyle name="出力 3 2 4" xfId="15836"/>
    <cellStyle name="出力 3 2 5" xfId="22504"/>
    <cellStyle name="出力 3 2 6" xfId="25945"/>
    <cellStyle name="出力 3 2 7" xfId="29366"/>
    <cellStyle name="出力 3 3" xfId="1427"/>
    <cellStyle name="出力 3 3 2" xfId="3976"/>
    <cellStyle name="出力 3 3 2 2" xfId="11311"/>
    <cellStyle name="出力 3 3 2 3" xfId="15839"/>
    <cellStyle name="出力 3 3 2 4" xfId="22507"/>
    <cellStyle name="出力 3 3 2 5" xfId="25948"/>
    <cellStyle name="出力 3 3 2 6" xfId="29369"/>
    <cellStyle name="出力 3 3 3" xfId="11310"/>
    <cellStyle name="出力 3 3 4" xfId="15838"/>
    <cellStyle name="出力 3 3 5" xfId="22506"/>
    <cellStyle name="出力 3 3 6" xfId="25947"/>
    <cellStyle name="出力 3 3 7" xfId="29368"/>
    <cellStyle name="出力 3 4" xfId="1475"/>
    <cellStyle name="出力 3 4 2" xfId="4024"/>
    <cellStyle name="出力 3 4 2 2" xfId="11313"/>
    <cellStyle name="出力 3 4 2 3" xfId="15841"/>
    <cellStyle name="出力 3 4 2 4" xfId="22509"/>
    <cellStyle name="出力 3 4 2 5" xfId="25950"/>
    <cellStyle name="出力 3 4 2 6" xfId="29371"/>
    <cellStyle name="出力 3 4 3" xfId="11312"/>
    <cellStyle name="出力 3 4 4" xfId="15840"/>
    <cellStyle name="出力 3 4 5" xfId="22508"/>
    <cellStyle name="出力 3 4 6" xfId="25949"/>
    <cellStyle name="出力 3 4 7" xfId="29370"/>
    <cellStyle name="出力 3 5" xfId="1461"/>
    <cellStyle name="出力 3 5 2" xfId="4010"/>
    <cellStyle name="出力 3 5 2 2" xfId="11315"/>
    <cellStyle name="出力 3 5 2 3" xfId="15843"/>
    <cellStyle name="出力 3 5 2 4" xfId="22511"/>
    <cellStyle name="出力 3 5 2 5" xfId="25952"/>
    <cellStyle name="出力 3 5 2 6" xfId="29373"/>
    <cellStyle name="出力 3 5 3" xfId="11314"/>
    <cellStyle name="出力 3 5 4" xfId="15842"/>
    <cellStyle name="出力 3 5 5" xfId="22510"/>
    <cellStyle name="出力 3 5 6" xfId="25951"/>
    <cellStyle name="出力 3 5 7" xfId="29372"/>
    <cellStyle name="出力 3 6" xfId="3549"/>
    <cellStyle name="出力 3 6 2" xfId="11316"/>
    <cellStyle name="出力 3 6 3" xfId="15844"/>
    <cellStyle name="出力 3 6 4" xfId="22512"/>
    <cellStyle name="出力 3 6 5" xfId="25953"/>
    <cellStyle name="出力 3 6 6" xfId="29374"/>
    <cellStyle name="出力 3 7" xfId="3245"/>
    <cellStyle name="出力 3 7 2" xfId="11317"/>
    <cellStyle name="出力 3 7 3" xfId="15845"/>
    <cellStyle name="出力 3 7 4" xfId="22513"/>
    <cellStyle name="出力 3 7 5" xfId="25954"/>
    <cellStyle name="出力 3 7 6" xfId="29375"/>
    <cellStyle name="出力 3 8" xfId="11307"/>
    <cellStyle name="出力 3 9" xfId="15835"/>
    <cellStyle name="出力 4" xfId="1004"/>
    <cellStyle name="出力 4 10" xfId="25955"/>
    <cellStyle name="出力 4 11" xfId="29376"/>
    <cellStyle name="出力 4 2" xfId="1588"/>
    <cellStyle name="出力 4 2 2" xfId="4137"/>
    <cellStyle name="出力 4 2 2 2" xfId="11320"/>
    <cellStyle name="出力 4 2 2 3" xfId="15848"/>
    <cellStyle name="出力 4 2 2 4" xfId="22516"/>
    <cellStyle name="出力 4 2 2 5" xfId="25957"/>
    <cellStyle name="出力 4 2 2 6" xfId="29378"/>
    <cellStyle name="出力 4 2 3" xfId="11319"/>
    <cellStyle name="出力 4 2 4" xfId="15847"/>
    <cellStyle name="出力 4 2 5" xfId="22515"/>
    <cellStyle name="出力 4 2 6" xfId="25956"/>
    <cellStyle name="出力 4 2 7" xfId="29377"/>
    <cellStyle name="出力 4 3" xfId="2007"/>
    <cellStyle name="出力 4 3 2" xfId="4554"/>
    <cellStyle name="出力 4 3 2 2" xfId="11322"/>
    <cellStyle name="出力 4 3 2 3" xfId="22518"/>
    <cellStyle name="出力 4 3 2 4" xfId="25959"/>
    <cellStyle name="出力 4 3 2 5" xfId="29380"/>
    <cellStyle name="出力 4 3 3" xfId="11321"/>
    <cellStyle name="出力 4 3 4" xfId="22517"/>
    <cellStyle name="出力 4 3 5" xfId="25958"/>
    <cellStyle name="出力 4 3 6" xfId="29379"/>
    <cellStyle name="出力 4 4" xfId="2419"/>
    <cellStyle name="出力 4 4 2" xfId="4966"/>
    <cellStyle name="出力 4 4 2 2" xfId="11324"/>
    <cellStyle name="出力 4 4 2 3" xfId="15852"/>
    <cellStyle name="出力 4 4 2 4" xfId="22520"/>
    <cellStyle name="出力 4 4 2 5" xfId="25961"/>
    <cellStyle name="出力 4 4 2 6" xfId="29382"/>
    <cellStyle name="出力 4 4 3" xfId="11323"/>
    <cellStyle name="出力 4 4 4" xfId="15851"/>
    <cellStyle name="出力 4 4 5" xfId="22519"/>
    <cellStyle name="出力 4 4 6" xfId="25960"/>
    <cellStyle name="出力 4 4 7" xfId="29381"/>
    <cellStyle name="出力 4 5" xfId="2834"/>
    <cellStyle name="出力 4 5 2" xfId="5381"/>
    <cellStyle name="出力 4 5 2 2" xfId="11326"/>
    <cellStyle name="出力 4 5 2 3" xfId="15854"/>
    <cellStyle name="出力 4 5 2 4" xfId="22522"/>
    <cellStyle name="出力 4 5 2 5" xfId="25963"/>
    <cellStyle name="出力 4 5 2 6" xfId="29384"/>
    <cellStyle name="出力 4 5 3" xfId="11325"/>
    <cellStyle name="出力 4 5 4" xfId="15853"/>
    <cellStyle name="出力 4 5 5" xfId="22521"/>
    <cellStyle name="出力 4 5 6" xfId="25962"/>
    <cellStyle name="出力 4 5 7" xfId="29383"/>
    <cellStyle name="出力 4 6" xfId="3550"/>
    <cellStyle name="出力 4 6 2" xfId="11327"/>
    <cellStyle name="出力 4 6 3" xfId="15855"/>
    <cellStyle name="出力 4 6 4" xfId="22523"/>
    <cellStyle name="出力 4 6 5" xfId="25964"/>
    <cellStyle name="出力 4 6 6" xfId="29385"/>
    <cellStyle name="出力 4 7" xfId="3590"/>
    <cellStyle name="出力 4 7 2" xfId="11328"/>
    <cellStyle name="出力 4 7 3" xfId="15856"/>
    <cellStyle name="出力 4 7 4" xfId="22524"/>
    <cellStyle name="出力 4 7 5" xfId="25965"/>
    <cellStyle name="出力 4 7 6" xfId="29386"/>
    <cellStyle name="出力 4 8" xfId="11318"/>
    <cellStyle name="出力 4 9" xfId="22514"/>
    <cellStyle name="出力 5" xfId="1400"/>
    <cellStyle name="出力 5 10" xfId="25966"/>
    <cellStyle name="出力 5 2" xfId="1950"/>
    <cellStyle name="出力 5 2 2" xfId="4497"/>
    <cellStyle name="出力 5 2 2 2" xfId="11331"/>
    <cellStyle name="出力 5 2 2 3" xfId="15859"/>
    <cellStyle name="出力 5 2 2 4" xfId="22527"/>
    <cellStyle name="出力 5 2 2 5" xfId="25968"/>
    <cellStyle name="出力 5 2 2 6" xfId="29388"/>
    <cellStyle name="出力 5 2 3" xfId="11330"/>
    <cellStyle name="出力 5 2 4" xfId="15858"/>
    <cellStyle name="出力 5 2 5" xfId="22526"/>
    <cellStyle name="出力 5 2 6" xfId="25967"/>
    <cellStyle name="出力 5 2 7" xfId="29387"/>
    <cellStyle name="出力 5 3" xfId="2367"/>
    <cellStyle name="出力 5 3 2" xfId="4914"/>
    <cellStyle name="出力 5 3 2 2" xfId="11333"/>
    <cellStyle name="出力 5 3 2 3" xfId="15861"/>
    <cellStyle name="出力 5 3 2 4" xfId="22529"/>
    <cellStyle name="出力 5 3 2 5" xfId="25970"/>
    <cellStyle name="出力 5 3 2 6" xfId="29390"/>
    <cellStyle name="出力 5 3 3" xfId="11332"/>
    <cellStyle name="出力 5 3 4" xfId="15860"/>
    <cellStyle name="出力 5 3 5" xfId="22528"/>
    <cellStyle name="出力 5 3 6" xfId="25969"/>
    <cellStyle name="出力 5 3 7" xfId="29389"/>
    <cellStyle name="出力 5 4" xfId="2779"/>
    <cellStyle name="出力 5 4 2" xfId="5326"/>
    <cellStyle name="出力 5 4 2 2" xfId="11335"/>
    <cellStyle name="出力 5 4 2 3" xfId="15863"/>
    <cellStyle name="出力 5 4 2 4" xfId="22531"/>
    <cellStyle name="出力 5 4 2 5" xfId="25972"/>
    <cellStyle name="出力 5 4 2 6" xfId="29392"/>
    <cellStyle name="出力 5 4 3" xfId="11334"/>
    <cellStyle name="出力 5 4 4" xfId="15862"/>
    <cellStyle name="出力 5 4 5" xfId="22530"/>
    <cellStyle name="出力 5 4 6" xfId="25971"/>
    <cellStyle name="出力 5 4 7" xfId="29391"/>
    <cellStyle name="出力 5 5" xfId="3194"/>
    <cellStyle name="出力 5 5 2" xfId="5741"/>
    <cellStyle name="出力 5 5 2 2" xfId="11337"/>
    <cellStyle name="出力 5 5 2 3" xfId="15865"/>
    <cellStyle name="出力 5 5 2 4" xfId="22533"/>
    <cellStyle name="出力 5 5 2 5" xfId="25974"/>
    <cellStyle name="出力 5 5 3" xfId="11336"/>
    <cellStyle name="出力 5 5 4" xfId="15864"/>
    <cellStyle name="出力 5 5 5" xfId="22532"/>
    <cellStyle name="出力 5 5 6" xfId="25973"/>
    <cellStyle name="出力 5 6" xfId="3950"/>
    <cellStyle name="出力 5 6 2" xfId="11338"/>
    <cellStyle name="出力 5 6 3" xfId="15866"/>
    <cellStyle name="出力 5 6 4" xfId="22534"/>
    <cellStyle name="出力 5 6 5" xfId="25975"/>
    <cellStyle name="出力 5 6 6" xfId="29393"/>
    <cellStyle name="出力 5 7" xfId="11329"/>
    <cellStyle name="出力 5 8" xfId="15857"/>
    <cellStyle name="出力 5 9" xfId="22525"/>
    <cellStyle name="型番" xfId="793"/>
    <cellStyle name="強調 1" xfId="794"/>
    <cellStyle name="強調 2" xfId="795"/>
    <cellStyle name="強調 3" xfId="796"/>
    <cellStyle name="悪い" xfId="797"/>
    <cellStyle name="普通" xfId="798"/>
    <cellStyle name="未定義" xfId="799"/>
    <cellStyle name="桁区切り [0.00]_Rentrr" xfId="800"/>
    <cellStyle name="桁区切り_CI port east" xfId="801"/>
    <cellStyle name="標準_000)レオン PL 6" xfId="802"/>
    <cellStyle name="標準精算" xfId="803"/>
    <cellStyle name="禃宁垃㌠" xfId="804"/>
    <cellStyle name="良" xfId="805"/>
    <cellStyle name="良い" xfId="806"/>
    <cellStyle name="見出し 1" xfId="807"/>
    <cellStyle name="見出し 2" xfId="808"/>
    <cellStyle name="見出し 3" xfId="809"/>
    <cellStyle name="見出し 4" xfId="810"/>
    <cellStyle name="計算" xfId="811"/>
    <cellStyle name="計算 2" xfId="1119"/>
    <cellStyle name="計算 2 10" xfId="11358"/>
    <cellStyle name="計算 2 11" xfId="22537"/>
    <cellStyle name="計算 2 12" xfId="32022"/>
    <cellStyle name="計算 2 2" xfId="1224"/>
    <cellStyle name="計算 2 2 10" xfId="22538"/>
    <cellStyle name="計算 2 2 11" xfId="25976"/>
    <cellStyle name="計算 2 2 12" xfId="32023"/>
    <cellStyle name="計算 2 2 2" xfId="1775"/>
    <cellStyle name="計算 2 2 2 2" xfId="4324"/>
    <cellStyle name="計算 2 2 2 2 2" xfId="11361"/>
    <cellStyle name="計算 2 2 2 2 3" xfId="15889"/>
    <cellStyle name="計算 2 2 2 2 4" xfId="22540"/>
    <cellStyle name="計算 2 2 2 2 5" xfId="25978"/>
    <cellStyle name="計算 2 2 2 2 6" xfId="32025"/>
    <cellStyle name="計算 2 2 2 2 7" xfId="31839"/>
    <cellStyle name="計算 2 2 2 3" xfId="11360"/>
    <cellStyle name="計算 2 2 2 4" xfId="15888"/>
    <cellStyle name="計算 2 2 2 5" xfId="22539"/>
    <cellStyle name="計算 2 2 2 6" xfId="25977"/>
    <cellStyle name="計算 2 2 2 7" xfId="32024"/>
    <cellStyle name="計算 2 2 2 8" xfId="31838"/>
    <cellStyle name="計算 2 2 3" xfId="2194"/>
    <cellStyle name="計算 2 2 3 2" xfId="4741"/>
    <cellStyle name="計算 2 2 3 2 2" xfId="11363"/>
    <cellStyle name="計算 2 2 3 2 3" xfId="15891"/>
    <cellStyle name="計算 2 2 3 2 4" xfId="22542"/>
    <cellStyle name="計算 2 2 3 2 5" xfId="25980"/>
    <cellStyle name="計算 2 2 3 2 6" xfId="32027"/>
    <cellStyle name="計算 2 2 3 2 7" xfId="31841"/>
    <cellStyle name="計算 2 2 3 3" xfId="11362"/>
    <cellStyle name="計算 2 2 3 4" xfId="15890"/>
    <cellStyle name="計算 2 2 3 5" xfId="22541"/>
    <cellStyle name="計算 2 2 3 6" xfId="25979"/>
    <cellStyle name="計算 2 2 3 7" xfId="32026"/>
    <cellStyle name="計算 2 2 3 8" xfId="31840"/>
    <cellStyle name="計算 2 2 4" xfId="2606"/>
    <cellStyle name="計算 2 2 4 2" xfId="5153"/>
    <cellStyle name="計算 2 2 4 2 2" xfId="11365"/>
    <cellStyle name="計算 2 2 4 2 3" xfId="15893"/>
    <cellStyle name="計算 2 2 4 2 4" xfId="22544"/>
    <cellStyle name="計算 2 2 4 2 5" xfId="25982"/>
    <cellStyle name="計算 2 2 4 2 6" xfId="32029"/>
    <cellStyle name="計算 2 2 4 2 7" xfId="31843"/>
    <cellStyle name="計算 2 2 4 3" xfId="11364"/>
    <cellStyle name="計算 2 2 4 4" xfId="15892"/>
    <cellStyle name="計算 2 2 4 5" xfId="22543"/>
    <cellStyle name="計算 2 2 4 6" xfId="25981"/>
    <cellStyle name="計算 2 2 4 7" xfId="32028"/>
    <cellStyle name="計算 2 2 4 8" xfId="31842"/>
    <cellStyle name="計算 2 2 5" xfId="3021"/>
    <cellStyle name="計算 2 2 5 2" xfId="5568"/>
    <cellStyle name="計算 2 2 5 2 2" xfId="11367"/>
    <cellStyle name="計算 2 2 5 2 3" xfId="15895"/>
    <cellStyle name="計算 2 2 5 2 4" xfId="22546"/>
    <cellStyle name="計算 2 2 5 2 5" xfId="25984"/>
    <cellStyle name="計算 2 2 5 2 6" xfId="32031"/>
    <cellStyle name="計算 2 2 5 2 7" xfId="31844"/>
    <cellStyle name="計算 2 2 5 3" xfId="11366"/>
    <cellStyle name="計算 2 2 5 4" xfId="15894"/>
    <cellStyle name="計算 2 2 5 5" xfId="22545"/>
    <cellStyle name="計算 2 2 5 6" xfId="25983"/>
    <cellStyle name="計算 2 2 5 7" xfId="32030"/>
    <cellStyle name="計算 2 2 6" xfId="3552"/>
    <cellStyle name="計算 2 2 6 2" xfId="11368"/>
    <cellStyle name="計算 2 2 6 3" xfId="15896"/>
    <cellStyle name="計算 2 2 6 4" xfId="22547"/>
    <cellStyle name="計算 2 2 6 5" xfId="25985"/>
    <cellStyle name="計算 2 2 6 6" xfId="32032"/>
    <cellStyle name="計算 2 2 6 7" xfId="31845"/>
    <cellStyle name="計算 2 2 7" xfId="3777"/>
    <cellStyle name="計算 2 2 7 2" xfId="11369"/>
    <cellStyle name="計算 2 2 7 3" xfId="15897"/>
    <cellStyle name="計算 2 2 7 4" xfId="22548"/>
    <cellStyle name="計算 2 2 7 5" xfId="25986"/>
    <cellStyle name="計算 2 2 7 6" xfId="32033"/>
    <cellStyle name="計算 2 2 7 7" xfId="31846"/>
    <cellStyle name="計算 2 2 8" xfId="11359"/>
    <cellStyle name="計算 2 2 9" xfId="15887"/>
    <cellStyle name="計算 2 3" xfId="1323"/>
    <cellStyle name="計算 2 3 10" xfId="32034"/>
    <cellStyle name="計算 2 3 11" xfId="31847"/>
    <cellStyle name="計算 2 3 2" xfId="1874"/>
    <cellStyle name="計算 2 3 2 2" xfId="4423"/>
    <cellStyle name="計算 2 3 2 2 2" xfId="11372"/>
    <cellStyle name="計算 2 3 2 2 3" xfId="15900"/>
    <cellStyle name="計算 2 3 2 2 4" xfId="22551"/>
    <cellStyle name="計算 2 3 2 2 5" xfId="25988"/>
    <cellStyle name="計算 2 3 2 2 6" xfId="32036"/>
    <cellStyle name="計算 2 3 2 2 7" xfId="31849"/>
    <cellStyle name="計算 2 3 2 3" xfId="11371"/>
    <cellStyle name="計算 2 3 2 4" xfId="15899"/>
    <cellStyle name="計算 2 3 2 5" xfId="22550"/>
    <cellStyle name="計算 2 3 2 6" xfId="25987"/>
    <cellStyle name="計算 2 3 2 7" xfId="32035"/>
    <cellStyle name="計算 2 3 2 8" xfId="31848"/>
    <cellStyle name="計算 2 3 3" xfId="2293"/>
    <cellStyle name="計算 2 3 3 2" xfId="4840"/>
    <cellStyle name="計算 2 3 3 2 2" xfId="11374"/>
    <cellStyle name="計算 2 3 3 2 3" xfId="22553"/>
    <cellStyle name="計算 2 3 3 2 4" xfId="25990"/>
    <cellStyle name="計算 2 3 3 2 5" xfId="32038"/>
    <cellStyle name="計算 2 3 3 2 6" xfId="31851"/>
    <cellStyle name="計算 2 3 3 3" xfId="11373"/>
    <cellStyle name="計算 2 3 3 4" xfId="22552"/>
    <cellStyle name="計算 2 3 3 5" xfId="25989"/>
    <cellStyle name="計算 2 3 3 6" xfId="32037"/>
    <cellStyle name="計算 2 3 3 7" xfId="31850"/>
    <cellStyle name="計算 2 3 4" xfId="2705"/>
    <cellStyle name="計算 2 3 4 2" xfId="5252"/>
    <cellStyle name="計算 2 3 4 2 2" xfId="11376"/>
    <cellStyle name="計算 2 3 4 2 3" xfId="15904"/>
    <cellStyle name="計算 2 3 4 2 4" xfId="22555"/>
    <cellStyle name="計算 2 3 4 2 5" xfId="25992"/>
    <cellStyle name="計算 2 3 4 2 6" xfId="32040"/>
    <cellStyle name="計算 2 3 4 2 7" xfId="31853"/>
    <cellStyle name="計算 2 3 4 3" xfId="11375"/>
    <cellStyle name="計算 2 3 4 4" xfId="15903"/>
    <cellStyle name="計算 2 3 4 5" xfId="22554"/>
    <cellStyle name="計算 2 3 4 6" xfId="25991"/>
    <cellStyle name="計算 2 3 4 7" xfId="32039"/>
    <cellStyle name="計算 2 3 4 8" xfId="31852"/>
    <cellStyle name="計算 2 3 5" xfId="3120"/>
    <cellStyle name="計算 2 3 5 2" xfId="5667"/>
    <cellStyle name="計算 2 3 5 2 2" xfId="11378"/>
    <cellStyle name="計算 2 3 5 2 3" xfId="15906"/>
    <cellStyle name="計算 2 3 5 2 4" xfId="22557"/>
    <cellStyle name="計算 2 3 5 2 5" xfId="25994"/>
    <cellStyle name="計算 2 3 5 2 6" xfId="32042"/>
    <cellStyle name="計算 2 3 5 2 7" xfId="31855"/>
    <cellStyle name="計算 2 3 5 3" xfId="11377"/>
    <cellStyle name="計算 2 3 5 4" xfId="15905"/>
    <cellStyle name="計算 2 3 5 5" xfId="22556"/>
    <cellStyle name="計算 2 3 5 6" xfId="25993"/>
    <cellStyle name="計算 2 3 5 7" xfId="32041"/>
    <cellStyle name="計算 2 3 5 8" xfId="31854"/>
    <cellStyle name="計算 2 3 6" xfId="3553"/>
    <cellStyle name="計算 2 3 6 2" xfId="11379"/>
    <cellStyle name="計算 2 3 6 3" xfId="15907"/>
    <cellStyle name="計算 2 3 6 4" xfId="22558"/>
    <cellStyle name="計算 2 3 6 5" xfId="25995"/>
    <cellStyle name="計算 2 3 6 6" xfId="32043"/>
    <cellStyle name="計算 2 3 6 7" xfId="31856"/>
    <cellStyle name="計算 2 3 7" xfId="3876"/>
    <cellStyle name="計算 2 3 7 2" xfId="11380"/>
    <cellStyle name="計算 2 3 7 3" xfId="15908"/>
    <cellStyle name="計算 2 3 7 4" xfId="22559"/>
    <cellStyle name="計算 2 3 7 5" xfId="25996"/>
    <cellStyle name="計算 2 3 7 6" xfId="32044"/>
    <cellStyle name="計算 2 3 7 7" xfId="31857"/>
    <cellStyle name="計算 2 3 8" xfId="11370"/>
    <cellStyle name="計算 2 3 9" xfId="22549"/>
    <cellStyle name="計算 2 4" xfId="1671"/>
    <cellStyle name="計算 2 4 2" xfId="4220"/>
    <cellStyle name="計算 2 4 2 2" xfId="11382"/>
    <cellStyle name="計算 2 4 2 3" xfId="15910"/>
    <cellStyle name="計算 2 4 2 4" xfId="22561"/>
    <cellStyle name="計算 2 4 2 5" xfId="25998"/>
    <cellStyle name="計算 2 4 2 6" xfId="32046"/>
    <cellStyle name="計算 2 4 2 7" xfId="31859"/>
    <cellStyle name="計算 2 4 3" xfId="11381"/>
    <cellStyle name="計算 2 4 4" xfId="15909"/>
    <cellStyle name="計算 2 4 5" xfId="22560"/>
    <cellStyle name="計算 2 4 6" xfId="25997"/>
    <cellStyle name="計算 2 4 7" xfId="32045"/>
    <cellStyle name="計算 2 4 8" xfId="31858"/>
    <cellStyle name="計算 2 5" xfId="2090"/>
    <cellStyle name="計算 2 5 2" xfId="4637"/>
    <cellStyle name="計算 2 5 2 2" xfId="11384"/>
    <cellStyle name="計算 2 5 2 3" xfId="15912"/>
    <cellStyle name="計算 2 5 2 4" xfId="22563"/>
    <cellStyle name="計算 2 5 2 5" xfId="26000"/>
    <cellStyle name="計算 2 5 2 6" xfId="32048"/>
    <cellStyle name="計算 2 5 2 7" xfId="31861"/>
    <cellStyle name="計算 2 5 3" xfId="11383"/>
    <cellStyle name="計算 2 5 4" xfId="15911"/>
    <cellStyle name="計算 2 5 5" xfId="22562"/>
    <cellStyle name="計算 2 5 6" xfId="25999"/>
    <cellStyle name="計算 2 5 7" xfId="32047"/>
    <cellStyle name="計算 2 5 8" xfId="31860"/>
    <cellStyle name="計算 2 6" xfId="2502"/>
    <cellStyle name="計算 2 6 2" xfId="5049"/>
    <cellStyle name="計算 2 6 2 2" xfId="11386"/>
    <cellStyle name="計算 2 6 2 3" xfId="15914"/>
    <cellStyle name="計算 2 6 2 4" xfId="22565"/>
    <cellStyle name="計算 2 6 2 5" xfId="26002"/>
    <cellStyle name="計算 2 6 2 6" xfId="32050"/>
    <cellStyle name="計算 2 6 2 7" xfId="31863"/>
    <cellStyle name="計算 2 6 3" xfId="11385"/>
    <cellStyle name="計算 2 6 4" xfId="15913"/>
    <cellStyle name="計算 2 6 5" xfId="22564"/>
    <cellStyle name="計算 2 6 6" xfId="26001"/>
    <cellStyle name="計算 2 6 7" xfId="32049"/>
    <cellStyle name="計算 2 6 8" xfId="31862"/>
    <cellStyle name="計算 2 7" xfId="2917"/>
    <cellStyle name="計算 2 7 2" xfId="5464"/>
    <cellStyle name="計算 2 7 2 2" xfId="11388"/>
    <cellStyle name="計算 2 7 2 3" xfId="15916"/>
    <cellStyle name="計算 2 7 2 4" xfId="22567"/>
    <cellStyle name="計算 2 7 2 5" xfId="26004"/>
    <cellStyle name="計算 2 7 2 6" xfId="32052"/>
    <cellStyle name="計算 2 7 2 7" xfId="31865"/>
    <cellStyle name="計算 2 7 3" xfId="11387"/>
    <cellStyle name="計算 2 7 4" xfId="15915"/>
    <cellStyle name="計算 2 7 5" xfId="22566"/>
    <cellStyle name="計算 2 7 6" xfId="26003"/>
    <cellStyle name="計算 2 7 7" xfId="32051"/>
    <cellStyle name="計算 2 7 8" xfId="31864"/>
    <cellStyle name="計算 2 8" xfId="3551"/>
    <cellStyle name="計算 2 8 2" xfId="11389"/>
    <cellStyle name="計算 2 8 3" xfId="15917"/>
    <cellStyle name="計算 2 8 4" xfId="22568"/>
    <cellStyle name="計算 2 8 5" xfId="26005"/>
    <cellStyle name="計算 2 8 6" xfId="32053"/>
    <cellStyle name="計算 2 8 7" xfId="31866"/>
    <cellStyle name="計算 2 9" xfId="3673"/>
    <cellStyle name="計算 2 9 2" xfId="11390"/>
    <cellStyle name="計算 2 9 3" xfId="15918"/>
    <cellStyle name="計算 2 9 4" xfId="22569"/>
    <cellStyle name="計算 2 9 5" xfId="26006"/>
    <cellStyle name="計算 2 9 6" xfId="32054"/>
    <cellStyle name="計算 2 9 7" xfId="31867"/>
    <cellStyle name="計算 3" xfId="925"/>
    <cellStyle name="計算 3 10" xfId="26007"/>
    <cellStyle name="計算 3 11" xfId="32055"/>
    <cellStyle name="計算 3 12" xfId="31868"/>
    <cellStyle name="計算 3 2" xfId="1509"/>
    <cellStyle name="計算 3 2 2" xfId="4058"/>
    <cellStyle name="計算 3 2 2 2" xfId="11393"/>
    <cellStyle name="計算 3 2 2 3" xfId="15921"/>
    <cellStyle name="計算 3 2 2 4" xfId="22571"/>
    <cellStyle name="計算 3 2 2 5" xfId="26009"/>
    <cellStyle name="計算 3 2 2 6" xfId="32057"/>
    <cellStyle name="計算 3 2 2 7" xfId="31870"/>
    <cellStyle name="計算 3 2 3" xfId="11392"/>
    <cellStyle name="計算 3 2 4" xfId="15920"/>
    <cellStyle name="計算 3 2 5" xfId="22570"/>
    <cellStyle name="計算 3 2 6" xfId="26008"/>
    <cellStyle name="計算 3 2 7" xfId="32056"/>
    <cellStyle name="計算 3 2 8" xfId="31869"/>
    <cellStyle name="計算 3 3" xfId="1428"/>
    <cellStyle name="計算 3 3 2" xfId="3977"/>
    <cellStyle name="計算 3 3 2 2" xfId="11395"/>
    <cellStyle name="計算 3 3 2 3" xfId="15923"/>
    <cellStyle name="計算 3 3 2 4" xfId="22573"/>
    <cellStyle name="計算 3 3 2 5" xfId="26011"/>
    <cellStyle name="計算 3 3 2 6" xfId="32059"/>
    <cellStyle name="計算 3 3 2 7" xfId="31872"/>
    <cellStyle name="計算 3 3 3" xfId="11394"/>
    <cellStyle name="計算 3 3 4" xfId="15922"/>
    <cellStyle name="計算 3 3 5" xfId="22572"/>
    <cellStyle name="計算 3 3 6" xfId="26010"/>
    <cellStyle name="計算 3 3 7" xfId="32058"/>
    <cellStyle name="計算 3 3 8" xfId="31871"/>
    <cellStyle name="計算 3 4" xfId="1474"/>
    <cellStyle name="計算 3 4 2" xfId="4023"/>
    <cellStyle name="計算 3 4 2 2" xfId="11397"/>
    <cellStyle name="計算 3 4 2 3" xfId="15925"/>
    <cellStyle name="計算 3 4 2 4" xfId="22574"/>
    <cellStyle name="計算 3 4 2 5" xfId="26013"/>
    <cellStyle name="計算 3 4 2 6" xfId="32061"/>
    <cellStyle name="計算 3 4 2 7" xfId="31874"/>
    <cellStyle name="計算 3 4 3" xfId="11396"/>
    <cellStyle name="計算 3 4 4" xfId="15924"/>
    <cellStyle name="計算 3 4 5" xfId="26012"/>
    <cellStyle name="計算 3 4 6" xfId="32060"/>
    <cellStyle name="計算 3 4 7" xfId="31873"/>
    <cellStyle name="計算 3 5" xfId="1462"/>
    <cellStyle name="計算 3 5 2" xfId="4011"/>
    <cellStyle name="計算 3 5 2 2" xfId="11399"/>
    <cellStyle name="計算 3 5 2 3" xfId="15927"/>
    <cellStyle name="計算 3 5 2 4" xfId="22576"/>
    <cellStyle name="計算 3 5 2 5" xfId="26015"/>
    <cellStyle name="計算 3 5 2 6" xfId="32063"/>
    <cellStyle name="計算 3 5 2 7" xfId="31876"/>
    <cellStyle name="計算 3 5 3" xfId="11398"/>
    <cellStyle name="計算 3 5 4" xfId="15926"/>
    <cellStyle name="計算 3 5 5" xfId="22575"/>
    <cellStyle name="計算 3 5 6" xfId="26014"/>
    <cellStyle name="計算 3 5 7" xfId="32062"/>
    <cellStyle name="計算 3 5 8" xfId="31875"/>
    <cellStyle name="計算 3 6" xfId="3554"/>
    <cellStyle name="計算 3 6 2" xfId="11400"/>
    <cellStyle name="計算 3 6 3" xfId="15928"/>
    <cellStyle name="計算 3 6 4" xfId="22577"/>
    <cellStyle name="計算 3 6 5" xfId="26016"/>
    <cellStyle name="計算 3 6 6" xfId="32064"/>
    <cellStyle name="計算 3 6 7" xfId="31877"/>
    <cellStyle name="計算 3 7" xfId="3246"/>
    <cellStyle name="計算 3 7 2" xfId="11401"/>
    <cellStyle name="計算 3 7 3" xfId="15929"/>
    <cellStyle name="計算 3 7 4" xfId="22578"/>
    <cellStyle name="計算 3 7 5" xfId="26017"/>
    <cellStyle name="計算 3 7 6" xfId="32065"/>
    <cellStyle name="計算 3 7 7" xfId="31878"/>
    <cellStyle name="計算 3 8" xfId="11391"/>
    <cellStyle name="計算 3 9" xfId="15919"/>
    <cellStyle name="計算 4" xfId="1005"/>
    <cellStyle name="計算 4 10" xfId="26018"/>
    <cellStyle name="計算 4 11" xfId="32066"/>
    <cellStyle name="計算 4 12" xfId="31879"/>
    <cellStyle name="計算 4 2" xfId="1589"/>
    <cellStyle name="計算 4 2 2" xfId="4138"/>
    <cellStyle name="計算 4 2 2 2" xfId="11404"/>
    <cellStyle name="計算 4 2 2 3" xfId="15932"/>
    <cellStyle name="計算 4 2 2 4" xfId="22581"/>
    <cellStyle name="計算 4 2 2 5" xfId="26020"/>
    <cellStyle name="計算 4 2 2 6" xfId="32068"/>
    <cellStyle name="計算 4 2 2 7" xfId="31881"/>
    <cellStyle name="計算 4 2 3" xfId="11403"/>
    <cellStyle name="計算 4 2 4" xfId="15931"/>
    <cellStyle name="計算 4 2 5" xfId="22580"/>
    <cellStyle name="計算 4 2 6" xfId="26019"/>
    <cellStyle name="計算 4 2 7" xfId="32067"/>
    <cellStyle name="計算 4 2 8" xfId="31880"/>
    <cellStyle name="計算 4 3" xfId="2008"/>
    <cellStyle name="計算 4 3 2" xfId="4555"/>
    <cellStyle name="計算 4 3 2 2" xfId="11406"/>
    <cellStyle name="計算 4 3 2 3" xfId="15934"/>
    <cellStyle name="計算 4 3 2 4" xfId="22583"/>
    <cellStyle name="計算 4 3 2 5" xfId="26022"/>
    <cellStyle name="計算 4 3 2 6" xfId="32070"/>
    <cellStyle name="計算 4 3 2 7" xfId="31883"/>
    <cellStyle name="計算 4 3 3" xfId="11405"/>
    <cellStyle name="計算 4 3 4" xfId="15933"/>
    <cellStyle name="計算 4 3 5" xfId="22582"/>
    <cellStyle name="計算 4 3 6" xfId="26021"/>
    <cellStyle name="計算 4 3 7" xfId="32069"/>
    <cellStyle name="計算 4 3 8" xfId="31882"/>
    <cellStyle name="計算 4 4" xfId="2420"/>
    <cellStyle name="計算 4 4 2" xfId="4967"/>
    <cellStyle name="計算 4 4 2 2" xfId="11408"/>
    <cellStyle name="計算 4 4 2 3" xfId="15936"/>
    <cellStyle name="計算 4 4 2 4" xfId="22585"/>
    <cellStyle name="計算 4 4 2 5" xfId="26024"/>
    <cellStyle name="計算 4 4 2 6" xfId="32072"/>
    <cellStyle name="計算 4 4 2 7" xfId="31885"/>
    <cellStyle name="計算 4 4 3" xfId="11407"/>
    <cellStyle name="計算 4 4 4" xfId="15935"/>
    <cellStyle name="計算 4 4 5" xfId="22584"/>
    <cellStyle name="計算 4 4 6" xfId="26023"/>
    <cellStyle name="計算 4 4 7" xfId="32071"/>
    <cellStyle name="計算 4 4 8" xfId="31884"/>
    <cellStyle name="計算 4 5" xfId="2835"/>
    <cellStyle name="計算 4 5 2" xfId="5382"/>
    <cellStyle name="計算 4 5 2 2" xfId="15938"/>
    <cellStyle name="計算 4 5 2 3" xfId="22587"/>
    <cellStyle name="計算 4 5 2 4" xfId="26026"/>
    <cellStyle name="計算 4 5 2 5" xfId="32074"/>
    <cellStyle name="計算 4 5 2 6" xfId="31887"/>
    <cellStyle name="計算 4 5 3" xfId="15937"/>
    <cellStyle name="計算 4 5 4" xfId="22586"/>
    <cellStyle name="計算 4 5 5" xfId="26025"/>
    <cellStyle name="計算 4 5 6" xfId="32073"/>
    <cellStyle name="計算 4 5 7" xfId="31886"/>
    <cellStyle name="計算 4 6" xfId="3555"/>
    <cellStyle name="計算 4 6 2" xfId="11411"/>
    <cellStyle name="計算 4 6 3" xfId="15939"/>
    <cellStyle name="計算 4 6 4" xfId="22588"/>
    <cellStyle name="計算 4 6 5" xfId="26027"/>
    <cellStyle name="計算 4 6 6" xfId="32075"/>
    <cellStyle name="計算 4 6 7" xfId="31943"/>
    <cellStyle name="計算 4 7" xfId="3591"/>
    <cellStyle name="計算 4 7 2" xfId="11412"/>
    <cellStyle name="計算 4 7 3" xfId="15940"/>
    <cellStyle name="計算 4 7 4" xfId="22589"/>
    <cellStyle name="計算 4 7 5" xfId="26028"/>
    <cellStyle name="計算 4 7 6" xfId="32076"/>
    <cellStyle name="計算 4 7 7" xfId="31950"/>
    <cellStyle name="計算 4 8" xfId="15930"/>
    <cellStyle name="計算 4 9" xfId="22579"/>
    <cellStyle name="計算 5" xfId="1401"/>
    <cellStyle name="計算 5 10" xfId="26029"/>
    <cellStyle name="計算 5 11" xfId="31951"/>
    <cellStyle name="計算 5 2" xfId="1951"/>
    <cellStyle name="計算 5 2 2" xfId="4498"/>
    <cellStyle name="計算 5 2 2 2" xfId="11415"/>
    <cellStyle name="計算 5 2 2 3" xfId="15943"/>
    <cellStyle name="計算 5 2 2 4" xfId="22592"/>
    <cellStyle name="計算 5 2 2 5" xfId="26031"/>
    <cellStyle name="計算 5 2 2 6" xfId="32078"/>
    <cellStyle name="計算 5 2 2 7" xfId="31954"/>
    <cellStyle name="計算 5 2 3" xfId="11414"/>
    <cellStyle name="計算 5 2 4" xfId="15942"/>
    <cellStyle name="計算 5 2 5" xfId="22591"/>
    <cellStyle name="計算 5 2 6" xfId="26030"/>
    <cellStyle name="計算 5 2 7" xfId="32077"/>
    <cellStyle name="計算 5 2 8" xfId="31953"/>
    <cellStyle name="計算 5 3" xfId="2368"/>
    <cellStyle name="計算 5 3 2" xfId="4915"/>
    <cellStyle name="計算 5 3 2 2" xfId="11417"/>
    <cellStyle name="計算 5 3 2 3" xfId="15945"/>
    <cellStyle name="計算 5 3 2 4" xfId="22594"/>
    <cellStyle name="計算 5 3 2 5" xfId="26033"/>
    <cellStyle name="計算 5 3 2 6" xfId="32080"/>
    <cellStyle name="計算 5 3 2 7" xfId="31956"/>
    <cellStyle name="計算 5 3 3" xfId="11416"/>
    <cellStyle name="計算 5 3 4" xfId="15944"/>
    <cellStyle name="計算 5 3 5" xfId="22593"/>
    <cellStyle name="計算 5 3 6" xfId="26032"/>
    <cellStyle name="計算 5 3 7" xfId="32079"/>
    <cellStyle name="計算 5 3 8" xfId="31955"/>
    <cellStyle name="計算 5 4" xfId="2780"/>
    <cellStyle name="計算 5 4 2" xfId="5327"/>
    <cellStyle name="計算 5 4 2 2" xfId="11419"/>
    <cellStyle name="計算 5 4 2 3" xfId="15947"/>
    <cellStyle name="計算 5 4 2 4" xfId="22596"/>
    <cellStyle name="計算 5 4 2 5" xfId="26035"/>
    <cellStyle name="計算 5 4 2 6" xfId="32082"/>
    <cellStyle name="計算 5 4 2 7" xfId="31958"/>
    <cellStyle name="計算 5 4 3" xfId="11418"/>
    <cellStyle name="計算 5 4 4" xfId="15946"/>
    <cellStyle name="計算 5 4 5" xfId="22595"/>
    <cellStyle name="計算 5 4 6" xfId="26034"/>
    <cellStyle name="計算 5 4 7" xfId="32081"/>
    <cellStyle name="計算 5 4 8" xfId="31957"/>
    <cellStyle name="計算 5 5" xfId="3195"/>
    <cellStyle name="計算 5 5 2" xfId="5742"/>
    <cellStyle name="計算 5 5 2 2" xfId="11421"/>
    <cellStyle name="計算 5 5 2 3" xfId="15949"/>
    <cellStyle name="計算 5 5 2 4" xfId="22598"/>
    <cellStyle name="計算 5 5 2 5" xfId="26037"/>
    <cellStyle name="計算 5 5 2 6" xfId="31960"/>
    <cellStyle name="計算 5 5 3" xfId="11420"/>
    <cellStyle name="計算 5 5 4" xfId="15948"/>
    <cellStyle name="計算 5 5 5" xfId="22597"/>
    <cellStyle name="計算 5 5 6" xfId="26036"/>
    <cellStyle name="計算 5 5 7" xfId="31959"/>
    <cellStyle name="計算 5 6" xfId="3951"/>
    <cellStyle name="計算 5 6 2" xfId="11422"/>
    <cellStyle name="計算 5 6 3" xfId="15950"/>
    <cellStyle name="計算 5 6 4" xfId="22599"/>
    <cellStyle name="計算 5 6 5" xfId="26038"/>
    <cellStyle name="計算 5 6 6" xfId="32083"/>
    <cellStyle name="計算 5 6 7" xfId="31961"/>
    <cellStyle name="計算 5 7" xfId="11413"/>
    <cellStyle name="計算 5 8" xfId="15941"/>
    <cellStyle name="計算 5 9" xfId="22590"/>
    <cellStyle name="説明文" xfId="812"/>
    <cellStyle name="警告文" xfId="813"/>
    <cellStyle name="集計" xfId="814"/>
    <cellStyle name="集計 2" xfId="1120"/>
    <cellStyle name="集計 2 10" xfId="11426"/>
    <cellStyle name="集計 2 11" xfId="22600"/>
    <cellStyle name="集計 2 12" xfId="32085"/>
    <cellStyle name="集計 2 2" xfId="1225"/>
    <cellStyle name="集計 2 2 10" xfId="22601"/>
    <cellStyle name="集計 2 2 11" xfId="26039"/>
    <cellStyle name="集計 2 2 12" xfId="32086"/>
    <cellStyle name="集計 2 2 2" xfId="1776"/>
    <cellStyle name="集計 2 2 2 2" xfId="4325"/>
    <cellStyle name="集計 2 2 2 2 2" xfId="11429"/>
    <cellStyle name="集計 2 2 2 2 3" xfId="15957"/>
    <cellStyle name="集計 2 2 2 2 4" xfId="22603"/>
    <cellStyle name="集計 2 2 2 2 5" xfId="26041"/>
    <cellStyle name="集計 2 2 2 2 6" xfId="32088"/>
    <cellStyle name="集計 2 2 2 2 7" xfId="31963"/>
    <cellStyle name="集計 2 2 2 3" xfId="11428"/>
    <cellStyle name="集計 2 2 2 4" xfId="15956"/>
    <cellStyle name="集計 2 2 2 5" xfId="22602"/>
    <cellStyle name="集計 2 2 2 6" xfId="26040"/>
    <cellStyle name="集計 2 2 2 7" xfId="32087"/>
    <cellStyle name="集計 2 2 2 8" xfId="31962"/>
    <cellStyle name="集計 2 2 3" xfId="2195"/>
    <cellStyle name="集計 2 2 3 2" xfId="4742"/>
    <cellStyle name="集計 2 2 3 2 2" xfId="11431"/>
    <cellStyle name="集計 2 2 3 2 3" xfId="15959"/>
    <cellStyle name="集計 2 2 3 2 4" xfId="22605"/>
    <cellStyle name="集計 2 2 3 2 5" xfId="26043"/>
    <cellStyle name="集計 2 2 3 2 6" xfId="32090"/>
    <cellStyle name="集計 2 2 3 2 7" xfId="31965"/>
    <cellStyle name="集計 2 2 3 3" xfId="11430"/>
    <cellStyle name="集計 2 2 3 4" xfId="15958"/>
    <cellStyle name="集計 2 2 3 5" xfId="22604"/>
    <cellStyle name="集計 2 2 3 6" xfId="26042"/>
    <cellStyle name="集計 2 2 3 7" xfId="32089"/>
    <cellStyle name="集計 2 2 3 8" xfId="31964"/>
    <cellStyle name="集計 2 2 4" xfId="2607"/>
    <cellStyle name="集計 2 2 4 2" xfId="5154"/>
    <cellStyle name="集計 2 2 4 2 2" xfId="11433"/>
    <cellStyle name="集計 2 2 4 2 3" xfId="15961"/>
    <cellStyle name="集計 2 2 4 2 4" xfId="22607"/>
    <cellStyle name="集計 2 2 4 2 5" xfId="26045"/>
    <cellStyle name="集計 2 2 4 2 6" xfId="32092"/>
    <cellStyle name="集計 2 2 4 2 7" xfId="31967"/>
    <cellStyle name="集計 2 2 4 3" xfId="11432"/>
    <cellStyle name="集計 2 2 4 4" xfId="15960"/>
    <cellStyle name="集計 2 2 4 5" xfId="22606"/>
    <cellStyle name="集計 2 2 4 6" xfId="26044"/>
    <cellStyle name="集計 2 2 4 7" xfId="32091"/>
    <cellStyle name="集計 2 2 4 8" xfId="31966"/>
    <cellStyle name="集計 2 2 5" xfId="3022"/>
    <cellStyle name="集計 2 2 5 2" xfId="5569"/>
    <cellStyle name="集計 2 2 5 2 2" xfId="11435"/>
    <cellStyle name="集計 2 2 5 2 3" xfId="15963"/>
    <cellStyle name="集計 2 2 5 2 4" xfId="22609"/>
    <cellStyle name="集計 2 2 5 2 5" xfId="26047"/>
    <cellStyle name="集計 2 2 5 2 6" xfId="32094"/>
    <cellStyle name="集計 2 2 5 2 7" xfId="31968"/>
    <cellStyle name="集計 2 2 5 3" xfId="11434"/>
    <cellStyle name="集計 2 2 5 4" xfId="15962"/>
    <cellStyle name="集計 2 2 5 5" xfId="22608"/>
    <cellStyle name="集計 2 2 5 6" xfId="26046"/>
    <cellStyle name="集計 2 2 5 7" xfId="32093"/>
    <cellStyle name="集計 2 2 6" xfId="3557"/>
    <cellStyle name="集計 2 2 6 2" xfId="11436"/>
    <cellStyle name="集計 2 2 6 3" xfId="15964"/>
    <cellStyle name="集計 2 2 6 4" xfId="22610"/>
    <cellStyle name="集計 2 2 6 5" xfId="26048"/>
    <cellStyle name="集計 2 2 6 6" xfId="32095"/>
    <cellStyle name="集計 2 2 6 7" xfId="31969"/>
    <cellStyle name="集計 2 2 7" xfId="3778"/>
    <cellStyle name="集計 2 2 7 2" xfId="11437"/>
    <cellStyle name="集計 2 2 7 3" xfId="15965"/>
    <cellStyle name="集計 2 2 7 4" xfId="22611"/>
    <cellStyle name="集計 2 2 7 5" xfId="26049"/>
    <cellStyle name="集計 2 2 7 6" xfId="32096"/>
    <cellStyle name="集計 2 2 7 7" xfId="31970"/>
    <cellStyle name="集計 2 2 8" xfId="11427"/>
    <cellStyle name="集計 2 2 9" xfId="15955"/>
    <cellStyle name="集計 2 3" xfId="1324"/>
    <cellStyle name="集計 2 3 10" xfId="32097"/>
    <cellStyle name="集計 2 3 11" xfId="31971"/>
    <cellStyle name="集計 2 3 2" xfId="1875"/>
    <cellStyle name="集計 2 3 2 2" xfId="4424"/>
    <cellStyle name="集計 2 3 2 2 2" xfId="11440"/>
    <cellStyle name="集計 2 3 2 2 3" xfId="15968"/>
    <cellStyle name="集計 2 3 2 2 4" xfId="22614"/>
    <cellStyle name="集計 2 3 2 2 5" xfId="26051"/>
    <cellStyle name="集計 2 3 2 2 6" xfId="32099"/>
    <cellStyle name="集計 2 3 2 2 7" xfId="31973"/>
    <cellStyle name="集計 2 3 2 3" xfId="11439"/>
    <cellStyle name="集計 2 3 2 4" xfId="15967"/>
    <cellStyle name="集計 2 3 2 5" xfId="22613"/>
    <cellStyle name="集計 2 3 2 6" xfId="26050"/>
    <cellStyle name="集計 2 3 2 7" xfId="32098"/>
    <cellStyle name="集計 2 3 2 8" xfId="31972"/>
    <cellStyle name="集計 2 3 3" xfId="2294"/>
    <cellStyle name="集計 2 3 3 2" xfId="4841"/>
    <cellStyle name="集計 2 3 3 2 2" xfId="11442"/>
    <cellStyle name="集計 2 3 3 2 3" xfId="22616"/>
    <cellStyle name="集計 2 3 3 2 4" xfId="26053"/>
    <cellStyle name="集計 2 3 3 2 5" xfId="32101"/>
    <cellStyle name="集計 2 3 3 2 6" xfId="31975"/>
    <cellStyle name="集計 2 3 3 3" xfId="11441"/>
    <cellStyle name="集計 2 3 3 4" xfId="22615"/>
    <cellStyle name="集計 2 3 3 5" xfId="26052"/>
    <cellStyle name="集計 2 3 3 6" xfId="32100"/>
    <cellStyle name="集計 2 3 3 7" xfId="31974"/>
    <cellStyle name="集計 2 3 4" xfId="2706"/>
    <cellStyle name="集計 2 3 4 2" xfId="5253"/>
    <cellStyle name="集計 2 3 4 2 2" xfId="11444"/>
    <cellStyle name="集計 2 3 4 2 3" xfId="15971"/>
    <cellStyle name="集計 2 3 4 2 4" xfId="22618"/>
    <cellStyle name="集計 2 3 4 2 5" xfId="26055"/>
    <cellStyle name="集計 2 3 4 2 6" xfId="32103"/>
    <cellStyle name="集計 2 3 4 2 7" xfId="31977"/>
    <cellStyle name="集計 2 3 4 3" xfId="11443"/>
    <cellStyle name="集計 2 3 4 4" xfId="15970"/>
    <cellStyle name="集計 2 3 4 5" xfId="22617"/>
    <cellStyle name="集計 2 3 4 6" xfId="26054"/>
    <cellStyle name="集計 2 3 4 7" xfId="32102"/>
    <cellStyle name="集計 2 3 4 8" xfId="31976"/>
    <cellStyle name="集計 2 3 5" xfId="3121"/>
    <cellStyle name="集計 2 3 5 2" xfId="5668"/>
    <cellStyle name="集計 2 3 5 2 2" xfId="11446"/>
    <cellStyle name="集計 2 3 5 2 3" xfId="15973"/>
    <cellStyle name="集計 2 3 5 2 4" xfId="22620"/>
    <cellStyle name="集計 2 3 5 2 5" xfId="26057"/>
    <cellStyle name="集計 2 3 5 2 6" xfId="32105"/>
    <cellStyle name="集計 2 3 5 2 7" xfId="31979"/>
    <cellStyle name="集計 2 3 5 3" xfId="11445"/>
    <cellStyle name="集計 2 3 5 4" xfId="15972"/>
    <cellStyle name="集計 2 3 5 5" xfId="22619"/>
    <cellStyle name="集計 2 3 5 6" xfId="26056"/>
    <cellStyle name="集計 2 3 5 7" xfId="32104"/>
    <cellStyle name="集計 2 3 5 8" xfId="31978"/>
    <cellStyle name="集計 2 3 6" xfId="3558"/>
    <cellStyle name="集計 2 3 6 2" xfId="11447"/>
    <cellStyle name="集計 2 3 6 3" xfId="15974"/>
    <cellStyle name="集計 2 3 6 4" xfId="22621"/>
    <cellStyle name="集計 2 3 6 5" xfId="26058"/>
    <cellStyle name="集計 2 3 6 6" xfId="32106"/>
    <cellStyle name="集計 2 3 6 7" xfId="31980"/>
    <cellStyle name="集計 2 3 7" xfId="3877"/>
    <cellStyle name="集計 2 3 7 2" xfId="11448"/>
    <cellStyle name="集計 2 3 7 3" xfId="15975"/>
    <cellStyle name="集計 2 3 7 4" xfId="22622"/>
    <cellStyle name="集計 2 3 7 5" xfId="26059"/>
    <cellStyle name="集計 2 3 7 6" xfId="32107"/>
    <cellStyle name="集計 2 3 7 7" xfId="31981"/>
    <cellStyle name="集計 2 3 8" xfId="11438"/>
    <cellStyle name="集計 2 3 9" xfId="22612"/>
    <cellStyle name="集計 2 4" xfId="1672"/>
    <cellStyle name="集計 2 4 2" xfId="4221"/>
    <cellStyle name="集計 2 4 2 2" xfId="11450"/>
    <cellStyle name="集計 2 4 2 3" xfId="15977"/>
    <cellStyle name="集計 2 4 2 4" xfId="22624"/>
    <cellStyle name="集計 2 4 2 5" xfId="26061"/>
    <cellStyle name="集計 2 4 2 6" xfId="32109"/>
    <cellStyle name="集計 2 4 2 7" xfId="31983"/>
    <cellStyle name="集計 2 4 3" xfId="11449"/>
    <cellStyle name="集計 2 4 4" xfId="15976"/>
    <cellStyle name="集計 2 4 5" xfId="22623"/>
    <cellStyle name="集計 2 4 6" xfId="26060"/>
    <cellStyle name="集計 2 4 7" xfId="32108"/>
    <cellStyle name="集計 2 4 8" xfId="31982"/>
    <cellStyle name="集計 2 5" xfId="2091"/>
    <cellStyle name="集計 2 5 2" xfId="4638"/>
    <cellStyle name="集計 2 5 2 2" xfId="11452"/>
    <cellStyle name="集計 2 5 2 3" xfId="15979"/>
    <cellStyle name="集計 2 5 2 4" xfId="22626"/>
    <cellStyle name="集計 2 5 2 5" xfId="26063"/>
    <cellStyle name="集計 2 5 2 6" xfId="32111"/>
    <cellStyle name="集計 2 5 2 7" xfId="31985"/>
    <cellStyle name="集計 2 5 3" xfId="11451"/>
    <cellStyle name="集計 2 5 4" xfId="15978"/>
    <cellStyle name="集計 2 5 5" xfId="22625"/>
    <cellStyle name="集計 2 5 6" xfId="26062"/>
    <cellStyle name="集計 2 5 7" xfId="32110"/>
    <cellStyle name="集計 2 5 8" xfId="31984"/>
    <cellStyle name="集計 2 6" xfId="2503"/>
    <cellStyle name="集計 2 6 2" xfId="5050"/>
    <cellStyle name="集計 2 6 2 2" xfId="11454"/>
    <cellStyle name="集計 2 6 2 3" xfId="15981"/>
    <cellStyle name="集計 2 6 2 4" xfId="22628"/>
    <cellStyle name="集計 2 6 2 5" xfId="26065"/>
    <cellStyle name="集計 2 6 2 6" xfId="32113"/>
    <cellStyle name="集計 2 6 2 7" xfId="31987"/>
    <cellStyle name="集計 2 6 3" xfId="11453"/>
    <cellStyle name="集計 2 6 4" xfId="15980"/>
    <cellStyle name="集計 2 6 5" xfId="22627"/>
    <cellStyle name="集計 2 6 6" xfId="26064"/>
    <cellStyle name="集計 2 6 7" xfId="32112"/>
    <cellStyle name="集計 2 6 8" xfId="31986"/>
    <cellStyle name="集計 2 7" xfId="2918"/>
    <cellStyle name="集計 2 7 2" xfId="5465"/>
    <cellStyle name="集計 2 7 2 2" xfId="11456"/>
    <cellStyle name="集計 2 7 2 3" xfId="15983"/>
    <cellStyle name="集計 2 7 2 4" xfId="22630"/>
    <cellStyle name="集計 2 7 2 5" xfId="26067"/>
    <cellStyle name="集計 2 7 2 6" xfId="32115"/>
    <cellStyle name="集計 2 7 2 7" xfId="31989"/>
    <cellStyle name="集計 2 7 3" xfId="11455"/>
    <cellStyle name="集計 2 7 4" xfId="15982"/>
    <cellStyle name="集計 2 7 5" xfId="22629"/>
    <cellStyle name="集計 2 7 6" xfId="26066"/>
    <cellStyle name="集計 2 7 7" xfId="32114"/>
    <cellStyle name="集計 2 7 8" xfId="31988"/>
    <cellStyle name="集計 2 8" xfId="3556"/>
    <cellStyle name="集計 2 8 2" xfId="11457"/>
    <cellStyle name="集計 2 8 3" xfId="15984"/>
    <cellStyle name="集計 2 8 4" xfId="22631"/>
    <cellStyle name="集計 2 8 5" xfId="26068"/>
    <cellStyle name="集計 2 8 6" xfId="32116"/>
    <cellStyle name="集計 2 8 7" xfId="31990"/>
    <cellStyle name="集計 2 9" xfId="3674"/>
    <cellStyle name="集計 2 9 2" xfId="11458"/>
    <cellStyle name="集計 2 9 3" xfId="15985"/>
    <cellStyle name="集計 2 9 4" xfId="22632"/>
    <cellStyle name="集計 2 9 5" xfId="26069"/>
    <cellStyle name="集計 2 9 6" xfId="32117"/>
    <cellStyle name="集計 2 9 7" xfId="31991"/>
    <cellStyle name="集計 3" xfId="924"/>
    <cellStyle name="集計 3 10" xfId="26070"/>
    <cellStyle name="集計 3 11" xfId="32118"/>
    <cellStyle name="集計 3 12" xfId="31992"/>
    <cellStyle name="集計 3 2" xfId="1508"/>
    <cellStyle name="集計 3 2 2" xfId="4057"/>
    <cellStyle name="集計 3 2 2 2" xfId="11461"/>
    <cellStyle name="集計 3 2 2 3" xfId="15988"/>
    <cellStyle name="集計 3 2 2 4" xfId="22634"/>
    <cellStyle name="集計 3 2 2 5" xfId="26072"/>
    <cellStyle name="集計 3 2 2 6" xfId="32120"/>
    <cellStyle name="集計 3 2 2 7" xfId="31994"/>
    <cellStyle name="集計 3 2 3" xfId="11460"/>
    <cellStyle name="集計 3 2 4" xfId="15987"/>
    <cellStyle name="集計 3 2 5" xfId="22633"/>
    <cellStyle name="集計 3 2 6" xfId="26071"/>
    <cellStyle name="集計 3 2 7" xfId="32119"/>
    <cellStyle name="集計 3 2 8" xfId="31993"/>
    <cellStyle name="集計 3 3" xfId="1429"/>
    <cellStyle name="集計 3 3 2" xfId="3978"/>
    <cellStyle name="集計 3 3 2 2" xfId="11463"/>
    <cellStyle name="集計 3 3 2 3" xfId="15990"/>
    <cellStyle name="集計 3 3 2 4" xfId="22636"/>
    <cellStyle name="集計 3 3 2 5" xfId="26074"/>
    <cellStyle name="集計 3 3 2 6" xfId="32122"/>
    <cellStyle name="集計 3 3 2 7" xfId="31996"/>
    <cellStyle name="集計 3 3 3" xfId="11462"/>
    <cellStyle name="集計 3 3 4" xfId="15989"/>
    <cellStyle name="集計 3 3 5" xfId="22635"/>
    <cellStyle name="集計 3 3 6" xfId="26073"/>
    <cellStyle name="集計 3 3 7" xfId="32121"/>
    <cellStyle name="集計 3 3 8" xfId="31995"/>
    <cellStyle name="集計 3 4" xfId="1473"/>
    <cellStyle name="集計 3 4 2" xfId="4022"/>
    <cellStyle name="集計 3 4 2 2" xfId="11465"/>
    <cellStyle name="集計 3 4 2 3" xfId="15992"/>
    <cellStyle name="集計 3 4 2 4" xfId="22637"/>
    <cellStyle name="集計 3 4 2 5" xfId="26076"/>
    <cellStyle name="集計 3 4 2 6" xfId="32124"/>
    <cellStyle name="集計 3 4 2 7" xfId="31998"/>
    <cellStyle name="集計 3 4 3" xfId="11464"/>
    <cellStyle name="集計 3 4 4" xfId="15991"/>
    <cellStyle name="集計 3 4 5" xfId="26075"/>
    <cellStyle name="集計 3 4 6" xfId="32123"/>
    <cellStyle name="集計 3 4 7" xfId="31997"/>
    <cellStyle name="集計 3 5" xfId="1463"/>
    <cellStyle name="集計 3 5 2" xfId="4012"/>
    <cellStyle name="集計 3 5 2 2" xfId="11467"/>
    <cellStyle name="集計 3 5 2 3" xfId="15994"/>
    <cellStyle name="集計 3 5 2 4" xfId="22639"/>
    <cellStyle name="集計 3 5 2 5" xfId="26078"/>
    <cellStyle name="集計 3 5 2 6" xfId="32126"/>
    <cellStyle name="集計 3 5 2 7" xfId="32000"/>
    <cellStyle name="集計 3 5 3" xfId="11466"/>
    <cellStyle name="集計 3 5 4" xfId="15993"/>
    <cellStyle name="集計 3 5 5" xfId="22638"/>
    <cellStyle name="集計 3 5 6" xfId="26077"/>
    <cellStyle name="集計 3 5 7" xfId="32125"/>
    <cellStyle name="集計 3 5 8" xfId="31999"/>
    <cellStyle name="集計 3 6" xfId="3559"/>
    <cellStyle name="集計 3 6 2" xfId="11468"/>
    <cellStyle name="集計 3 6 3" xfId="15995"/>
    <cellStyle name="集計 3 6 4" xfId="22640"/>
    <cellStyle name="集計 3 6 5" xfId="26079"/>
    <cellStyle name="集計 3 6 6" xfId="32127"/>
    <cellStyle name="集計 3 6 7" xfId="32001"/>
    <cellStyle name="集計 3 7" xfId="3247"/>
    <cellStyle name="集計 3 7 2" xfId="11469"/>
    <cellStyle name="集計 3 7 3" xfId="15996"/>
    <cellStyle name="集計 3 7 4" xfId="22641"/>
    <cellStyle name="集計 3 7 5" xfId="26080"/>
    <cellStyle name="集計 3 7 6" xfId="32128"/>
    <cellStyle name="集計 3 7 7" xfId="32002"/>
    <cellStyle name="集計 3 8" xfId="11459"/>
    <cellStyle name="集計 3 9" xfId="15986"/>
    <cellStyle name="集計 4" xfId="1006"/>
    <cellStyle name="集計 4 10" xfId="26081"/>
    <cellStyle name="集計 4 11" xfId="32129"/>
    <cellStyle name="集計 4 12" xfId="32003"/>
    <cellStyle name="集計 4 2" xfId="1590"/>
    <cellStyle name="集計 4 2 2" xfId="4139"/>
    <cellStyle name="集計 4 2 2 2" xfId="11472"/>
    <cellStyle name="集計 4 2 2 3" xfId="15999"/>
    <cellStyle name="集計 4 2 2 4" xfId="22644"/>
    <cellStyle name="集計 4 2 2 5" xfId="26083"/>
    <cellStyle name="集計 4 2 2 6" xfId="32131"/>
    <cellStyle name="集計 4 2 2 7" xfId="32005"/>
    <cellStyle name="集計 4 2 3" xfId="11471"/>
    <cellStyle name="集計 4 2 4" xfId="15998"/>
    <cellStyle name="集計 4 2 5" xfId="22643"/>
    <cellStyle name="集計 4 2 6" xfId="26082"/>
    <cellStyle name="集計 4 2 7" xfId="32130"/>
    <cellStyle name="集計 4 2 8" xfId="32004"/>
    <cellStyle name="集計 4 3" xfId="2009"/>
    <cellStyle name="集計 4 3 2" xfId="4556"/>
    <cellStyle name="集計 4 3 2 2" xfId="11474"/>
    <cellStyle name="集計 4 3 2 3" xfId="16001"/>
    <cellStyle name="集計 4 3 2 4" xfId="22646"/>
    <cellStyle name="集計 4 3 2 5" xfId="26085"/>
    <cellStyle name="集計 4 3 2 6" xfId="32133"/>
    <cellStyle name="集計 4 3 2 7" xfId="32007"/>
    <cellStyle name="集計 4 3 3" xfId="11473"/>
    <cellStyle name="集計 4 3 4" xfId="16000"/>
    <cellStyle name="集計 4 3 5" xfId="22645"/>
    <cellStyle name="集計 4 3 6" xfId="26084"/>
    <cellStyle name="集計 4 3 7" xfId="32132"/>
    <cellStyle name="集計 4 3 8" xfId="32006"/>
    <cellStyle name="集計 4 4" xfId="2421"/>
    <cellStyle name="集計 4 4 2" xfId="4968"/>
    <cellStyle name="集計 4 4 2 2" xfId="11476"/>
    <cellStyle name="集計 4 4 2 3" xfId="16003"/>
    <cellStyle name="集計 4 4 2 4" xfId="22648"/>
    <cellStyle name="集計 4 4 2 5" xfId="26087"/>
    <cellStyle name="集計 4 4 2 6" xfId="32135"/>
    <cellStyle name="集計 4 4 2 7" xfId="32009"/>
    <cellStyle name="集計 4 4 3" xfId="11475"/>
    <cellStyle name="集計 4 4 4" xfId="16002"/>
    <cellStyle name="集計 4 4 5" xfId="22647"/>
    <cellStyle name="集計 4 4 6" xfId="26086"/>
    <cellStyle name="集計 4 4 7" xfId="32134"/>
    <cellStyle name="集計 4 4 8" xfId="32008"/>
    <cellStyle name="集計 4 5" xfId="2836"/>
    <cellStyle name="集計 4 5 2" xfId="5383"/>
    <cellStyle name="集計 4 5 2 2" xfId="16005"/>
    <cellStyle name="集計 4 5 2 3" xfId="22650"/>
    <cellStyle name="集計 4 5 2 4" xfId="26089"/>
    <cellStyle name="集計 4 5 2 5" xfId="32137"/>
    <cellStyle name="集計 4 5 2 6" xfId="32011"/>
    <cellStyle name="集計 4 5 3" xfId="16004"/>
    <cellStyle name="集計 4 5 4" xfId="22649"/>
    <cellStyle name="集計 4 5 5" xfId="26088"/>
    <cellStyle name="集計 4 5 6" xfId="32136"/>
    <cellStyle name="集計 4 5 7" xfId="32010"/>
    <cellStyle name="集計 4 6" xfId="3560"/>
    <cellStyle name="集計 4 6 2" xfId="11479"/>
    <cellStyle name="集計 4 6 3" xfId="16006"/>
    <cellStyle name="集計 4 6 4" xfId="22651"/>
    <cellStyle name="集計 4 6 5" xfId="26090"/>
    <cellStyle name="集計 4 6 6" xfId="32138"/>
    <cellStyle name="集計 4 6 7" xfId="32012"/>
    <cellStyle name="集計 4 7" xfId="3592"/>
    <cellStyle name="集計 4 7 2" xfId="11480"/>
    <cellStyle name="集計 4 7 3" xfId="16007"/>
    <cellStyle name="集計 4 7 4" xfId="22652"/>
    <cellStyle name="集計 4 7 5" xfId="26091"/>
    <cellStyle name="集計 4 7 6" xfId="32139"/>
    <cellStyle name="集計 4 7 7" xfId="32013"/>
    <cellStyle name="集計 4 8" xfId="15997"/>
    <cellStyle name="集計 4 9" xfId="22642"/>
    <cellStyle name="集計 5" xfId="1402"/>
    <cellStyle name="集計 5 10" xfId="26092"/>
    <cellStyle name="集計 5 11" xfId="32014"/>
    <cellStyle name="集計 5 2" xfId="1952"/>
    <cellStyle name="集計 5 2 2" xfId="4499"/>
    <cellStyle name="集計 5 2 2 2" xfId="11483"/>
    <cellStyle name="集計 5 2 2 3" xfId="16010"/>
    <cellStyle name="集計 5 2 2 4" xfId="22655"/>
    <cellStyle name="集計 5 2 2 5" xfId="26094"/>
    <cellStyle name="集計 5 2 2 6" xfId="32141"/>
    <cellStyle name="集計 5 2 2 7" xfId="32016"/>
    <cellStyle name="集計 5 2 3" xfId="11482"/>
    <cellStyle name="集計 5 2 4" xfId="16009"/>
    <cellStyle name="集計 5 2 5" xfId="22654"/>
    <cellStyle name="集計 5 2 6" xfId="26093"/>
    <cellStyle name="集計 5 2 7" xfId="32140"/>
    <cellStyle name="集計 5 2 8" xfId="32015"/>
    <cellStyle name="集計 5 3" xfId="2369"/>
    <cellStyle name="集計 5 3 2" xfId="4916"/>
    <cellStyle name="集計 5 3 2 2" xfId="11485"/>
    <cellStyle name="集計 5 3 2 3" xfId="16012"/>
    <cellStyle name="集計 5 3 2 4" xfId="22657"/>
    <cellStyle name="集計 5 3 2 5" xfId="26096"/>
    <cellStyle name="集計 5 3 2 6" xfId="32143"/>
    <cellStyle name="集計 5 3 2 7" xfId="32018"/>
    <cellStyle name="集計 5 3 3" xfId="11484"/>
    <cellStyle name="集計 5 3 4" xfId="16011"/>
    <cellStyle name="集計 5 3 5" xfId="22656"/>
    <cellStyle name="集計 5 3 6" xfId="26095"/>
    <cellStyle name="集計 5 3 7" xfId="32142"/>
    <cellStyle name="集計 5 3 8" xfId="32017"/>
    <cellStyle name="集計 5 4" xfId="2781"/>
    <cellStyle name="集計 5 4 2" xfId="5328"/>
    <cellStyle name="集計 5 4 2 2" xfId="11487"/>
    <cellStyle name="集計 5 4 2 3" xfId="16014"/>
    <cellStyle name="集計 5 4 2 4" xfId="22659"/>
    <cellStyle name="集計 5 4 2 5" xfId="26098"/>
    <cellStyle name="集計 5 4 2 6" xfId="32145"/>
    <cellStyle name="集計 5 4 2 7" xfId="32020"/>
    <cellStyle name="集計 5 4 3" xfId="11486"/>
    <cellStyle name="集計 5 4 4" xfId="16013"/>
    <cellStyle name="集計 5 4 5" xfId="22658"/>
    <cellStyle name="集計 5 4 6" xfId="26097"/>
    <cellStyle name="集計 5 4 7" xfId="32144"/>
    <cellStyle name="集計 5 4 8" xfId="32019"/>
    <cellStyle name="集計 5 5" xfId="3196"/>
    <cellStyle name="集計 5 5 2" xfId="5743"/>
    <cellStyle name="集計 5 5 2 2" xfId="11489"/>
    <cellStyle name="集計 5 5 2 3" xfId="16016"/>
    <cellStyle name="集計 5 5 2 4" xfId="22661"/>
    <cellStyle name="集計 5 5 2 5" xfId="26100"/>
    <cellStyle name="集計 5 5 2 6" xfId="32149"/>
    <cellStyle name="集計 5 5 3" xfId="11488"/>
    <cellStyle name="集計 5 5 4" xfId="16015"/>
    <cellStyle name="集計 5 5 5" xfId="22660"/>
    <cellStyle name="集計 5 5 6" xfId="26099"/>
    <cellStyle name="集計 5 5 7" xfId="32021"/>
    <cellStyle name="集計 5 6" xfId="3952"/>
    <cellStyle name="集計 5 6 2" xfId="11490"/>
    <cellStyle name="集計 5 6 3" xfId="16017"/>
    <cellStyle name="集計 5 6 4" xfId="22662"/>
    <cellStyle name="集計 5 6 5" xfId="26101"/>
    <cellStyle name="集計 5 6 6" xfId="32147"/>
    <cellStyle name="集計 5 6 7" xfId="32150"/>
    <cellStyle name="集計 5 7" xfId="11481"/>
    <cellStyle name="集計 5 8" xfId="16008"/>
    <cellStyle name="集計 5 9" xfId="22653"/>
  </cellStyles>
  <dxfs count="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004C97"/>
      <color rgb="FF26EE64"/>
      <color rgb="FFB9E5FB"/>
      <color rgb="FF00B5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DXS FUM by Sector</a:t>
            </a:r>
          </a:p>
        </c:rich>
      </c:tx>
      <c:layout>
        <c:manualLayout>
          <c:xMode val="edge"/>
          <c:yMode val="edge"/>
          <c:x val="0.34103720641477192"/>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dPt>
          <c:dPt>
            <c:idx val="3"/>
            <c:bubble3D val="0"/>
            <c:spPr>
              <a:solidFill>
                <a:schemeClr val="accent3">
                  <a:lumMod val="60000"/>
                  <a:lumOff val="40000"/>
                </a:schemeClr>
              </a:solidFill>
            </c:spPr>
          </c:dPt>
          <c:dLbls>
            <c:dLbl>
              <c:idx val="0"/>
              <c:layout>
                <c:manualLayout>
                  <c:x val="0.17930346291966559"/>
                  <c:y val="-6.4105834286453778E-2"/>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delete val="1"/>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Dec14'!$B$93:$B$96</c:f>
              <c:strCache>
                <c:ptCount val="4"/>
                <c:pt idx="0">
                  <c:v>Office       </c:v>
                </c:pt>
                <c:pt idx="1">
                  <c:v>Industrial</c:v>
                </c:pt>
                <c:pt idx="2">
                  <c:v>Retail</c:v>
                </c:pt>
                <c:pt idx="3">
                  <c:v>International</c:v>
                </c:pt>
              </c:strCache>
            </c:strRef>
          </c:cat>
          <c:val>
            <c:numRef>
              <c:f>'FUM Dec14'!$C$93:$C$96</c:f>
              <c:numCache>
                <c:formatCode>0%</c:formatCode>
                <c:ptCount val="4"/>
                <c:pt idx="0">
                  <c:v>0.84</c:v>
                </c:pt>
                <c:pt idx="1">
                  <c:v>0.16</c:v>
                </c:pt>
                <c:pt idx="2">
                  <c:v>0</c:v>
                </c:pt>
                <c:pt idx="3">
                  <c:v>0</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FUM by Fund</a:t>
            </a:r>
          </a:p>
        </c:rich>
      </c:tx>
      <c:layout>
        <c:manualLayout>
          <c:xMode val="edge"/>
          <c:yMode val="edge"/>
          <c:x val="0.3410369774505102"/>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spPr>
              <a:solidFill>
                <a:schemeClr val="accent4">
                  <a:lumMod val="60000"/>
                  <a:lumOff val="40000"/>
                </a:schemeClr>
              </a:solidFill>
            </c:spPr>
          </c:dPt>
          <c:dPt>
            <c:idx val="3"/>
            <c:bubble3D val="0"/>
            <c:spPr>
              <a:solidFill>
                <a:schemeClr val="accent3">
                  <a:lumMod val="60000"/>
                  <a:lumOff val="40000"/>
                </a:schemeClr>
              </a:solidFill>
            </c:spPr>
          </c:dPt>
          <c:dPt>
            <c:idx val="4"/>
            <c:bubble3D val="0"/>
          </c:dPt>
          <c:dLbls>
            <c:dLbl>
              <c:idx val="0"/>
              <c:layout>
                <c:manualLayout>
                  <c:x val="0.12986265894181234"/>
                  <c:y val="3.5125978954433076E-2"/>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layout>
                <c:manualLayout>
                  <c:x val="-0.10648775765111244"/>
                  <c:y val="-7.3118293720051519E-2"/>
                </c:manualLayout>
              </c:layout>
              <c:showLegendKey val="0"/>
              <c:showVal val="1"/>
              <c:showCatName val="1"/>
              <c:showSerName val="0"/>
              <c:showPercent val="0"/>
              <c:showBubbleSize val="0"/>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Dec14'!$B$98:$B$102</c:f>
              <c:strCache>
                <c:ptCount val="5"/>
                <c:pt idx="0">
                  <c:v>DXS</c:v>
                </c:pt>
                <c:pt idx="1">
                  <c:v>DWPF</c:v>
                </c:pt>
                <c:pt idx="2">
                  <c:v>NPS</c:v>
                </c:pt>
                <c:pt idx="3">
                  <c:v>STC</c:v>
                </c:pt>
                <c:pt idx="4">
                  <c:v>CPPIB</c:v>
                </c:pt>
              </c:strCache>
            </c:strRef>
          </c:cat>
          <c:val>
            <c:numRef>
              <c:f>'FUM Dec14'!$C$98:$C$102</c:f>
              <c:numCache>
                <c:formatCode>0%</c:formatCode>
                <c:ptCount val="5"/>
                <c:pt idx="0">
                  <c:v>0.4963586128677504</c:v>
                </c:pt>
                <c:pt idx="1">
                  <c:v>0.30063680914604124</c:v>
                </c:pt>
                <c:pt idx="2">
                  <c:v>1.4724861913936255E-2</c:v>
                </c:pt>
                <c:pt idx="3">
                  <c:v>9.287124087041175E-2</c:v>
                </c:pt>
                <c:pt idx="4">
                  <c:v>9.2646814236296296E-2</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FUM by Sector</a:t>
            </a:r>
          </a:p>
        </c:rich>
      </c:tx>
      <c:layout>
        <c:manualLayout>
          <c:xMode val="edge"/>
          <c:yMode val="edge"/>
          <c:x val="0.34103706548876517"/>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spPr>
              <a:solidFill>
                <a:schemeClr val="accent4">
                  <a:lumMod val="60000"/>
                  <a:lumOff val="40000"/>
                </a:schemeClr>
              </a:solidFill>
            </c:spPr>
          </c:dPt>
          <c:dPt>
            <c:idx val="3"/>
            <c:bubble3D val="0"/>
            <c:spPr>
              <a:solidFill>
                <a:schemeClr val="accent3">
                  <a:lumMod val="60000"/>
                  <a:lumOff val="40000"/>
                </a:schemeClr>
              </a:solidFill>
            </c:spPr>
          </c:dPt>
          <c:dLbls>
            <c:dLbl>
              <c:idx val="0"/>
              <c:layout>
                <c:manualLayout>
                  <c:x val="7.6618780116256127E-2"/>
                  <c:y val="0.16047162533166426"/>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layout>
                <c:manualLayout>
                  <c:x val="-0.10648775765111244"/>
                  <c:y val="-7.3118293720051519E-2"/>
                </c:manualLayout>
              </c:layout>
              <c:showLegendKey val="0"/>
              <c:showVal val="1"/>
              <c:showCatName val="1"/>
              <c:showSerName val="0"/>
              <c:showPercent val="0"/>
              <c:showBubbleSize val="0"/>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Dec14'!$B$104:$B$107</c:f>
              <c:strCache>
                <c:ptCount val="4"/>
                <c:pt idx="0">
                  <c:v>Office       </c:v>
                </c:pt>
                <c:pt idx="1">
                  <c:v>Industrial</c:v>
                </c:pt>
                <c:pt idx="2">
                  <c:v>Retail        </c:v>
                </c:pt>
                <c:pt idx="3">
                  <c:v>International</c:v>
                </c:pt>
              </c:strCache>
            </c:strRef>
          </c:cat>
          <c:val>
            <c:numRef>
              <c:f>'FUM Dec14'!$C$104:$C$107</c:f>
              <c:numCache>
                <c:formatCode>0%</c:formatCode>
                <c:ptCount val="4"/>
                <c:pt idx="0">
                  <c:v>0.65</c:v>
                </c:pt>
                <c:pt idx="1">
                  <c:v>0.14000000000000001</c:v>
                </c:pt>
                <c:pt idx="2">
                  <c:v>0.21</c:v>
                </c:pt>
                <c:pt idx="3">
                  <c:v>0</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DXS FUM by Sector</a:t>
            </a:r>
          </a:p>
        </c:rich>
      </c:tx>
      <c:layout>
        <c:manualLayout>
          <c:xMode val="edge"/>
          <c:yMode val="edge"/>
          <c:x val="0.34103711612319648"/>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dPt>
          <c:dPt>
            <c:idx val="3"/>
            <c:bubble3D val="0"/>
            <c:spPr>
              <a:solidFill>
                <a:schemeClr val="accent3">
                  <a:lumMod val="60000"/>
                  <a:lumOff val="40000"/>
                </a:schemeClr>
              </a:solidFill>
            </c:spPr>
          </c:dPt>
          <c:dLbls>
            <c:dLbl>
              <c:idx val="0"/>
              <c:layout>
                <c:manualLayout>
                  <c:x val="0.17930346291966559"/>
                  <c:y val="-6.4105834286453778E-2"/>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delete val="1"/>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Dec13'!$B$91:$B$94</c:f>
              <c:strCache>
                <c:ptCount val="4"/>
                <c:pt idx="0">
                  <c:v>Office       </c:v>
                </c:pt>
                <c:pt idx="1">
                  <c:v>Industrial</c:v>
                </c:pt>
                <c:pt idx="2">
                  <c:v>Retail</c:v>
                </c:pt>
                <c:pt idx="3">
                  <c:v>International</c:v>
                </c:pt>
              </c:strCache>
            </c:strRef>
          </c:cat>
          <c:val>
            <c:numRef>
              <c:f>'FUM Dec13'!$C$91:$C$94</c:f>
              <c:numCache>
                <c:formatCode>0%</c:formatCode>
                <c:ptCount val="4"/>
                <c:pt idx="0">
                  <c:v>0.78</c:v>
                </c:pt>
                <c:pt idx="1">
                  <c:v>0.22</c:v>
                </c:pt>
                <c:pt idx="2">
                  <c:v>0</c:v>
                </c:pt>
                <c:pt idx="3">
                  <c:v>0</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FUM by Fund</a:t>
            </a:r>
          </a:p>
        </c:rich>
      </c:tx>
      <c:layout>
        <c:manualLayout>
          <c:xMode val="edge"/>
          <c:yMode val="edge"/>
          <c:x val="0.34103716334821205"/>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spPr>
              <a:solidFill>
                <a:schemeClr val="accent4">
                  <a:lumMod val="60000"/>
                  <a:lumOff val="40000"/>
                </a:schemeClr>
              </a:solidFill>
            </c:spPr>
          </c:dPt>
          <c:dPt>
            <c:idx val="3"/>
            <c:bubble3D val="0"/>
            <c:spPr>
              <a:solidFill>
                <a:schemeClr val="accent3">
                  <a:lumMod val="60000"/>
                  <a:lumOff val="40000"/>
                </a:schemeClr>
              </a:solidFill>
            </c:spPr>
          </c:dPt>
          <c:dLbls>
            <c:dLbl>
              <c:idx val="0"/>
              <c:layout>
                <c:manualLayout>
                  <c:x val="0.12986265894181234"/>
                  <c:y val="3.5125978954433076E-2"/>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layout>
                <c:manualLayout>
                  <c:x val="-0.10648775765111244"/>
                  <c:y val="-7.3118293720051519E-2"/>
                </c:manualLayout>
              </c:layout>
              <c:showLegendKey val="0"/>
              <c:showVal val="1"/>
              <c:showCatName val="1"/>
              <c:showSerName val="0"/>
              <c:showPercent val="0"/>
              <c:showBubbleSize val="0"/>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Dec13'!$B$96:$B$99</c:f>
              <c:strCache>
                <c:ptCount val="4"/>
                <c:pt idx="0">
                  <c:v>DXS</c:v>
                </c:pt>
                <c:pt idx="1">
                  <c:v>DWPF</c:v>
                </c:pt>
                <c:pt idx="2">
                  <c:v>NPS</c:v>
                </c:pt>
                <c:pt idx="3">
                  <c:v>STC</c:v>
                </c:pt>
              </c:strCache>
            </c:strRef>
          </c:cat>
          <c:val>
            <c:numRef>
              <c:f>'FUM Dec13'!$C$96:$C$99</c:f>
              <c:numCache>
                <c:formatCode>0%</c:formatCode>
                <c:ptCount val="4"/>
                <c:pt idx="0">
                  <c:v>0.53090803220975336</c:v>
                </c:pt>
                <c:pt idx="1">
                  <c:v>0.33063170731976627</c:v>
                </c:pt>
                <c:pt idx="2">
                  <c:v>1.8133362761799672E-2</c:v>
                </c:pt>
                <c:pt idx="3">
                  <c:v>0.12032689770868064</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FUM by Sector</a:t>
            </a:r>
          </a:p>
        </c:rich>
      </c:tx>
      <c:layout>
        <c:manualLayout>
          <c:xMode val="edge"/>
          <c:yMode val="edge"/>
          <c:x val="0.34103706548876517"/>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spPr>
              <a:solidFill>
                <a:schemeClr val="accent4">
                  <a:lumMod val="60000"/>
                  <a:lumOff val="40000"/>
                </a:schemeClr>
              </a:solidFill>
            </c:spPr>
          </c:dPt>
          <c:dPt>
            <c:idx val="3"/>
            <c:bubble3D val="0"/>
            <c:spPr>
              <a:solidFill>
                <a:schemeClr val="accent3">
                  <a:lumMod val="60000"/>
                  <a:lumOff val="40000"/>
                </a:schemeClr>
              </a:solidFill>
            </c:spPr>
          </c:dPt>
          <c:dLbls>
            <c:dLbl>
              <c:idx val="0"/>
              <c:layout>
                <c:manualLayout>
                  <c:x val="7.6618780116256127E-2"/>
                  <c:y val="0.16047162533166426"/>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layout>
                <c:manualLayout>
                  <c:x val="-0.10648775765111244"/>
                  <c:y val="-7.3118293720051519E-2"/>
                </c:manualLayout>
              </c:layout>
              <c:showLegendKey val="0"/>
              <c:showVal val="1"/>
              <c:showCatName val="1"/>
              <c:showSerName val="0"/>
              <c:showPercent val="0"/>
              <c:showBubbleSize val="0"/>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Dec13'!$B$101:$B$104</c:f>
              <c:strCache>
                <c:ptCount val="4"/>
                <c:pt idx="0">
                  <c:v>Office       </c:v>
                </c:pt>
                <c:pt idx="1">
                  <c:v>Industrial</c:v>
                </c:pt>
                <c:pt idx="2">
                  <c:v>Retail        </c:v>
                </c:pt>
                <c:pt idx="3">
                  <c:v>International</c:v>
                </c:pt>
              </c:strCache>
            </c:strRef>
          </c:cat>
          <c:val>
            <c:numRef>
              <c:f>'FUM Dec13'!$C$101:$C$104</c:f>
              <c:numCache>
                <c:formatCode>0%</c:formatCode>
                <c:ptCount val="4"/>
                <c:pt idx="0">
                  <c:v>0.56999999999999995</c:v>
                </c:pt>
                <c:pt idx="1">
                  <c:v>0.19</c:v>
                </c:pt>
                <c:pt idx="2">
                  <c:v>0.24</c:v>
                </c:pt>
                <c:pt idx="3">
                  <c:v>0</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DXS FUM by Sector</a:t>
            </a:r>
          </a:p>
        </c:rich>
      </c:tx>
      <c:layout>
        <c:manualLayout>
          <c:xMode val="edge"/>
          <c:yMode val="edge"/>
          <c:x val="0.34103720774740559"/>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dPt>
          <c:dPt>
            <c:idx val="3"/>
            <c:bubble3D val="0"/>
            <c:spPr>
              <a:solidFill>
                <a:schemeClr val="accent3">
                  <a:lumMod val="60000"/>
                  <a:lumOff val="40000"/>
                </a:schemeClr>
              </a:solidFill>
            </c:spPr>
          </c:dPt>
          <c:dLbls>
            <c:dLbl>
              <c:idx val="0"/>
              <c:layout>
                <c:manualLayout>
                  <c:x val="0.17930346291966559"/>
                  <c:y val="-6.4105834286453778E-2"/>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delete val="1"/>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Jun14'!$B$93:$B$96</c:f>
              <c:strCache>
                <c:ptCount val="4"/>
                <c:pt idx="0">
                  <c:v>Office       </c:v>
                </c:pt>
                <c:pt idx="1">
                  <c:v>Industrial</c:v>
                </c:pt>
                <c:pt idx="2">
                  <c:v>Retail</c:v>
                </c:pt>
                <c:pt idx="3">
                  <c:v>International</c:v>
                </c:pt>
              </c:strCache>
            </c:strRef>
          </c:cat>
          <c:val>
            <c:numRef>
              <c:f>'FUM Jun14'!$C$93:$C$96</c:f>
              <c:numCache>
                <c:formatCode>0%</c:formatCode>
                <c:ptCount val="4"/>
                <c:pt idx="0">
                  <c:v>0.84</c:v>
                </c:pt>
                <c:pt idx="1">
                  <c:v>0.16</c:v>
                </c:pt>
                <c:pt idx="2">
                  <c:v>0</c:v>
                </c:pt>
                <c:pt idx="3">
                  <c:v>0</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FUM by Fund</a:t>
            </a:r>
          </a:p>
        </c:rich>
      </c:tx>
      <c:layout>
        <c:manualLayout>
          <c:xMode val="edge"/>
          <c:yMode val="edge"/>
          <c:x val="0.34103704231541193"/>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spPr>
              <a:solidFill>
                <a:schemeClr val="accent4">
                  <a:lumMod val="60000"/>
                  <a:lumOff val="40000"/>
                </a:schemeClr>
              </a:solidFill>
            </c:spPr>
          </c:dPt>
          <c:dPt>
            <c:idx val="3"/>
            <c:bubble3D val="0"/>
            <c:spPr>
              <a:solidFill>
                <a:schemeClr val="accent3">
                  <a:lumMod val="60000"/>
                  <a:lumOff val="40000"/>
                </a:schemeClr>
              </a:solidFill>
            </c:spPr>
          </c:dPt>
          <c:dPt>
            <c:idx val="4"/>
            <c:bubble3D val="0"/>
          </c:dPt>
          <c:dLbls>
            <c:dLbl>
              <c:idx val="0"/>
              <c:layout>
                <c:manualLayout>
                  <c:x val="0.12986265894181234"/>
                  <c:y val="3.5125978954433076E-2"/>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layout>
                <c:manualLayout>
                  <c:x val="-0.10648775765111244"/>
                  <c:y val="-7.3118293720051519E-2"/>
                </c:manualLayout>
              </c:layout>
              <c:showLegendKey val="0"/>
              <c:showVal val="1"/>
              <c:showCatName val="1"/>
              <c:showSerName val="0"/>
              <c:showPercent val="0"/>
              <c:showBubbleSize val="0"/>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Jun14'!$B$98:$B$102</c:f>
              <c:strCache>
                <c:ptCount val="5"/>
                <c:pt idx="0">
                  <c:v>DXS</c:v>
                </c:pt>
                <c:pt idx="1">
                  <c:v>DWPF</c:v>
                </c:pt>
                <c:pt idx="2">
                  <c:v>NPS</c:v>
                </c:pt>
                <c:pt idx="3">
                  <c:v>STC</c:v>
                </c:pt>
                <c:pt idx="4">
                  <c:v>CPPIB</c:v>
                </c:pt>
              </c:strCache>
            </c:strRef>
          </c:cat>
          <c:val>
            <c:numRef>
              <c:f>'FUM Jun14'!$C$98:$C$102</c:f>
              <c:numCache>
                <c:formatCode>0%</c:formatCode>
                <c:ptCount val="5"/>
                <c:pt idx="0">
                  <c:v>0.51238326441941451</c:v>
                </c:pt>
                <c:pt idx="1">
                  <c:v>0.28063541903857642</c:v>
                </c:pt>
                <c:pt idx="2">
                  <c:v>1.5054039730610999E-2</c:v>
                </c:pt>
                <c:pt idx="3">
                  <c:v>9.5092029138127365E-2</c:v>
                </c:pt>
                <c:pt idx="4">
                  <c:v>9.5190252512201964E-2</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rebuchet MS"/>
                <a:ea typeface="Trebuchet MS"/>
                <a:cs typeface="Trebuchet MS"/>
              </a:defRPr>
            </a:pPr>
            <a:r>
              <a:rPr lang="en-AU"/>
              <a:t>FUM by Sector</a:t>
            </a:r>
          </a:p>
        </c:rich>
      </c:tx>
      <c:layout>
        <c:manualLayout>
          <c:xMode val="edge"/>
          <c:yMode val="edge"/>
          <c:x val="0.34103706548876517"/>
          <c:y val="0"/>
        </c:manualLayout>
      </c:layout>
      <c:overlay val="0"/>
    </c:title>
    <c:autoTitleDeleted val="0"/>
    <c:plotArea>
      <c:layout/>
      <c:doughnutChart>
        <c:varyColors val="1"/>
        <c:ser>
          <c:idx val="0"/>
          <c:order val="0"/>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2"/>
            <c:bubble3D val="0"/>
            <c:spPr>
              <a:solidFill>
                <a:schemeClr val="accent4">
                  <a:lumMod val="60000"/>
                  <a:lumOff val="40000"/>
                </a:schemeClr>
              </a:solidFill>
            </c:spPr>
          </c:dPt>
          <c:dPt>
            <c:idx val="3"/>
            <c:bubble3D val="0"/>
            <c:spPr>
              <a:solidFill>
                <a:schemeClr val="accent3">
                  <a:lumMod val="60000"/>
                  <a:lumOff val="40000"/>
                </a:schemeClr>
              </a:solidFill>
            </c:spPr>
          </c:dPt>
          <c:dLbls>
            <c:dLbl>
              <c:idx val="0"/>
              <c:layout>
                <c:manualLayout>
                  <c:x val="7.6618780116256127E-2"/>
                  <c:y val="0.16047162533166426"/>
                </c:manualLayout>
              </c:layout>
              <c:showLegendKey val="0"/>
              <c:showVal val="1"/>
              <c:showCatName val="1"/>
              <c:showSerName val="0"/>
              <c:showPercent val="0"/>
              <c:showBubbleSize val="0"/>
              <c:separator> </c:separator>
            </c:dLbl>
            <c:dLbl>
              <c:idx val="1"/>
              <c:layout>
                <c:manualLayout>
                  <c:x val="-0.1556218734774456"/>
                  <c:y val="1.9891754397918102E-2"/>
                </c:manualLayout>
              </c:layout>
              <c:showLegendKey val="0"/>
              <c:showVal val="1"/>
              <c:showCatName val="1"/>
              <c:showSerName val="0"/>
              <c:showPercent val="0"/>
              <c:showBubbleSize val="0"/>
              <c:separator> </c:separator>
            </c:dLbl>
            <c:dLbl>
              <c:idx val="2"/>
              <c:layout>
                <c:manualLayout>
                  <c:x val="-0.10648775765111244"/>
                  <c:y val="-7.3118293720051519E-2"/>
                </c:manualLayout>
              </c:layout>
              <c:showLegendKey val="0"/>
              <c:showVal val="1"/>
              <c:showCatName val="1"/>
              <c:showSerName val="0"/>
              <c:showPercent val="0"/>
              <c:showBubbleSize val="0"/>
            </c:dLbl>
            <c:dLbl>
              <c:idx val="3"/>
              <c:layout>
                <c:manualLayout>
                  <c:x val="-5.0746263090471394E-2"/>
                  <c:y val="-0.12929629227504005"/>
                </c:manualLayout>
              </c:layout>
              <c:showLegendKey val="0"/>
              <c:showVal val="1"/>
              <c:showCatName val="1"/>
              <c:showSerName val="0"/>
              <c:showPercent val="0"/>
              <c:showBubbleSize val="0"/>
              <c:separator> </c:separator>
            </c:dLbl>
            <c:txPr>
              <a:bodyPr/>
              <a:lstStyle/>
              <a:p>
                <a:pPr>
                  <a:defRPr sz="800" b="0" i="0" u="none" strike="noStrike" baseline="0">
                    <a:solidFill>
                      <a:srgbClr val="000000"/>
                    </a:solidFill>
                    <a:latin typeface="Trebuchet MS"/>
                    <a:ea typeface="Trebuchet MS"/>
                    <a:cs typeface="Trebuchet MS"/>
                  </a:defRPr>
                </a:pPr>
                <a:endParaRPr lang="en-US"/>
              </a:p>
            </c:txPr>
            <c:showLegendKey val="0"/>
            <c:showVal val="1"/>
            <c:showCatName val="1"/>
            <c:showSerName val="0"/>
            <c:showPercent val="0"/>
            <c:showBubbleSize val="0"/>
            <c:separator> </c:separator>
            <c:showLeaderLines val="0"/>
          </c:dLbls>
          <c:cat>
            <c:strRef>
              <c:f>'FUM Jun14'!$B$104:$B$107</c:f>
              <c:strCache>
                <c:ptCount val="4"/>
                <c:pt idx="0">
                  <c:v>Office       </c:v>
                </c:pt>
                <c:pt idx="1">
                  <c:v>Industrial</c:v>
                </c:pt>
                <c:pt idx="2">
                  <c:v>Retail        </c:v>
                </c:pt>
                <c:pt idx="3">
                  <c:v>International</c:v>
                </c:pt>
              </c:strCache>
            </c:strRef>
          </c:cat>
          <c:val>
            <c:numRef>
              <c:f>'FUM Jun14'!$C$104:$C$107</c:f>
              <c:numCache>
                <c:formatCode>0%</c:formatCode>
                <c:ptCount val="4"/>
                <c:pt idx="0">
                  <c:v>0.66</c:v>
                </c:pt>
                <c:pt idx="1">
                  <c:v>0.14000000000000001</c:v>
                </c:pt>
                <c:pt idx="2">
                  <c:v>0.19</c:v>
                </c:pt>
                <c:pt idx="3">
                  <c:v>0</c:v>
                </c:pt>
              </c:numCache>
            </c:numRef>
          </c:val>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47625</xdr:rowOff>
    </xdr:from>
    <xdr:to>
      <xdr:col>5</xdr:col>
      <xdr:colOff>390525</xdr:colOff>
      <xdr:row>55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42</xdr:row>
      <xdr:rowOff>57150</xdr:rowOff>
    </xdr:from>
    <xdr:to>
      <xdr:col>14</xdr:col>
      <xdr:colOff>0</xdr:colOff>
      <xdr:row>55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42</xdr:row>
      <xdr:rowOff>57150</xdr:rowOff>
    </xdr:from>
    <xdr:to>
      <xdr:col>18</xdr:col>
      <xdr:colOff>161925</xdr:colOff>
      <xdr:row>55</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40</xdr:row>
      <xdr:rowOff>47625</xdr:rowOff>
    </xdr:from>
    <xdr:to>
      <xdr:col>5</xdr:col>
      <xdr:colOff>390525</xdr:colOff>
      <xdr:row>53</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40</xdr:row>
      <xdr:rowOff>57150</xdr:rowOff>
    </xdr:from>
    <xdr:to>
      <xdr:col>12</xdr:col>
      <xdr:colOff>0</xdr:colOff>
      <xdr:row>53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28575</xdr:colOff>
      <xdr:row>40</xdr:row>
      <xdr:rowOff>57150</xdr:rowOff>
    </xdr:from>
    <xdr:to>
      <xdr:col>16</xdr:col>
      <xdr:colOff>161925</xdr:colOff>
      <xdr:row>53</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47625</xdr:rowOff>
    </xdr:from>
    <xdr:to>
      <xdr:col>5</xdr:col>
      <xdr:colOff>390525</xdr:colOff>
      <xdr:row>55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42</xdr:row>
      <xdr:rowOff>57150</xdr:rowOff>
    </xdr:from>
    <xdr:to>
      <xdr:col>14</xdr:col>
      <xdr:colOff>0</xdr:colOff>
      <xdr:row>55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42</xdr:row>
      <xdr:rowOff>57150</xdr:rowOff>
    </xdr:from>
    <xdr:to>
      <xdr:col>18</xdr:col>
      <xdr:colOff>161925</xdr:colOff>
      <xdr:row>55</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perty\C%20I%20T\cit-jim-mcs\cit-jmcs-model\cit-x-s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DB%20RREEF%20Finance\FUM\2014-15\06%20Dec-14\FUM%20Report%20Dec-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aymdan\AppData\Local\Microsoft\Windows\Temporary%20Internet%20Files\Content.Outlook\IGJJH23Z\Backup%20files\Copy%20of%20131231_DEXUS%20Retail%20-%20Property%20Statistics%20%23%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ICOMMON\iit\Analyst\Presentations\Analyst\Properties\Property's\Belrose\Belro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Business%20Solutions\Project%20Phoenix\Development\P221%20Comparative%20IS;%20DWPF%20PL;%20STC%20Net%20Income%20(SS)\P221%20STC%20Net%20Effective%20Incom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DB%20RREEF%20Finance\FUM\2014-15\06%20Dec-14\FUM%20Report%20Dec-14%20-%20non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DB%20RREEF%20Finance\FUM\2013-14\12%20Jun-14\FUM%20Report%20Jun-14%20non-SS%20link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DB%20RREEF%20Finance\FUM\2013-14\06%20Dec-13\FUM%20Report%20Dec-13%20-%20non%20SS%20lin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 val="Inputs"/>
      <sheetName val="Property Cod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Inputs"/>
      <sheetName val="Summary"/>
      <sheetName val="Property listing"/>
      <sheetName val="Equity Accounted"/>
      <sheetName val="# of Properties"/>
      <sheetName val="Custody Fee Calc"/>
      <sheetName val="Business Units"/>
      <sheetName val="DOTA"/>
      <sheetName val="Summary by month"/>
    </sheetNames>
    <sheetDataSet>
      <sheetData sheetId="0"/>
      <sheetData sheetId="1">
        <row r="5">
          <cell r="C5">
            <v>41974</v>
          </cell>
        </row>
        <row r="7">
          <cell r="C7" t="str">
            <v>AA</v>
          </cell>
        </row>
        <row r="8">
          <cell r="C8" t="str">
            <v>LTD</v>
          </cell>
        </row>
        <row r="10">
          <cell r="C10">
            <v>5</v>
          </cell>
        </row>
        <row r="11">
          <cell r="C11">
            <v>2014</v>
          </cell>
        </row>
        <row r="12">
          <cell r="C12" t="str">
            <v>[6300.6549,6605,6610]</v>
          </cell>
        </row>
        <row r="13">
          <cell r="C13" t="str">
            <v>[6606.6609,/6608]</v>
          </cell>
        </row>
        <row r="14">
          <cell r="C14" t="str">
            <v>*</v>
          </cell>
        </row>
        <row r="15">
          <cell r="C15" t="str">
            <v>*</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EXUS INTERNAL"/>
      <sheetName val="DWPF SYNOPSIS"/>
      <sheetName val="DWPF GRAPHS"/>
      <sheetName val="DWPF PORTFOLIO - WALE_OCC_VAL"/>
      <sheetName val="DWPF PORTFOLIO - EXP BY PERIOD"/>
      <sheetName val="DWPF - KEY LEASING RISKS "/>
      <sheetName val="STC SYNOPSIS"/>
      <sheetName val="STC PORTFOLIO - WALE_OCC_VAL"/>
      <sheetName val="STC PORTFOLIO - EXP BY PERIOD"/>
      <sheetName val="DEXUS DEV - STATISTICS"/>
      <sheetName val="CURRENT DATABASE"/>
      <sheetName val="VALUATION"/>
      <sheetName val="EXT SOURCE _ MAT"/>
      <sheetName val="03 CANNON PARK"/>
      <sheetName val="05 WILLOWS"/>
      <sheetName val="06 SUNLAND"/>
      <sheetName val="10 TWEED"/>
      <sheetName val="12 CAPALABA"/>
      <sheetName val="13 SMITHFIELD"/>
      <sheetName val="14 PLUMPTON"/>
      <sheetName val="16 KNOX"/>
      <sheetName val="27 MIRANDA"/>
      <sheetName val="34 PLENTY VALLEY"/>
      <sheetName val="35 NORTH LAKES"/>
      <sheetName val="36 WEST LAKES"/>
      <sheetName val="38 HURSTVILLE"/>
      <sheetName val="39 MT DRUITT"/>
      <sheetName val="63 BEENLEIGH"/>
      <sheetName val="91 RESERVE 2"/>
      <sheetName val="92 RESERVE 3"/>
      <sheetName val="93 RESERVE 4"/>
      <sheetName val="94 RESERVE 5"/>
      <sheetName val="95 RESERVE 6"/>
      <sheetName val="PREVIOUS DATABASE"/>
      <sheetName val="STANDARD INPUT"/>
      <sheetName val="DEXUS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5">
          <cell r="H5" t="str">
            <v>30003-C</v>
          </cell>
          <cell r="I5" t="str">
            <v>30003-D</v>
          </cell>
          <cell r="J5" t="str">
            <v>30003-L</v>
          </cell>
          <cell r="K5">
            <v>30003</v>
          </cell>
          <cell r="L5">
            <v>30005</v>
          </cell>
          <cell r="M5">
            <v>30006</v>
          </cell>
          <cell r="N5" t="str">
            <v>30003-06</v>
          </cell>
          <cell r="O5">
            <v>30010</v>
          </cell>
          <cell r="P5">
            <v>30012</v>
          </cell>
          <cell r="Q5">
            <v>30013</v>
          </cell>
          <cell r="R5">
            <v>30014</v>
          </cell>
          <cell r="S5">
            <v>30016</v>
          </cell>
          <cell r="T5">
            <v>30027</v>
          </cell>
          <cell r="U5">
            <v>30034</v>
          </cell>
          <cell r="V5">
            <v>30035</v>
          </cell>
          <cell r="W5">
            <v>30036</v>
          </cell>
          <cell r="X5">
            <v>30038</v>
          </cell>
          <cell r="Y5">
            <v>30039</v>
          </cell>
          <cell r="Z5">
            <v>30063</v>
          </cell>
          <cell r="AA5">
            <v>30090</v>
          </cell>
          <cell r="AB5">
            <v>30091</v>
          </cell>
          <cell r="AC5">
            <v>30092</v>
          </cell>
          <cell r="AD5">
            <v>30093</v>
          </cell>
          <cell r="AE5">
            <v>30094</v>
          </cell>
          <cell r="AF5">
            <v>30095</v>
          </cell>
        </row>
        <row r="6">
          <cell r="F6" t="str">
            <v>Property Name</v>
          </cell>
          <cell r="H6" t="str">
            <v>Cannon Park City</v>
          </cell>
          <cell r="I6" t="str">
            <v>Cannon Park Discount</v>
          </cell>
          <cell r="J6" t="str">
            <v>Cannon Park Land</v>
          </cell>
          <cell r="K6" t="str">
            <v>Cannon Park - Combined</v>
          </cell>
          <cell r="L6" t="str">
            <v>Willows</v>
          </cell>
          <cell r="M6" t="str">
            <v>Sunland</v>
          </cell>
          <cell r="N6" t="str">
            <v>Willows &amp; Adjacent Prop</v>
          </cell>
          <cell r="O6" t="str">
            <v>Tweed</v>
          </cell>
          <cell r="P6" t="str">
            <v>Capalaba</v>
          </cell>
          <cell r="Q6" t="str">
            <v>Smithfield</v>
          </cell>
          <cell r="R6" t="str">
            <v>Plumpton</v>
          </cell>
          <cell r="S6" t="str">
            <v>Knox</v>
          </cell>
          <cell r="T6" t="str">
            <v>Miranda</v>
          </cell>
          <cell r="U6" t="str">
            <v>Plenty Valley</v>
          </cell>
          <cell r="V6" t="str">
            <v>North Lakes</v>
          </cell>
          <cell r="W6" t="str">
            <v>West Lakes</v>
          </cell>
          <cell r="X6" t="str">
            <v>Hurstville</v>
          </cell>
          <cell r="Y6" t="str">
            <v>Mt Druitt</v>
          </cell>
          <cell r="Z6" t="str">
            <v>Beenleigh</v>
          </cell>
          <cell r="AA6" t="str">
            <v>--</v>
          </cell>
          <cell r="AB6" t="str">
            <v>--</v>
          </cell>
          <cell r="AC6" t="str">
            <v>--</v>
          </cell>
          <cell r="AD6" t="str">
            <v>--</v>
          </cell>
          <cell r="AE6" t="str">
            <v>--</v>
          </cell>
          <cell r="AF6" t="str">
            <v>--</v>
          </cell>
        </row>
        <row r="10">
          <cell r="K10" t="str">
            <v xml:space="preserve"> </v>
          </cell>
          <cell r="L10" t="str">
            <v>--</v>
          </cell>
          <cell r="M10" t="str">
            <v xml:space="preserve"> </v>
          </cell>
          <cell r="O10" t="str">
            <v xml:space="preserve"> </v>
          </cell>
          <cell r="P10" t="str">
            <v xml:space="preserve"> </v>
          </cell>
          <cell r="Q10" t="str">
            <v>Cnr Captain Cook Hwy &amp; Kennedy Hwy</v>
          </cell>
          <cell r="R10" t="str">
            <v xml:space="preserve"> </v>
          </cell>
          <cell r="S10" t="str">
            <v xml:space="preserve"> </v>
          </cell>
          <cell r="T10" t="str">
            <v xml:space="preserve"> </v>
          </cell>
          <cell r="U10" t="str">
            <v xml:space="preserve"> </v>
          </cell>
          <cell r="V10" t="str">
            <v xml:space="preserve"> </v>
          </cell>
          <cell r="W10" t="str">
            <v xml:space="preserve"> </v>
          </cell>
          <cell r="X10" t="str">
            <v xml:space="preserve"> </v>
          </cell>
          <cell r="Y10" t="str">
            <v xml:space="preserve"> </v>
          </cell>
          <cell r="Z10" t="str">
            <v xml:space="preserve"> </v>
          </cell>
          <cell r="AA10" t="str">
            <v xml:space="preserve"> </v>
          </cell>
          <cell r="AB10" t="str">
            <v xml:space="preserve"> </v>
          </cell>
          <cell r="AC10" t="str">
            <v xml:space="preserve"> </v>
          </cell>
          <cell r="AD10" t="str">
            <v xml:space="preserve"> </v>
          </cell>
          <cell r="AE10" t="str">
            <v xml:space="preserve"> </v>
          </cell>
          <cell r="AF10" t="str">
            <v xml:space="preserve"> </v>
          </cell>
        </row>
        <row r="11">
          <cell r="F11" t="str">
            <v>Year Built</v>
          </cell>
          <cell r="K11">
            <v>1996</v>
          </cell>
          <cell r="L11">
            <v>1985</v>
          </cell>
          <cell r="M11">
            <v>1997</v>
          </cell>
          <cell r="O11">
            <v>1982</v>
          </cell>
          <cell r="P11">
            <v>1994</v>
          </cell>
          <cell r="Q11">
            <v>1986</v>
          </cell>
          <cell r="R11">
            <v>1994</v>
          </cell>
          <cell r="S11">
            <v>1977</v>
          </cell>
          <cell r="T11">
            <v>1964</v>
          </cell>
          <cell r="U11">
            <v>2001</v>
          </cell>
          <cell r="V11">
            <v>2003</v>
          </cell>
          <cell r="W11">
            <v>1974</v>
          </cell>
          <cell r="X11">
            <v>1978</v>
          </cell>
          <cell r="Y11">
            <v>1973</v>
          </cell>
          <cell r="Z11">
            <v>1999</v>
          </cell>
        </row>
        <row r="13">
          <cell r="H13" t="str">
            <v>Single</v>
          </cell>
          <cell r="I13" t="str">
            <v>Single</v>
          </cell>
          <cell r="J13" t="str">
            <v>Single</v>
          </cell>
          <cell r="K13" t="str">
            <v>Single</v>
          </cell>
          <cell r="L13" t="str">
            <v>Single</v>
          </cell>
          <cell r="M13" t="str">
            <v>Single</v>
          </cell>
          <cell r="N13" t="str">
            <v>Combined</v>
          </cell>
          <cell r="O13" t="str">
            <v>Combined</v>
          </cell>
          <cell r="P13" t="str">
            <v>Combined</v>
          </cell>
          <cell r="Q13" t="str">
            <v>Combined</v>
          </cell>
          <cell r="R13" t="str">
            <v>Combined</v>
          </cell>
          <cell r="S13" t="str">
            <v>Combined</v>
          </cell>
          <cell r="T13" t="str">
            <v>Combined</v>
          </cell>
          <cell r="U13" t="str">
            <v>Combined</v>
          </cell>
          <cell r="V13" t="str">
            <v>Combined</v>
          </cell>
          <cell r="W13" t="str">
            <v>Combined</v>
          </cell>
          <cell r="X13" t="str">
            <v>Combined</v>
          </cell>
          <cell r="Y13" t="str">
            <v>Combined</v>
          </cell>
          <cell r="Z13" t="str">
            <v>Combined</v>
          </cell>
          <cell r="AA13" t="str">
            <v>Retail</v>
          </cell>
          <cell r="AB13" t="str">
            <v>Retail</v>
          </cell>
          <cell r="AC13" t="str">
            <v>Retail</v>
          </cell>
          <cell r="AD13" t="str">
            <v>Retail</v>
          </cell>
          <cell r="AE13" t="str">
            <v>Retail</v>
          </cell>
          <cell r="AF13" t="str">
            <v>Retail</v>
          </cell>
        </row>
        <row r="15">
          <cell r="F15" t="str">
            <v>Sector</v>
          </cell>
          <cell r="H15" t="str">
            <v>Retail</v>
          </cell>
          <cell r="I15" t="str">
            <v>Retail</v>
          </cell>
          <cell r="J15" t="str">
            <v>Retail</v>
          </cell>
          <cell r="K15" t="str">
            <v>Retail</v>
          </cell>
          <cell r="L15" t="str">
            <v>Retail</v>
          </cell>
          <cell r="M15" t="str">
            <v>Retail</v>
          </cell>
          <cell r="N15" t="str">
            <v>Retail</v>
          </cell>
          <cell r="O15" t="str">
            <v>Retail</v>
          </cell>
          <cell r="P15" t="str">
            <v>Retail</v>
          </cell>
          <cell r="Q15" t="str">
            <v>Retail</v>
          </cell>
          <cell r="R15" t="str">
            <v>Retail</v>
          </cell>
          <cell r="S15" t="str">
            <v>Retail</v>
          </cell>
          <cell r="T15" t="str">
            <v>Retail</v>
          </cell>
          <cell r="U15" t="str">
            <v>Retail</v>
          </cell>
          <cell r="V15" t="str">
            <v>Retail</v>
          </cell>
          <cell r="W15" t="str">
            <v>Retail</v>
          </cell>
          <cell r="X15" t="str">
            <v>Retail</v>
          </cell>
          <cell r="Y15" t="str">
            <v>Retail</v>
          </cell>
          <cell r="Z15" t="str">
            <v>Retail</v>
          </cell>
          <cell r="AA15" t="str">
            <v>Retail</v>
          </cell>
          <cell r="AB15" t="str">
            <v>Retail</v>
          </cell>
          <cell r="AC15" t="str">
            <v>Retail</v>
          </cell>
          <cell r="AD15" t="str">
            <v>Retail</v>
          </cell>
          <cell r="AE15" t="str">
            <v>Retail</v>
          </cell>
          <cell r="AF15" t="str">
            <v>Retail</v>
          </cell>
        </row>
        <row r="17">
          <cell r="F17" t="str">
            <v>Ownership</v>
          </cell>
          <cell r="H17" t="str">
            <v>DWPF</v>
          </cell>
          <cell r="I17" t="str">
            <v>DWPF</v>
          </cell>
          <cell r="J17" t="str">
            <v>DWPF</v>
          </cell>
          <cell r="K17" t="str">
            <v>DWPF</v>
          </cell>
          <cell r="L17" t="str">
            <v>DWPF</v>
          </cell>
          <cell r="M17" t="str">
            <v>DWPF</v>
          </cell>
          <cell r="N17" t="str">
            <v>DWPF</v>
          </cell>
          <cell r="O17" t="str">
            <v>STC</v>
          </cell>
          <cell r="P17" t="str">
            <v>STC</v>
          </cell>
          <cell r="Q17" t="str">
            <v>STC</v>
          </cell>
          <cell r="R17" t="str">
            <v>STC</v>
          </cell>
          <cell r="S17" t="str">
            <v>STC</v>
          </cell>
          <cell r="T17" t="str">
            <v>DWPF</v>
          </cell>
          <cell r="U17" t="str">
            <v>DWPF</v>
          </cell>
          <cell r="V17" t="str">
            <v>DWPF</v>
          </cell>
          <cell r="W17" t="str">
            <v>DWPF</v>
          </cell>
          <cell r="X17" t="str">
            <v>DWPF</v>
          </cell>
          <cell r="Y17" t="str">
            <v>DWPF</v>
          </cell>
          <cell r="Z17" t="str">
            <v>DWPF</v>
          </cell>
          <cell r="AA17" t="str">
            <v>--</v>
          </cell>
          <cell r="AB17" t="str">
            <v>--</v>
          </cell>
          <cell r="AC17" t="str">
            <v>--</v>
          </cell>
          <cell r="AD17" t="str">
            <v>--</v>
          </cell>
          <cell r="AE17" t="str">
            <v>--</v>
          </cell>
          <cell r="AF17" t="str">
            <v>--</v>
          </cell>
        </row>
        <row r="18">
          <cell r="F18" t="str">
            <v>Ownership%</v>
          </cell>
          <cell r="H18">
            <v>1</v>
          </cell>
          <cell r="I18">
            <v>1</v>
          </cell>
          <cell r="J18">
            <v>1</v>
          </cell>
          <cell r="K18">
            <v>1</v>
          </cell>
          <cell r="L18">
            <v>1</v>
          </cell>
          <cell r="M18">
            <v>1</v>
          </cell>
          <cell r="N18">
            <v>1</v>
          </cell>
          <cell r="O18">
            <v>1</v>
          </cell>
          <cell r="P18">
            <v>1</v>
          </cell>
          <cell r="Q18">
            <v>1</v>
          </cell>
          <cell r="R18">
            <v>1</v>
          </cell>
          <cell r="S18">
            <v>0.5</v>
          </cell>
          <cell r="T18">
            <v>0.5</v>
          </cell>
          <cell r="U18">
            <v>0.5</v>
          </cell>
          <cell r="V18">
            <v>0.5</v>
          </cell>
          <cell r="W18">
            <v>0.5</v>
          </cell>
          <cell r="X18">
            <v>0.5</v>
          </cell>
          <cell r="Y18">
            <v>0.5</v>
          </cell>
          <cell r="Z18">
            <v>1</v>
          </cell>
          <cell r="AA18">
            <v>0</v>
          </cell>
          <cell r="AB18">
            <v>0</v>
          </cell>
          <cell r="AC18">
            <v>0</v>
          </cell>
          <cell r="AD18">
            <v>0</v>
          </cell>
          <cell r="AE18">
            <v>0</v>
          </cell>
          <cell r="AF18">
            <v>0</v>
          </cell>
        </row>
        <row r="19">
          <cell r="F19" t="str">
            <v>Co owner</v>
          </cell>
          <cell r="H19" t="str">
            <v>--</v>
          </cell>
          <cell r="I19" t="str">
            <v>--</v>
          </cell>
          <cell r="J19" t="str">
            <v>--</v>
          </cell>
          <cell r="K19" t="str">
            <v>--</v>
          </cell>
          <cell r="L19" t="str">
            <v>--</v>
          </cell>
          <cell r="M19" t="str">
            <v>--</v>
          </cell>
          <cell r="O19" t="str">
            <v>--</v>
          </cell>
          <cell r="P19" t="str">
            <v>--</v>
          </cell>
          <cell r="Q19" t="str">
            <v>--</v>
          </cell>
          <cell r="R19" t="str">
            <v>--</v>
          </cell>
          <cell r="S19" t="str">
            <v>Westfield</v>
          </cell>
          <cell r="T19" t="str">
            <v>Westfield</v>
          </cell>
          <cell r="U19" t="str">
            <v>Westfield</v>
          </cell>
          <cell r="V19" t="str">
            <v>Westfield</v>
          </cell>
          <cell r="W19" t="str">
            <v>Westfield</v>
          </cell>
          <cell r="X19" t="str">
            <v>Westfield</v>
          </cell>
          <cell r="Y19" t="str">
            <v>Westfield</v>
          </cell>
          <cell r="Z19" t="str">
            <v>--</v>
          </cell>
          <cell r="AA19" t="str">
            <v>--</v>
          </cell>
          <cell r="AB19" t="str">
            <v>--</v>
          </cell>
          <cell r="AC19" t="str">
            <v>--</v>
          </cell>
          <cell r="AD19" t="str">
            <v>--</v>
          </cell>
          <cell r="AE19" t="str">
            <v>--</v>
          </cell>
          <cell r="AF19" t="str">
            <v>--</v>
          </cell>
        </row>
        <row r="21">
          <cell r="F21" t="str">
            <v>Location - City</v>
          </cell>
          <cell r="H21" t="str">
            <v>Townsville</v>
          </cell>
          <cell r="I21" t="str">
            <v>Townsville</v>
          </cell>
          <cell r="J21" t="str">
            <v>Townsville</v>
          </cell>
          <cell r="K21" t="str">
            <v>Townsville</v>
          </cell>
          <cell r="L21" t="str">
            <v>Townsville</v>
          </cell>
          <cell r="M21" t="str">
            <v>Townsville</v>
          </cell>
          <cell r="N21" t="str">
            <v>Townsville</v>
          </cell>
          <cell r="O21" t="str">
            <v>Tweed Heads</v>
          </cell>
          <cell r="P21" t="str">
            <v>Brisbane</v>
          </cell>
          <cell r="Q21" t="str">
            <v>Cairns</v>
          </cell>
          <cell r="R21" t="str">
            <v>Sydney</v>
          </cell>
          <cell r="S21" t="str">
            <v>Melbourne</v>
          </cell>
          <cell r="T21" t="str">
            <v>Sydney</v>
          </cell>
          <cell r="U21" t="str">
            <v>Melbourne</v>
          </cell>
          <cell r="V21" t="str">
            <v>Brisbane</v>
          </cell>
          <cell r="W21" t="str">
            <v>Adelaide</v>
          </cell>
          <cell r="X21" t="str">
            <v>Sydney</v>
          </cell>
          <cell r="Y21" t="str">
            <v>Sydney</v>
          </cell>
          <cell r="Z21" t="str">
            <v>Brisbane</v>
          </cell>
          <cell r="AA21" t="str">
            <v>--</v>
          </cell>
          <cell r="AB21" t="str">
            <v>--</v>
          </cell>
          <cell r="AC21" t="str">
            <v>--</v>
          </cell>
          <cell r="AD21" t="str">
            <v>--</v>
          </cell>
          <cell r="AE21" t="str">
            <v>--</v>
          </cell>
          <cell r="AF21" t="str">
            <v>--</v>
          </cell>
        </row>
        <row r="22">
          <cell r="F22" t="str">
            <v>State</v>
          </cell>
          <cell r="H22" t="str">
            <v>QLD</v>
          </cell>
          <cell r="I22" t="str">
            <v>QLD</v>
          </cell>
          <cell r="J22" t="str">
            <v>QLD</v>
          </cell>
          <cell r="K22" t="str">
            <v>QLD</v>
          </cell>
          <cell r="L22" t="str">
            <v>QLD</v>
          </cell>
          <cell r="M22" t="str">
            <v>QLD</v>
          </cell>
          <cell r="N22" t="str">
            <v>QLD</v>
          </cell>
          <cell r="O22" t="str">
            <v>NSW</v>
          </cell>
          <cell r="P22" t="str">
            <v>QLD</v>
          </cell>
          <cell r="Q22" t="str">
            <v>QLD</v>
          </cell>
          <cell r="R22" t="str">
            <v>NSW</v>
          </cell>
          <cell r="S22" t="str">
            <v>VIC</v>
          </cell>
          <cell r="T22" t="str">
            <v>NSW</v>
          </cell>
          <cell r="U22" t="str">
            <v>VIC</v>
          </cell>
          <cell r="V22" t="str">
            <v>QLD</v>
          </cell>
          <cell r="W22" t="str">
            <v>SA</v>
          </cell>
          <cell r="X22" t="str">
            <v>NSW</v>
          </cell>
          <cell r="Y22" t="str">
            <v>NSW</v>
          </cell>
          <cell r="Z22" t="str">
            <v>QLD</v>
          </cell>
          <cell r="AA22" t="str">
            <v>--</v>
          </cell>
          <cell r="AB22" t="str">
            <v>--</v>
          </cell>
          <cell r="AC22" t="str">
            <v>--</v>
          </cell>
          <cell r="AD22" t="str">
            <v>--</v>
          </cell>
          <cell r="AE22" t="str">
            <v>--</v>
          </cell>
          <cell r="AF22" t="str">
            <v>--</v>
          </cell>
        </row>
        <row r="23">
          <cell r="F23" t="str">
            <v>Building Type</v>
          </cell>
          <cell r="H23" t="str">
            <v>Sub Regional</v>
          </cell>
          <cell r="I23" t="str">
            <v>Sub Regional</v>
          </cell>
          <cell r="J23" t="str">
            <v>Sub Regional</v>
          </cell>
          <cell r="K23" t="str">
            <v>Sub Regional</v>
          </cell>
          <cell r="L23" t="str">
            <v>Sub Regional</v>
          </cell>
          <cell r="M23" t="str">
            <v>Sub Regional</v>
          </cell>
          <cell r="N23" t="str">
            <v>Sub Regional</v>
          </cell>
          <cell r="O23" t="str">
            <v>Sub Regional</v>
          </cell>
          <cell r="P23" t="str">
            <v>Sub Regional</v>
          </cell>
          <cell r="Q23" t="str">
            <v>Sub Regional</v>
          </cell>
          <cell r="R23" t="str">
            <v>Sub Regional</v>
          </cell>
          <cell r="S23" t="str">
            <v>Super Regional</v>
          </cell>
          <cell r="T23" t="str">
            <v>Super Regional</v>
          </cell>
          <cell r="U23" t="str">
            <v>Sub Regional</v>
          </cell>
          <cell r="V23" t="str">
            <v>Regional</v>
          </cell>
          <cell r="W23" t="str">
            <v>Regional</v>
          </cell>
          <cell r="X23" t="str">
            <v>Major Regional</v>
          </cell>
          <cell r="Y23" t="str">
            <v>Regional</v>
          </cell>
          <cell r="Z23" t="str">
            <v>Sub Regional</v>
          </cell>
          <cell r="AA23" t="str">
            <v>--</v>
          </cell>
          <cell r="AB23" t="str">
            <v>--</v>
          </cell>
          <cell r="AC23" t="str">
            <v>--</v>
          </cell>
          <cell r="AD23" t="str">
            <v>--</v>
          </cell>
          <cell r="AE23" t="str">
            <v>--</v>
          </cell>
          <cell r="AF23" t="str">
            <v>--</v>
          </cell>
        </row>
        <row r="25">
          <cell r="F25" t="str">
            <v>Site Area [Hectares]</v>
          </cell>
          <cell r="K25">
            <v>9.9987999999999992</v>
          </cell>
          <cell r="L25">
            <v>13.678000000000001</v>
          </cell>
          <cell r="M25">
            <v>2.9540000000000002</v>
          </cell>
          <cell r="N25">
            <v>26.630800000000001</v>
          </cell>
          <cell r="O25">
            <v>12.19</v>
          </cell>
          <cell r="P25">
            <v>10.050000000000001</v>
          </cell>
          <cell r="Q25">
            <v>12.396599999999999</v>
          </cell>
          <cell r="R25">
            <v>5.9568000000000003</v>
          </cell>
          <cell r="S25">
            <v>30.97</v>
          </cell>
          <cell r="T25">
            <v>7.2629999999999999</v>
          </cell>
          <cell r="U25">
            <v>40.22</v>
          </cell>
          <cell r="V25">
            <v>25.92</v>
          </cell>
          <cell r="W25">
            <v>20.368500000000001</v>
          </cell>
          <cell r="X25">
            <v>3.2581000000000002</v>
          </cell>
          <cell r="Y25">
            <v>15.66</v>
          </cell>
          <cell r="Z25">
            <v>6</v>
          </cell>
          <cell r="AA25">
            <v>0</v>
          </cell>
          <cell r="AB25">
            <v>0</v>
          </cell>
          <cell r="AC25">
            <v>0</v>
          </cell>
          <cell r="AD25">
            <v>0</v>
          </cell>
          <cell r="AE25">
            <v>0</v>
          </cell>
          <cell r="AF25">
            <v>0</v>
          </cell>
        </row>
        <row r="26">
          <cell r="F26" t="str">
            <v>Site Area [m2]</v>
          </cell>
          <cell r="K26">
            <v>99988</v>
          </cell>
          <cell r="L26">
            <v>136780</v>
          </cell>
          <cell r="M26">
            <v>29540</v>
          </cell>
          <cell r="N26">
            <v>266308</v>
          </cell>
          <cell r="O26">
            <v>121900</v>
          </cell>
          <cell r="P26">
            <v>100500</v>
          </cell>
          <cell r="Q26">
            <v>123966</v>
          </cell>
          <cell r="R26">
            <v>59568</v>
          </cell>
          <cell r="S26">
            <v>309700</v>
          </cell>
          <cell r="T26">
            <v>72630</v>
          </cell>
          <cell r="U26">
            <v>402200</v>
          </cell>
          <cell r="V26">
            <v>259200</v>
          </cell>
          <cell r="W26">
            <v>203685</v>
          </cell>
          <cell r="X26">
            <v>32581</v>
          </cell>
          <cell r="Y26">
            <v>156600</v>
          </cell>
          <cell r="Z26">
            <v>60000</v>
          </cell>
          <cell r="AA26">
            <v>0</v>
          </cell>
          <cell r="AB26">
            <v>0</v>
          </cell>
          <cell r="AC26">
            <v>0</v>
          </cell>
          <cell r="AD26">
            <v>0</v>
          </cell>
          <cell r="AE26">
            <v>0</v>
          </cell>
          <cell r="AF26">
            <v>0</v>
          </cell>
        </row>
        <row r="28">
          <cell r="F28" t="str">
            <v>Carpark Spaces</v>
          </cell>
          <cell r="K28">
            <v>528</v>
          </cell>
          <cell r="L28">
            <v>2400</v>
          </cell>
          <cell r="M28">
            <v>325</v>
          </cell>
          <cell r="N28">
            <v>3253</v>
          </cell>
          <cell r="O28">
            <v>2200</v>
          </cell>
          <cell r="P28">
            <v>1596</v>
          </cell>
          <cell r="Q28">
            <v>1673</v>
          </cell>
          <cell r="R28">
            <v>969</v>
          </cell>
          <cell r="S28">
            <v>6344</v>
          </cell>
          <cell r="T28">
            <v>4982</v>
          </cell>
          <cell r="U28">
            <v>2300</v>
          </cell>
          <cell r="V28">
            <v>3180</v>
          </cell>
          <cell r="W28">
            <v>3429</v>
          </cell>
          <cell r="X28">
            <v>3020</v>
          </cell>
          <cell r="Y28">
            <v>2600</v>
          </cell>
          <cell r="Z28">
            <v>1000</v>
          </cell>
          <cell r="AA28">
            <v>0</v>
          </cell>
          <cell r="AB28">
            <v>0</v>
          </cell>
          <cell r="AC28">
            <v>0</v>
          </cell>
          <cell r="AD28">
            <v>0</v>
          </cell>
          <cell r="AE28">
            <v>0</v>
          </cell>
          <cell r="AF28">
            <v>0</v>
          </cell>
        </row>
        <row r="29">
          <cell r="K29">
            <v>4.2365401588702563</v>
          </cell>
          <cell r="L29">
            <v>6.4486659322352686</v>
          </cell>
          <cell r="M29">
            <v>4.6911085450346421</v>
          </cell>
          <cell r="N29">
            <v>5.7465375918598083</v>
          </cell>
          <cell r="O29">
            <v>4.5822832267605342</v>
          </cell>
          <cell r="P29">
            <v>3.8216587962684705</v>
          </cell>
          <cell r="Q29">
            <v>5.6790986764611029</v>
          </cell>
          <cell r="R29">
            <v>5.2319497732821771</v>
          </cell>
          <cell r="S29">
            <v>4.4630294571200215</v>
          </cell>
          <cell r="T29">
            <v>5.3740127328073664</v>
          </cell>
          <cell r="U29">
            <v>4.4339058855281168</v>
          </cell>
          <cell r="V29">
            <v>5.1813724771359722</v>
          </cell>
          <cell r="W29">
            <v>4.725880986081461</v>
          </cell>
          <cell r="X29">
            <v>4.8279368083820664</v>
          </cell>
          <cell r="Y29">
            <v>4.3246911588342627</v>
          </cell>
          <cell r="Z29">
            <v>5.1421813133131069</v>
          </cell>
          <cell r="AA29" t="e">
            <v>#DIV/0!</v>
          </cell>
          <cell r="AB29" t="e">
            <v>#DIV/0!</v>
          </cell>
          <cell r="AC29" t="e">
            <v>#DIV/0!</v>
          </cell>
          <cell r="AD29" t="e">
            <v>#DIV/0!</v>
          </cell>
          <cell r="AE29" t="e">
            <v>#DIV/0!</v>
          </cell>
          <cell r="AF29" t="e">
            <v>#DIV/0!</v>
          </cell>
        </row>
        <row r="36">
          <cell r="F36" t="str">
            <v>Lower Range Area Majors</v>
          </cell>
          <cell r="K36">
            <v>2000</v>
          </cell>
          <cell r="L36">
            <v>2000</v>
          </cell>
          <cell r="M36">
            <v>2000.01</v>
          </cell>
          <cell r="O36">
            <v>2000</v>
          </cell>
          <cell r="P36">
            <v>2000</v>
          </cell>
          <cell r="Q36">
            <v>2000</v>
          </cell>
          <cell r="R36">
            <v>2000</v>
          </cell>
          <cell r="S36">
            <v>2500</v>
          </cell>
          <cell r="T36">
            <v>2000.01</v>
          </cell>
          <cell r="U36">
            <v>2000.001</v>
          </cell>
          <cell r="V36">
            <v>2000.001</v>
          </cell>
          <cell r="W36">
            <v>2000.001</v>
          </cell>
          <cell r="X36">
            <v>2000.001</v>
          </cell>
          <cell r="Y36">
            <v>2000.001</v>
          </cell>
          <cell r="Z36">
            <v>2000.001</v>
          </cell>
          <cell r="AA36">
            <v>0</v>
          </cell>
          <cell r="AB36">
            <v>0</v>
          </cell>
          <cell r="AC36">
            <v>0</v>
          </cell>
          <cell r="AD36">
            <v>0</v>
          </cell>
          <cell r="AE36">
            <v>0</v>
          </cell>
          <cell r="AF36">
            <v>0</v>
          </cell>
        </row>
        <row r="37">
          <cell r="F37" t="str">
            <v>Lower Range Area Mini Majors</v>
          </cell>
          <cell r="K37">
            <v>1000</v>
          </cell>
          <cell r="L37">
            <v>400</v>
          </cell>
          <cell r="M37">
            <v>400</v>
          </cell>
          <cell r="O37">
            <v>400</v>
          </cell>
          <cell r="P37">
            <v>400</v>
          </cell>
          <cell r="Q37">
            <v>400</v>
          </cell>
          <cell r="R37">
            <v>400</v>
          </cell>
          <cell r="S37">
            <v>1100</v>
          </cell>
          <cell r="T37">
            <v>400</v>
          </cell>
          <cell r="U37">
            <v>400</v>
          </cell>
          <cell r="V37">
            <v>400</v>
          </cell>
          <cell r="W37">
            <v>400</v>
          </cell>
          <cell r="X37">
            <v>400</v>
          </cell>
          <cell r="Y37">
            <v>400</v>
          </cell>
          <cell r="Z37">
            <v>400</v>
          </cell>
          <cell r="AA37">
            <v>0</v>
          </cell>
          <cell r="AB37">
            <v>0</v>
          </cell>
          <cell r="AC37">
            <v>0</v>
          </cell>
          <cell r="AD37">
            <v>0</v>
          </cell>
          <cell r="AE37">
            <v>0</v>
          </cell>
          <cell r="AF37">
            <v>0</v>
          </cell>
        </row>
        <row r="39">
          <cell r="F39" t="str">
            <v>Wale By Income [BR]</v>
          </cell>
          <cell r="K39">
            <v>4.7737236106869867</v>
          </cell>
          <cell r="L39">
            <v>3.3859327029122315</v>
          </cell>
          <cell r="M39">
            <v>3.8183889956255763</v>
          </cell>
          <cell r="N39">
            <v>3.5980877324356881</v>
          </cell>
          <cell r="O39">
            <v>3.2773751802615441</v>
          </cell>
          <cell r="P39">
            <v>3.3682753103732415</v>
          </cell>
          <cell r="Q39">
            <v>6.0567962300673068</v>
          </cell>
          <cell r="R39">
            <v>2.6612811317614837</v>
          </cell>
          <cell r="S39">
            <v>2.7641081247017221</v>
          </cell>
          <cell r="T39">
            <v>2.0175939347030805</v>
          </cell>
          <cell r="U39">
            <v>4.6173113213265671</v>
          </cell>
          <cell r="V39">
            <v>5.291432457851645</v>
          </cell>
          <cell r="W39">
            <v>3.5457492513699012</v>
          </cell>
          <cell r="X39">
            <v>2.2176374193096149</v>
          </cell>
          <cell r="Y39">
            <v>4.122002656350876</v>
          </cell>
          <cell r="Z39">
            <v>3.4059368497193772</v>
          </cell>
          <cell r="AA39">
            <v>0</v>
          </cell>
          <cell r="AB39">
            <v>0</v>
          </cell>
          <cell r="AC39">
            <v>0</v>
          </cell>
          <cell r="AD39">
            <v>0</v>
          </cell>
          <cell r="AE39">
            <v>0</v>
          </cell>
          <cell r="AF39">
            <v>0</v>
          </cell>
        </row>
        <row r="40">
          <cell r="F40" t="str">
            <v>Wale By Area</v>
          </cell>
          <cell r="K40">
            <v>4.9123022887057024</v>
          </cell>
          <cell r="L40">
            <v>5.1728400968660706</v>
          </cell>
          <cell r="M40">
            <v>3.416299794458177</v>
          </cell>
          <cell r="N40">
            <v>4.9005041387296844</v>
          </cell>
          <cell r="O40">
            <v>3.7170268215842666</v>
          </cell>
          <cell r="P40">
            <v>3.9604803624816354</v>
          </cell>
          <cell r="Q40">
            <v>7.0910222679890449</v>
          </cell>
          <cell r="R40">
            <v>1.2434298092150489</v>
          </cell>
          <cell r="S40">
            <v>3.5549562099478909</v>
          </cell>
          <cell r="T40">
            <v>2.6399489866804364</v>
          </cell>
          <cell r="U40">
            <v>7.5557541061920563</v>
          </cell>
          <cell r="V40">
            <v>9.5635388883278303</v>
          </cell>
          <cell r="W40">
            <v>4.0609316150483741</v>
          </cell>
          <cell r="X40">
            <v>1.5871597803660809</v>
          </cell>
          <cell r="Y40">
            <v>6.6114937753744698</v>
          </cell>
          <cell r="Z40">
            <v>3.933663482587658</v>
          </cell>
          <cell r="AA40">
            <v>0</v>
          </cell>
          <cell r="AB40">
            <v>0</v>
          </cell>
          <cell r="AC40">
            <v>0</v>
          </cell>
          <cell r="AD40">
            <v>0</v>
          </cell>
          <cell r="AE40">
            <v>0</v>
          </cell>
          <cell r="AF40">
            <v>0</v>
          </cell>
        </row>
        <row r="41">
          <cell r="F41" t="str">
            <v>Occupancy By Income [BR]</v>
          </cell>
          <cell r="K41">
            <v>0.94270846779455542</v>
          </cell>
          <cell r="L41">
            <v>0.98162695693146129</v>
          </cell>
          <cell r="M41">
            <v>0.93382775487395853</v>
          </cell>
          <cell r="N41">
            <v>0.97299979439631512</v>
          </cell>
          <cell r="O41">
            <v>0.96696663304485642</v>
          </cell>
          <cell r="P41">
            <v>0.9508692267291835</v>
          </cell>
          <cell r="Q41">
            <v>0.98761454276530847</v>
          </cell>
          <cell r="R41">
            <v>0.9890773729771295</v>
          </cell>
          <cell r="S41">
            <v>0.9815827640776188</v>
          </cell>
          <cell r="T41">
            <v>0.99339666700947493</v>
          </cell>
          <cell r="U41">
            <v>0.99579183780748881</v>
          </cell>
          <cell r="V41">
            <v>0.98997969238402472</v>
          </cell>
          <cell r="W41">
            <v>0.95182417909282047</v>
          </cell>
          <cell r="X41">
            <v>0.99034199035536663</v>
          </cell>
          <cell r="Y41">
            <v>0.99456996643563422</v>
          </cell>
          <cell r="Z41">
            <v>0.98446821753008074</v>
          </cell>
          <cell r="AA41">
            <v>0</v>
          </cell>
          <cell r="AB41">
            <v>0</v>
          </cell>
          <cell r="AC41">
            <v>0</v>
          </cell>
          <cell r="AD41">
            <v>0</v>
          </cell>
          <cell r="AE41">
            <v>0</v>
          </cell>
          <cell r="AF41">
            <v>0</v>
          </cell>
        </row>
        <row r="42">
          <cell r="F42" t="str">
            <v>Occupancy By Area</v>
          </cell>
          <cell r="K42">
            <v>0.96140576105271602</v>
          </cell>
          <cell r="L42">
            <v>0.99400811457129812</v>
          </cell>
          <cell r="M42">
            <v>0.97329676674364896</v>
          </cell>
          <cell r="N42">
            <v>0.98429550593555681</v>
          </cell>
          <cell r="O42">
            <v>0.98187915269417425</v>
          </cell>
          <cell r="P42">
            <v>0.97586320760251488</v>
          </cell>
          <cell r="Q42">
            <v>0.99446686739830747</v>
          </cell>
          <cell r="R42">
            <v>0.99323572066463583</v>
          </cell>
          <cell r="S42">
            <v>0.98130297385216281</v>
          </cell>
          <cell r="T42">
            <v>0.99810690639380228</v>
          </cell>
          <cell r="U42">
            <v>0.99957588726312341</v>
          </cell>
          <cell r="V42">
            <v>0.99661092617847713</v>
          </cell>
          <cell r="W42">
            <v>0.96339337274094194</v>
          </cell>
          <cell r="X42">
            <v>0.99665881194386807</v>
          </cell>
          <cell r="Y42">
            <v>0.99890219378275746</v>
          </cell>
          <cell r="Z42">
            <v>0.99161824445929958</v>
          </cell>
          <cell r="AA42">
            <v>0</v>
          </cell>
          <cell r="AB42">
            <v>0</v>
          </cell>
          <cell r="AC42">
            <v>0</v>
          </cell>
          <cell r="AD42">
            <v>0</v>
          </cell>
          <cell r="AE42">
            <v>0</v>
          </cell>
          <cell r="AF42">
            <v>0</v>
          </cell>
        </row>
        <row r="44">
          <cell r="F44" t="str">
            <v>No Tenants Majors</v>
          </cell>
          <cell r="K44">
            <v>2</v>
          </cell>
          <cell r="L44">
            <v>4</v>
          </cell>
          <cell r="M44">
            <v>1</v>
          </cell>
          <cell r="N44">
            <v>7</v>
          </cell>
          <cell r="O44">
            <v>5</v>
          </cell>
          <cell r="P44">
            <v>5</v>
          </cell>
          <cell r="Q44">
            <v>3</v>
          </cell>
          <cell r="R44">
            <v>2</v>
          </cell>
          <cell r="S44">
            <v>10</v>
          </cell>
          <cell r="T44">
            <v>8</v>
          </cell>
          <cell r="U44">
            <v>4</v>
          </cell>
          <cell r="V44">
            <v>5</v>
          </cell>
          <cell r="W44">
            <v>7</v>
          </cell>
          <cell r="X44">
            <v>6</v>
          </cell>
          <cell r="Y44">
            <v>6</v>
          </cell>
          <cell r="Z44">
            <v>2</v>
          </cell>
        </row>
        <row r="45">
          <cell r="F45" t="str">
            <v>No Tenants Mini Majors</v>
          </cell>
          <cell r="K45">
            <v>1</v>
          </cell>
          <cell r="L45">
            <v>4</v>
          </cell>
          <cell r="M45">
            <v>4</v>
          </cell>
          <cell r="N45">
            <v>9</v>
          </cell>
          <cell r="O45">
            <v>7</v>
          </cell>
          <cell r="P45">
            <v>4</v>
          </cell>
          <cell r="Q45">
            <v>6</v>
          </cell>
          <cell r="R45">
            <v>2</v>
          </cell>
          <cell r="S45">
            <v>9</v>
          </cell>
          <cell r="T45">
            <v>12</v>
          </cell>
          <cell r="U45">
            <v>12</v>
          </cell>
          <cell r="V45">
            <v>6</v>
          </cell>
          <cell r="W45">
            <v>6</v>
          </cell>
          <cell r="X45">
            <v>8</v>
          </cell>
          <cell r="Y45">
            <v>12</v>
          </cell>
          <cell r="Z45">
            <v>3</v>
          </cell>
        </row>
        <row r="46">
          <cell r="F46" t="str">
            <v>No Tenants Specialties</v>
          </cell>
          <cell r="K46">
            <v>14</v>
          </cell>
          <cell r="L46">
            <v>126</v>
          </cell>
          <cell r="M46">
            <v>13</v>
          </cell>
          <cell r="N46">
            <v>153</v>
          </cell>
          <cell r="O46">
            <v>141</v>
          </cell>
          <cell r="P46">
            <v>95</v>
          </cell>
          <cell r="Q46">
            <v>107</v>
          </cell>
          <cell r="R46">
            <v>70</v>
          </cell>
          <cell r="S46">
            <v>376</v>
          </cell>
          <cell r="T46">
            <v>293</v>
          </cell>
          <cell r="U46">
            <v>157</v>
          </cell>
          <cell r="V46">
            <v>200</v>
          </cell>
          <cell r="W46">
            <v>218</v>
          </cell>
          <cell r="X46">
            <v>237</v>
          </cell>
          <cell r="Y46">
            <v>221</v>
          </cell>
          <cell r="Z46">
            <v>73</v>
          </cell>
        </row>
        <row r="47">
          <cell r="F47" t="str">
            <v>No Tenants Vacant</v>
          </cell>
          <cell r="K47">
            <v>2</v>
          </cell>
          <cell r="L47">
            <v>5</v>
          </cell>
          <cell r="M47">
            <v>3</v>
          </cell>
          <cell r="N47">
            <v>10</v>
          </cell>
          <cell r="O47">
            <v>11</v>
          </cell>
          <cell r="P47">
            <v>10</v>
          </cell>
          <cell r="Q47">
            <v>3</v>
          </cell>
          <cell r="R47">
            <v>1</v>
          </cell>
          <cell r="S47">
            <v>13</v>
          </cell>
          <cell r="T47">
            <v>11</v>
          </cell>
          <cell r="U47">
            <v>3</v>
          </cell>
          <cell r="V47">
            <v>4</v>
          </cell>
          <cell r="W47">
            <v>20</v>
          </cell>
          <cell r="X47">
            <v>10</v>
          </cell>
          <cell r="Y47">
            <v>5</v>
          </cell>
          <cell r="Z47">
            <v>2</v>
          </cell>
        </row>
        <row r="48">
          <cell r="F48" t="str">
            <v>No Tenants Total</v>
          </cell>
          <cell r="K48">
            <v>19</v>
          </cell>
          <cell r="L48">
            <v>139</v>
          </cell>
          <cell r="M48">
            <v>21</v>
          </cell>
          <cell r="N48">
            <v>179</v>
          </cell>
          <cell r="O48">
            <v>164</v>
          </cell>
          <cell r="P48">
            <v>114</v>
          </cell>
          <cell r="Q48">
            <v>119</v>
          </cell>
          <cell r="R48">
            <v>75</v>
          </cell>
          <cell r="S48">
            <v>408</v>
          </cell>
          <cell r="T48">
            <v>324</v>
          </cell>
          <cell r="U48">
            <v>176</v>
          </cell>
          <cell r="V48">
            <v>215</v>
          </cell>
          <cell r="W48">
            <v>251</v>
          </cell>
          <cell r="X48">
            <v>261</v>
          </cell>
          <cell r="Y48">
            <v>244</v>
          </cell>
          <cell r="Z48">
            <v>80</v>
          </cell>
        </row>
        <row r="50">
          <cell r="F50" t="str">
            <v>Area Tenants Majors</v>
          </cell>
          <cell r="H50">
            <v>2573</v>
          </cell>
          <cell r="I50">
            <v>3500</v>
          </cell>
          <cell r="K50">
            <v>6073</v>
          </cell>
          <cell r="L50">
            <v>21241</v>
          </cell>
          <cell r="M50">
            <v>3141</v>
          </cell>
          <cell r="N50">
            <v>30455</v>
          </cell>
          <cell r="O50">
            <v>26665</v>
          </cell>
          <cell r="P50">
            <v>27922</v>
          </cell>
          <cell r="Q50">
            <v>13593</v>
          </cell>
          <cell r="R50">
            <v>10903</v>
          </cell>
          <cell r="S50">
            <v>60554.5</v>
          </cell>
          <cell r="T50">
            <v>56949</v>
          </cell>
          <cell r="U50">
            <v>21069</v>
          </cell>
          <cell r="V50">
            <v>35523</v>
          </cell>
          <cell r="W50">
            <v>42828.399999999994</v>
          </cell>
          <cell r="X50">
            <v>36121</v>
          </cell>
          <cell r="Y50">
            <v>30555</v>
          </cell>
          <cell r="Z50">
            <v>10046</v>
          </cell>
        </row>
        <row r="51">
          <cell r="F51" t="str">
            <v>Area Tenants Mini Majors</v>
          </cell>
          <cell r="H51">
            <v>0</v>
          </cell>
          <cell r="I51">
            <v>1402</v>
          </cell>
          <cell r="K51">
            <v>1402</v>
          </cell>
          <cell r="L51">
            <v>3054</v>
          </cell>
          <cell r="M51">
            <v>2313</v>
          </cell>
          <cell r="N51">
            <v>6769</v>
          </cell>
          <cell r="O51">
            <v>5414</v>
          </cell>
          <cell r="P51">
            <v>3528.77</v>
          </cell>
          <cell r="Q51">
            <v>5059</v>
          </cell>
          <cell r="R51">
            <v>1591</v>
          </cell>
          <cell r="S51">
            <v>14896.400000000001</v>
          </cell>
          <cell r="T51">
            <v>11537</v>
          </cell>
          <cell r="U51">
            <v>14125.8</v>
          </cell>
          <cell r="V51">
            <v>6363.2</v>
          </cell>
          <cell r="W51">
            <v>5802.7</v>
          </cell>
          <cell r="X51">
            <v>7042.6</v>
          </cell>
          <cell r="Y51">
            <v>9083.4</v>
          </cell>
          <cell r="Z51">
            <v>1430</v>
          </cell>
        </row>
        <row r="52">
          <cell r="F52" t="str">
            <v>Area Tenants Specialties</v>
          </cell>
          <cell r="H52">
            <v>3002</v>
          </cell>
          <cell r="I52">
            <v>1505</v>
          </cell>
          <cell r="K52">
            <v>4507</v>
          </cell>
          <cell r="L52">
            <v>12699</v>
          </cell>
          <cell r="M52">
            <v>1289</v>
          </cell>
          <cell r="N52">
            <v>18495</v>
          </cell>
          <cell r="O52">
            <v>15062</v>
          </cell>
          <cell r="P52">
            <v>9303.2000000000007</v>
          </cell>
          <cell r="Q52">
            <v>10643.9</v>
          </cell>
          <cell r="R52">
            <v>5901.5400000000009</v>
          </cell>
          <cell r="S52">
            <v>64037.000000000051</v>
          </cell>
          <cell r="T52">
            <v>24043.899999999998</v>
          </cell>
          <cell r="U52">
            <v>16656.2</v>
          </cell>
          <cell r="V52">
            <v>19279.5</v>
          </cell>
          <cell r="W52">
            <v>21270.700000000004</v>
          </cell>
          <cell r="X52">
            <v>19179.999999999993</v>
          </cell>
          <cell r="Y52">
            <v>20415.5</v>
          </cell>
          <cell r="Z52">
            <v>7808</v>
          </cell>
        </row>
        <row r="53">
          <cell r="F53" t="str">
            <v>Area Tenants Vacant</v>
          </cell>
          <cell r="H53">
            <v>481</v>
          </cell>
          <cell r="I53">
            <v>0</v>
          </cell>
          <cell r="K53">
            <v>481</v>
          </cell>
          <cell r="L53">
            <v>223</v>
          </cell>
          <cell r="M53">
            <v>185</v>
          </cell>
          <cell r="N53">
            <v>889</v>
          </cell>
          <cell r="O53">
            <v>870</v>
          </cell>
          <cell r="P53">
            <v>1008</v>
          </cell>
          <cell r="Q53">
            <v>163</v>
          </cell>
          <cell r="R53">
            <v>125.28</v>
          </cell>
          <cell r="S53">
            <v>2657.7000000000003</v>
          </cell>
          <cell r="T53">
            <v>175.5</v>
          </cell>
          <cell r="U53">
            <v>22</v>
          </cell>
          <cell r="V53">
            <v>208</v>
          </cell>
          <cell r="W53">
            <v>2656.1</v>
          </cell>
          <cell r="X53">
            <v>209</v>
          </cell>
          <cell r="Y53">
            <v>66</v>
          </cell>
          <cell r="Z53">
            <v>163</v>
          </cell>
        </row>
        <row r="54">
          <cell r="F54" t="str">
            <v>Area Tenants Total</v>
          </cell>
          <cell r="H54">
            <v>6056</v>
          </cell>
          <cell r="I54">
            <v>6407</v>
          </cell>
          <cell r="K54">
            <v>12463</v>
          </cell>
          <cell r="L54">
            <v>37217</v>
          </cell>
          <cell r="M54">
            <v>6928</v>
          </cell>
          <cell r="N54">
            <v>56608</v>
          </cell>
          <cell r="O54">
            <v>48011</v>
          </cell>
          <cell r="P54">
            <v>41761.97</v>
          </cell>
          <cell r="Q54">
            <v>29458.9</v>
          </cell>
          <cell r="R54">
            <v>18520.82</v>
          </cell>
          <cell r="S54">
            <v>142145.60000000006</v>
          </cell>
          <cell r="T54">
            <v>92705.4</v>
          </cell>
          <cell r="U54">
            <v>51873</v>
          </cell>
          <cell r="V54">
            <v>61373.7</v>
          </cell>
          <cell r="W54">
            <v>72557.899999999994</v>
          </cell>
          <cell r="X54">
            <v>62552.599999999991</v>
          </cell>
          <cell r="Y54">
            <v>60119.9</v>
          </cell>
          <cell r="Z54">
            <v>19447</v>
          </cell>
        </row>
        <row r="56">
          <cell r="F56" t="str">
            <v>Area Tenants Total - Ownership %</v>
          </cell>
          <cell r="H56">
            <v>6056</v>
          </cell>
          <cell r="I56">
            <v>6407</v>
          </cell>
          <cell r="K56">
            <v>12463</v>
          </cell>
          <cell r="L56">
            <v>37217</v>
          </cell>
          <cell r="M56">
            <v>6928</v>
          </cell>
          <cell r="N56">
            <v>56608</v>
          </cell>
          <cell r="O56">
            <v>48011</v>
          </cell>
          <cell r="P56">
            <v>41761.97</v>
          </cell>
          <cell r="Q56">
            <v>29458.9</v>
          </cell>
          <cell r="R56">
            <v>18520.82</v>
          </cell>
          <cell r="S56">
            <v>71072.800000000032</v>
          </cell>
          <cell r="T56">
            <v>46352.7</v>
          </cell>
          <cell r="U56">
            <v>25936.5</v>
          </cell>
          <cell r="V56">
            <v>30686.85</v>
          </cell>
          <cell r="W56">
            <v>36278.949999999997</v>
          </cell>
          <cell r="X56">
            <v>31276.299999999996</v>
          </cell>
          <cell r="Y56">
            <v>30059.95</v>
          </cell>
          <cell r="Z56">
            <v>19447</v>
          </cell>
        </row>
        <row r="58">
          <cell r="F58" t="str">
            <v>Specialty Area m2</v>
          </cell>
          <cell r="K58">
            <v>4300</v>
          </cell>
          <cell r="L58">
            <v>10100</v>
          </cell>
          <cell r="M58">
            <v>1199</v>
          </cell>
          <cell r="O58">
            <v>12373</v>
          </cell>
          <cell r="P58">
            <v>8355</v>
          </cell>
          <cell r="Q58">
            <v>7893</v>
          </cell>
          <cell r="R58">
            <v>3452</v>
          </cell>
          <cell r="S58">
            <v>30849</v>
          </cell>
          <cell r="T58">
            <v>25240</v>
          </cell>
          <cell r="U58">
            <v>14448</v>
          </cell>
          <cell r="V58">
            <v>15569</v>
          </cell>
          <cell r="W58">
            <v>13699</v>
          </cell>
          <cell r="X58">
            <v>17270</v>
          </cell>
          <cell r="Y58">
            <v>16705</v>
          </cell>
          <cell r="Z58">
            <v>0</v>
          </cell>
          <cell r="AA58">
            <v>0</v>
          </cell>
          <cell r="AB58">
            <v>0</v>
          </cell>
          <cell r="AC58">
            <v>0</v>
          </cell>
          <cell r="AD58">
            <v>0</v>
          </cell>
          <cell r="AE58">
            <v>0</v>
          </cell>
          <cell r="AF58">
            <v>0</v>
          </cell>
        </row>
        <row r="62">
          <cell r="F62" t="str">
            <v>Net Inc Tenants Majors</v>
          </cell>
          <cell r="K62">
            <v>1248361</v>
          </cell>
          <cell r="L62">
            <v>4113210</v>
          </cell>
          <cell r="M62">
            <v>512941</v>
          </cell>
          <cell r="N62">
            <v>5874512</v>
          </cell>
          <cell r="O62">
            <v>4587491</v>
          </cell>
          <cell r="P62">
            <v>4984339</v>
          </cell>
          <cell r="Q62">
            <v>3519321</v>
          </cell>
          <cell r="R62">
            <v>2019564</v>
          </cell>
          <cell r="S62">
            <v>8768236</v>
          </cell>
          <cell r="T62">
            <v>11455060</v>
          </cell>
          <cell r="U62">
            <v>3790218</v>
          </cell>
          <cell r="V62">
            <v>7241075</v>
          </cell>
          <cell r="W62">
            <v>6710832.8233139999</v>
          </cell>
          <cell r="X62">
            <v>6233806</v>
          </cell>
          <cell r="Y62">
            <v>6329599</v>
          </cell>
          <cell r="Z62">
            <v>1994689</v>
          </cell>
        </row>
        <row r="63">
          <cell r="F63" t="str">
            <v>Net Inc Tenants Mini Majors</v>
          </cell>
          <cell r="K63">
            <v>213218</v>
          </cell>
          <cell r="L63">
            <v>1228950</v>
          </cell>
          <cell r="M63">
            <v>511021</v>
          </cell>
          <cell r="N63">
            <v>1953189</v>
          </cell>
          <cell r="O63">
            <v>1724414</v>
          </cell>
          <cell r="P63">
            <v>875137</v>
          </cell>
          <cell r="Q63">
            <v>1647839</v>
          </cell>
          <cell r="R63">
            <v>172192</v>
          </cell>
          <cell r="S63">
            <v>4454516</v>
          </cell>
          <cell r="T63">
            <v>8602297</v>
          </cell>
          <cell r="U63">
            <v>3433115</v>
          </cell>
          <cell r="V63">
            <v>2698054</v>
          </cell>
          <cell r="W63">
            <v>1734810.1850060001</v>
          </cell>
          <cell r="X63">
            <v>3958821</v>
          </cell>
          <cell r="Y63">
            <v>3793385</v>
          </cell>
          <cell r="Z63">
            <v>505159</v>
          </cell>
        </row>
        <row r="64">
          <cell r="F64" t="str">
            <v>Net Inc Tenants Specialties</v>
          </cell>
          <cell r="K64">
            <v>1204064</v>
          </cell>
          <cell r="L64">
            <v>11709942</v>
          </cell>
          <cell r="M64">
            <v>506789</v>
          </cell>
          <cell r="N64">
            <v>13420795</v>
          </cell>
          <cell r="O64">
            <v>13297690</v>
          </cell>
          <cell r="P64">
            <v>7195813</v>
          </cell>
          <cell r="Q64">
            <v>7442103</v>
          </cell>
          <cell r="R64">
            <v>5278872</v>
          </cell>
          <cell r="S64">
            <v>61331813</v>
          </cell>
          <cell r="T64">
            <v>54349010</v>
          </cell>
          <cell r="U64">
            <v>14425076</v>
          </cell>
          <cell r="V64">
            <v>21873613</v>
          </cell>
          <cell r="W64">
            <v>25650499.02215701</v>
          </cell>
          <cell r="X64">
            <v>32156807</v>
          </cell>
          <cell r="Y64">
            <v>24192032</v>
          </cell>
          <cell r="Z64">
            <v>5410489</v>
          </cell>
        </row>
        <row r="65">
          <cell r="F65" t="str">
            <v>Net Inc Tenants Vacant</v>
          </cell>
          <cell r="K65">
            <v>162000</v>
          </cell>
          <cell r="L65">
            <v>319163</v>
          </cell>
          <cell r="M65">
            <v>108471</v>
          </cell>
          <cell r="N65">
            <v>589634</v>
          </cell>
          <cell r="O65">
            <v>669900</v>
          </cell>
          <cell r="P65">
            <v>674558</v>
          </cell>
          <cell r="Q65">
            <v>158130</v>
          </cell>
          <cell r="R65">
            <v>82500</v>
          </cell>
          <cell r="S65">
            <v>1398852</v>
          </cell>
          <cell r="T65">
            <v>494596</v>
          </cell>
          <cell r="U65">
            <v>91485</v>
          </cell>
          <cell r="V65">
            <v>322000</v>
          </cell>
          <cell r="W65">
            <v>1725749.007187</v>
          </cell>
          <cell r="X65">
            <v>413000</v>
          </cell>
          <cell r="Y65">
            <v>187349</v>
          </cell>
          <cell r="Z65">
            <v>124800</v>
          </cell>
        </row>
        <row r="66">
          <cell r="F66" t="str">
            <v>Net Inc Tenants Total</v>
          </cell>
          <cell r="K66">
            <v>2827643</v>
          </cell>
          <cell r="L66">
            <v>17371265</v>
          </cell>
          <cell r="M66">
            <v>1639222</v>
          </cell>
          <cell r="N66">
            <v>21838130</v>
          </cell>
          <cell r="O66">
            <v>20279495</v>
          </cell>
          <cell r="P66">
            <v>13729847</v>
          </cell>
          <cell r="Q66">
            <v>12767393</v>
          </cell>
          <cell r="R66">
            <v>7553128</v>
          </cell>
          <cell r="S66">
            <v>75953417</v>
          </cell>
          <cell r="T66">
            <v>74900963</v>
          </cell>
          <cell r="U66">
            <v>21739894</v>
          </cell>
          <cell r="V66">
            <v>32134742</v>
          </cell>
          <cell r="W66">
            <v>35821891.037664011</v>
          </cell>
          <cell r="X66">
            <v>42762434</v>
          </cell>
          <cell r="Y66">
            <v>34502365</v>
          </cell>
          <cell r="Z66">
            <v>8035137</v>
          </cell>
        </row>
        <row r="67">
          <cell r="F67" t="str">
            <v>Net Inc Tenants Total - Ownership %</v>
          </cell>
          <cell r="K67">
            <v>2827643</v>
          </cell>
          <cell r="L67">
            <v>17371265</v>
          </cell>
          <cell r="M67">
            <v>1639222</v>
          </cell>
          <cell r="N67">
            <v>21838130</v>
          </cell>
          <cell r="O67">
            <v>20279495</v>
          </cell>
          <cell r="P67">
            <v>13729847</v>
          </cell>
          <cell r="Q67">
            <v>12767393</v>
          </cell>
          <cell r="R67">
            <v>7553128</v>
          </cell>
          <cell r="S67">
            <v>37976708.5</v>
          </cell>
          <cell r="T67">
            <v>37450481.5</v>
          </cell>
          <cell r="U67">
            <v>10869947</v>
          </cell>
          <cell r="V67">
            <v>16067371</v>
          </cell>
          <cell r="W67">
            <v>17910945.518832006</v>
          </cell>
          <cell r="X67">
            <v>21381217</v>
          </cell>
          <cell r="Y67">
            <v>17251182.5</v>
          </cell>
          <cell r="Z67">
            <v>8035137</v>
          </cell>
          <cell r="AA67">
            <v>0</v>
          </cell>
          <cell r="AB67">
            <v>0</v>
          </cell>
          <cell r="AC67">
            <v>0</v>
          </cell>
          <cell r="AD67">
            <v>0</v>
          </cell>
          <cell r="AE67">
            <v>0</v>
          </cell>
          <cell r="AF67">
            <v>0</v>
          </cell>
        </row>
        <row r="69">
          <cell r="F69" t="str">
            <v>Expiry by Area VAC</v>
          </cell>
          <cell r="K69">
            <v>481</v>
          </cell>
          <cell r="L69">
            <v>223</v>
          </cell>
          <cell r="M69">
            <v>185</v>
          </cell>
          <cell r="N69">
            <v>889</v>
          </cell>
          <cell r="O69">
            <v>870</v>
          </cell>
          <cell r="P69">
            <v>1008</v>
          </cell>
          <cell r="Q69">
            <v>163</v>
          </cell>
          <cell r="R69">
            <v>125.28</v>
          </cell>
          <cell r="S69">
            <v>2657.7000000000003</v>
          </cell>
          <cell r="T69">
            <v>175.5</v>
          </cell>
          <cell r="U69">
            <v>22</v>
          </cell>
          <cell r="V69">
            <v>208</v>
          </cell>
          <cell r="W69">
            <v>2656.1</v>
          </cell>
          <cell r="X69">
            <v>209</v>
          </cell>
          <cell r="Y69">
            <v>66</v>
          </cell>
          <cell r="Z69">
            <v>163</v>
          </cell>
          <cell r="AA69">
            <v>163</v>
          </cell>
          <cell r="AB69">
            <v>163</v>
          </cell>
          <cell r="AC69">
            <v>163</v>
          </cell>
          <cell r="AD69">
            <v>163</v>
          </cell>
          <cell r="AE69">
            <v>163</v>
          </cell>
          <cell r="AF69">
            <v>163</v>
          </cell>
        </row>
        <row r="70">
          <cell r="F70" t="str">
            <v>Expiry by Area O/S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F71" t="str">
            <v>Expiry by Area FY14</v>
          </cell>
          <cell r="K71">
            <v>654</v>
          </cell>
          <cell r="L71">
            <v>444</v>
          </cell>
          <cell r="M71">
            <v>752</v>
          </cell>
          <cell r="N71">
            <v>1850</v>
          </cell>
          <cell r="O71">
            <v>1506</v>
          </cell>
          <cell r="P71">
            <v>1531</v>
          </cell>
          <cell r="Q71">
            <v>1013</v>
          </cell>
          <cell r="R71">
            <v>12352</v>
          </cell>
          <cell r="S71">
            <v>17699.7</v>
          </cell>
          <cell r="T71">
            <v>18206.400000000001</v>
          </cell>
          <cell r="U71">
            <v>5411</v>
          </cell>
          <cell r="V71">
            <v>5836.3</v>
          </cell>
          <cell r="W71">
            <v>3210.3</v>
          </cell>
          <cell r="X71">
            <v>32973.699999999997</v>
          </cell>
          <cell r="Y71">
            <v>1550.7</v>
          </cell>
          <cell r="Z71">
            <v>581</v>
          </cell>
          <cell r="AA71">
            <v>1013</v>
          </cell>
          <cell r="AB71">
            <v>1013</v>
          </cell>
          <cell r="AC71">
            <v>1013</v>
          </cell>
          <cell r="AD71">
            <v>1013</v>
          </cell>
          <cell r="AE71">
            <v>1013</v>
          </cell>
          <cell r="AF71">
            <v>1013</v>
          </cell>
        </row>
        <row r="72">
          <cell r="F72" t="str">
            <v>Expiry by Area FY15</v>
          </cell>
          <cell r="K72">
            <v>3346</v>
          </cell>
          <cell r="L72">
            <v>11572</v>
          </cell>
          <cell r="M72">
            <v>307</v>
          </cell>
          <cell r="N72">
            <v>15225</v>
          </cell>
          <cell r="O72">
            <v>7430</v>
          </cell>
          <cell r="P72">
            <v>16101.27</v>
          </cell>
          <cell r="Q72">
            <v>3255</v>
          </cell>
          <cell r="R72">
            <v>1348.2</v>
          </cell>
          <cell r="S72">
            <v>14036.200000000003</v>
          </cell>
          <cell r="T72">
            <v>35201.699999999997</v>
          </cell>
          <cell r="U72">
            <v>3096.6</v>
          </cell>
          <cell r="V72">
            <v>3947.5</v>
          </cell>
          <cell r="W72">
            <v>15102.5</v>
          </cell>
          <cell r="X72">
            <v>5261</v>
          </cell>
          <cell r="Y72">
            <v>7815.2</v>
          </cell>
          <cell r="Z72">
            <v>1454</v>
          </cell>
          <cell r="AA72">
            <v>3255</v>
          </cell>
          <cell r="AB72">
            <v>3255</v>
          </cell>
          <cell r="AC72">
            <v>3255</v>
          </cell>
          <cell r="AD72">
            <v>3255</v>
          </cell>
          <cell r="AE72">
            <v>3255</v>
          </cell>
          <cell r="AF72">
            <v>3255</v>
          </cell>
        </row>
        <row r="73">
          <cell r="F73" t="str">
            <v>Expiry by Area FY16</v>
          </cell>
          <cell r="K73">
            <v>164</v>
          </cell>
          <cell r="L73">
            <v>8354</v>
          </cell>
          <cell r="M73">
            <v>347</v>
          </cell>
          <cell r="N73">
            <v>8865</v>
          </cell>
          <cell r="O73">
            <v>4423</v>
          </cell>
          <cell r="P73">
            <v>1876</v>
          </cell>
          <cell r="Q73">
            <v>2219</v>
          </cell>
          <cell r="R73">
            <v>1092.33</v>
          </cell>
          <cell r="S73">
            <v>12983.400000000003</v>
          </cell>
          <cell r="T73">
            <v>4759.7</v>
          </cell>
          <cell r="U73">
            <v>4142</v>
          </cell>
          <cell r="V73">
            <v>3491.9</v>
          </cell>
          <cell r="W73">
            <v>17343.599999999999</v>
          </cell>
          <cell r="X73">
            <v>6283.4</v>
          </cell>
          <cell r="Y73">
            <v>6170.5</v>
          </cell>
          <cell r="Z73">
            <v>2151</v>
          </cell>
          <cell r="AA73">
            <v>2219</v>
          </cell>
          <cell r="AB73">
            <v>2219</v>
          </cell>
          <cell r="AC73">
            <v>2219</v>
          </cell>
          <cell r="AD73">
            <v>2219</v>
          </cell>
          <cell r="AE73">
            <v>2219</v>
          </cell>
          <cell r="AF73">
            <v>2219</v>
          </cell>
        </row>
        <row r="74">
          <cell r="F74" t="str">
            <v>Expiry by Area FY17</v>
          </cell>
          <cell r="K74">
            <v>1118</v>
          </cell>
          <cell r="L74">
            <v>3866</v>
          </cell>
          <cell r="M74">
            <v>1284</v>
          </cell>
          <cell r="N74">
            <v>6268</v>
          </cell>
          <cell r="O74">
            <v>11066</v>
          </cell>
          <cell r="P74">
            <v>715</v>
          </cell>
          <cell r="Q74">
            <v>3388</v>
          </cell>
          <cell r="R74">
            <v>919.7</v>
          </cell>
          <cell r="S74">
            <v>13125.800000000001</v>
          </cell>
          <cell r="T74">
            <v>12550.1</v>
          </cell>
          <cell r="U74">
            <v>4827.3999999999996</v>
          </cell>
          <cell r="V74">
            <v>997.5</v>
          </cell>
          <cell r="W74">
            <v>2910.1</v>
          </cell>
          <cell r="X74">
            <v>5370.6</v>
          </cell>
          <cell r="Y74">
            <v>9650.6</v>
          </cell>
          <cell r="Z74">
            <v>2071</v>
          </cell>
          <cell r="AA74">
            <v>3388</v>
          </cell>
          <cell r="AB74">
            <v>3388</v>
          </cell>
          <cell r="AC74">
            <v>3388</v>
          </cell>
          <cell r="AD74">
            <v>3388</v>
          </cell>
          <cell r="AE74">
            <v>3388</v>
          </cell>
          <cell r="AF74">
            <v>3388</v>
          </cell>
        </row>
        <row r="75">
          <cell r="F75" t="str">
            <v>Expiry by Area FY18</v>
          </cell>
          <cell r="K75">
            <v>432</v>
          </cell>
          <cell r="L75">
            <v>396</v>
          </cell>
          <cell r="M75">
            <v>3467</v>
          </cell>
          <cell r="N75">
            <v>4295</v>
          </cell>
          <cell r="O75">
            <v>14560</v>
          </cell>
          <cell r="P75">
            <v>1085</v>
          </cell>
          <cell r="Q75">
            <v>2377</v>
          </cell>
          <cell r="R75">
            <v>1565.4</v>
          </cell>
          <cell r="S75">
            <v>24056.5</v>
          </cell>
          <cell r="T75">
            <v>2410</v>
          </cell>
          <cell r="U75">
            <v>7416.1999999999989</v>
          </cell>
          <cell r="V75">
            <v>2965.9</v>
          </cell>
          <cell r="W75">
            <v>3077.7</v>
          </cell>
          <cell r="X75">
            <v>4531.8999999999996</v>
          </cell>
          <cell r="Y75">
            <v>7019.7</v>
          </cell>
          <cell r="Z75">
            <v>930</v>
          </cell>
          <cell r="AA75">
            <v>2377</v>
          </cell>
          <cell r="AB75">
            <v>2377</v>
          </cell>
          <cell r="AC75">
            <v>2377</v>
          </cell>
          <cell r="AD75">
            <v>2377</v>
          </cell>
          <cell r="AE75">
            <v>2377</v>
          </cell>
          <cell r="AF75">
            <v>2377</v>
          </cell>
        </row>
        <row r="76">
          <cell r="F76" t="str">
            <v>Expiry by Area FY19</v>
          </cell>
          <cell r="K76">
            <v>195</v>
          </cell>
          <cell r="L76">
            <v>1567</v>
          </cell>
          <cell r="M76">
            <v>0</v>
          </cell>
          <cell r="N76">
            <v>1762</v>
          </cell>
          <cell r="O76">
            <v>3989</v>
          </cell>
          <cell r="P76">
            <v>9184.7000000000007</v>
          </cell>
          <cell r="Q76">
            <v>1001.9</v>
          </cell>
          <cell r="R76">
            <v>459.79999999999995</v>
          </cell>
          <cell r="S76">
            <v>37344.9</v>
          </cell>
          <cell r="T76">
            <v>881.5</v>
          </cell>
          <cell r="U76">
            <v>5340.2000000000007</v>
          </cell>
          <cell r="V76">
            <v>3542.9</v>
          </cell>
          <cell r="W76">
            <v>6780</v>
          </cell>
          <cell r="X76">
            <v>7055.1</v>
          </cell>
          <cell r="Y76">
            <v>6476.8</v>
          </cell>
          <cell r="Z76">
            <v>10543</v>
          </cell>
          <cell r="AA76">
            <v>1001.9</v>
          </cell>
          <cell r="AB76">
            <v>1001.9</v>
          </cell>
          <cell r="AC76">
            <v>1001.9</v>
          </cell>
          <cell r="AD76">
            <v>1001.9</v>
          </cell>
          <cell r="AE76">
            <v>1001.9</v>
          </cell>
          <cell r="AF76">
            <v>1001.9</v>
          </cell>
        </row>
        <row r="77">
          <cell r="F77" t="str">
            <v>Expiry by Area FY20</v>
          </cell>
          <cell r="K77">
            <v>0</v>
          </cell>
          <cell r="L77">
            <v>2300</v>
          </cell>
          <cell r="M77">
            <v>83</v>
          </cell>
          <cell r="N77">
            <v>2383</v>
          </cell>
          <cell r="O77">
            <v>459</v>
          </cell>
          <cell r="P77">
            <v>1285</v>
          </cell>
          <cell r="Q77">
            <v>207</v>
          </cell>
          <cell r="R77">
            <v>193.8</v>
          </cell>
          <cell r="S77">
            <v>7547.3</v>
          </cell>
          <cell r="T77">
            <v>3156.5</v>
          </cell>
          <cell r="U77">
            <v>969.9</v>
          </cell>
          <cell r="V77">
            <v>1503</v>
          </cell>
          <cell r="W77">
            <v>5493</v>
          </cell>
          <cell r="X77">
            <v>713.3</v>
          </cell>
          <cell r="Y77">
            <v>98</v>
          </cell>
          <cell r="Z77">
            <v>494</v>
          </cell>
          <cell r="AA77">
            <v>207</v>
          </cell>
          <cell r="AB77">
            <v>207</v>
          </cell>
          <cell r="AC77">
            <v>207</v>
          </cell>
          <cell r="AD77">
            <v>207</v>
          </cell>
          <cell r="AE77">
            <v>207</v>
          </cell>
          <cell r="AF77">
            <v>207</v>
          </cell>
        </row>
        <row r="78">
          <cell r="F78" t="str">
            <v>Expiry by Area FY21</v>
          </cell>
          <cell r="K78">
            <v>0</v>
          </cell>
          <cell r="L78">
            <v>0</v>
          </cell>
          <cell r="M78">
            <v>0</v>
          </cell>
          <cell r="N78">
            <v>0</v>
          </cell>
          <cell r="O78">
            <v>0</v>
          </cell>
          <cell r="P78">
            <v>210</v>
          </cell>
          <cell r="Q78">
            <v>9518</v>
          </cell>
          <cell r="R78">
            <v>67.099999999999994</v>
          </cell>
          <cell r="S78">
            <v>978.5</v>
          </cell>
          <cell r="T78">
            <v>559</v>
          </cell>
          <cell r="U78">
            <v>111.7</v>
          </cell>
          <cell r="V78">
            <v>1463.7</v>
          </cell>
          <cell r="W78">
            <v>406.6</v>
          </cell>
          <cell r="X78">
            <v>0</v>
          </cell>
          <cell r="Y78">
            <v>103</v>
          </cell>
          <cell r="Z78">
            <v>368</v>
          </cell>
          <cell r="AA78">
            <v>9518</v>
          </cell>
          <cell r="AB78">
            <v>9518</v>
          </cell>
          <cell r="AC78">
            <v>9518</v>
          </cell>
          <cell r="AD78">
            <v>9518</v>
          </cell>
          <cell r="AE78">
            <v>9518</v>
          </cell>
          <cell r="AF78">
            <v>9518</v>
          </cell>
        </row>
        <row r="79">
          <cell r="F79" t="str">
            <v>Expiry by Area FY22</v>
          </cell>
          <cell r="K79">
            <v>3500</v>
          </cell>
          <cell r="L79">
            <v>0</v>
          </cell>
          <cell r="M79">
            <v>0</v>
          </cell>
          <cell r="N79">
            <v>3500</v>
          </cell>
          <cell r="O79">
            <v>0</v>
          </cell>
          <cell r="P79">
            <v>0</v>
          </cell>
          <cell r="Q79">
            <v>0</v>
          </cell>
          <cell r="R79">
            <v>0</v>
          </cell>
          <cell r="S79">
            <v>106.1</v>
          </cell>
          <cell r="T79">
            <v>0</v>
          </cell>
          <cell r="U79">
            <v>0</v>
          </cell>
          <cell r="V79">
            <v>3899</v>
          </cell>
          <cell r="W79">
            <v>4147</v>
          </cell>
          <cell r="X79">
            <v>154.6</v>
          </cell>
          <cell r="Y79">
            <v>1267.4000000000001</v>
          </cell>
          <cell r="Z79">
            <v>0</v>
          </cell>
          <cell r="AA79">
            <v>0</v>
          </cell>
          <cell r="AB79">
            <v>0</v>
          </cell>
          <cell r="AC79">
            <v>0</v>
          </cell>
          <cell r="AD79">
            <v>0</v>
          </cell>
          <cell r="AE79">
            <v>0</v>
          </cell>
          <cell r="AF79">
            <v>0</v>
          </cell>
        </row>
        <row r="80">
          <cell r="F80" t="str">
            <v>Expiry by Area FY23</v>
          </cell>
          <cell r="K80">
            <v>2573</v>
          </cell>
          <cell r="L80">
            <v>0</v>
          </cell>
          <cell r="M80">
            <v>0</v>
          </cell>
          <cell r="N80">
            <v>2573</v>
          </cell>
          <cell r="O80">
            <v>0</v>
          </cell>
          <cell r="P80">
            <v>3406</v>
          </cell>
          <cell r="Q80">
            <v>0</v>
          </cell>
          <cell r="R80">
            <v>397.2</v>
          </cell>
          <cell r="S80">
            <v>10278.5</v>
          </cell>
          <cell r="T80">
            <v>12590</v>
          </cell>
          <cell r="U80">
            <v>1171</v>
          </cell>
          <cell r="V80">
            <v>1604</v>
          </cell>
          <cell r="W80">
            <v>258</v>
          </cell>
          <cell r="X80">
            <v>0</v>
          </cell>
          <cell r="Y80">
            <v>0</v>
          </cell>
          <cell r="Z80">
            <v>100</v>
          </cell>
          <cell r="AA80">
            <v>0</v>
          </cell>
          <cell r="AB80">
            <v>0</v>
          </cell>
          <cell r="AC80">
            <v>0</v>
          </cell>
          <cell r="AD80">
            <v>0</v>
          </cell>
          <cell r="AE80">
            <v>0</v>
          </cell>
          <cell r="AF80">
            <v>0</v>
          </cell>
        </row>
        <row r="81">
          <cell r="F81" t="str">
            <v>Expiry by Area FY24</v>
          </cell>
          <cell r="K81">
            <v>0</v>
          </cell>
          <cell r="L81">
            <v>0</v>
          </cell>
          <cell r="M81">
            <v>503</v>
          </cell>
          <cell r="N81">
            <v>503</v>
          </cell>
          <cell r="O81">
            <v>0</v>
          </cell>
          <cell r="P81">
            <v>5360</v>
          </cell>
          <cell r="Q81">
            <v>0</v>
          </cell>
          <cell r="R81">
            <v>0</v>
          </cell>
          <cell r="S81">
            <v>1331</v>
          </cell>
          <cell r="T81">
            <v>0</v>
          </cell>
          <cell r="U81">
            <v>0</v>
          </cell>
          <cell r="V81">
            <v>7157</v>
          </cell>
          <cell r="W81">
            <v>11173</v>
          </cell>
          <cell r="X81">
            <v>0</v>
          </cell>
          <cell r="Y81">
            <v>0</v>
          </cell>
          <cell r="Z81">
            <v>0</v>
          </cell>
          <cell r="AA81">
            <v>0</v>
          </cell>
          <cell r="AB81">
            <v>0</v>
          </cell>
          <cell r="AC81">
            <v>0</v>
          </cell>
          <cell r="AD81">
            <v>0</v>
          </cell>
          <cell r="AE81">
            <v>0</v>
          </cell>
          <cell r="AF81">
            <v>0</v>
          </cell>
        </row>
        <row r="82">
          <cell r="F82" t="str">
            <v>Expiry by Area FUT</v>
          </cell>
          <cell r="K82">
            <v>0</v>
          </cell>
          <cell r="L82">
            <v>8495</v>
          </cell>
          <cell r="M82">
            <v>0</v>
          </cell>
          <cell r="N82">
            <v>8495</v>
          </cell>
          <cell r="O82">
            <v>3708</v>
          </cell>
          <cell r="P82">
            <v>0</v>
          </cell>
          <cell r="Q82">
            <v>6317</v>
          </cell>
          <cell r="R82">
            <v>1.0000000000218279E-2</v>
          </cell>
          <cell r="S82">
            <v>0</v>
          </cell>
          <cell r="T82">
            <v>2215</v>
          </cell>
          <cell r="U82">
            <v>19365</v>
          </cell>
          <cell r="V82">
            <v>24757</v>
          </cell>
          <cell r="W82">
            <v>0</v>
          </cell>
          <cell r="X82">
            <v>0</v>
          </cell>
          <cell r="Y82">
            <v>19902</v>
          </cell>
          <cell r="Z82">
            <v>592</v>
          </cell>
          <cell r="AA82">
            <v>6317</v>
          </cell>
          <cell r="AB82">
            <v>6317</v>
          </cell>
          <cell r="AC82">
            <v>6317</v>
          </cell>
          <cell r="AD82">
            <v>6317</v>
          </cell>
          <cell r="AE82">
            <v>6317</v>
          </cell>
          <cell r="AF82">
            <v>6317</v>
          </cell>
        </row>
        <row r="84">
          <cell r="F84" t="str">
            <v>Expiry by Income VAC</v>
          </cell>
          <cell r="K84">
            <v>162000</v>
          </cell>
          <cell r="L84">
            <v>319163</v>
          </cell>
          <cell r="M84">
            <v>108471</v>
          </cell>
          <cell r="N84">
            <v>589634</v>
          </cell>
          <cell r="O84">
            <v>669900</v>
          </cell>
          <cell r="P84">
            <v>674558</v>
          </cell>
          <cell r="Q84">
            <v>158130</v>
          </cell>
          <cell r="R84">
            <v>82500</v>
          </cell>
          <cell r="S84">
            <v>1398852</v>
          </cell>
          <cell r="T84">
            <v>494596</v>
          </cell>
          <cell r="U84">
            <v>91485</v>
          </cell>
          <cell r="V84">
            <v>322000</v>
          </cell>
          <cell r="W84">
            <v>1725749.007187</v>
          </cell>
          <cell r="X84">
            <v>413000</v>
          </cell>
          <cell r="Y84">
            <v>187349</v>
          </cell>
          <cell r="Z84">
            <v>124800</v>
          </cell>
          <cell r="AA84">
            <v>158130</v>
          </cell>
          <cell r="AB84">
            <v>158130</v>
          </cell>
          <cell r="AC84">
            <v>158130</v>
          </cell>
          <cell r="AD84">
            <v>158130</v>
          </cell>
          <cell r="AE84">
            <v>158130</v>
          </cell>
          <cell r="AF84">
            <v>158130</v>
          </cell>
        </row>
        <row r="85">
          <cell r="F85" t="str">
            <v>Expiry by Income O/S</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row>
        <row r="86">
          <cell r="F86" t="str">
            <v>Expiry by Income FY14</v>
          </cell>
          <cell r="K86">
            <v>205892</v>
          </cell>
          <cell r="L86">
            <v>585761</v>
          </cell>
          <cell r="M86">
            <v>112576</v>
          </cell>
          <cell r="N86">
            <v>904229</v>
          </cell>
          <cell r="O86">
            <v>1338667</v>
          </cell>
          <cell r="P86">
            <v>889360</v>
          </cell>
          <cell r="Q86">
            <v>749075</v>
          </cell>
          <cell r="R86">
            <v>2311220</v>
          </cell>
          <cell r="S86">
            <v>13604059</v>
          </cell>
          <cell r="T86">
            <v>20304770</v>
          </cell>
          <cell r="U86">
            <v>4652291</v>
          </cell>
          <cell r="V86">
            <v>6066196</v>
          </cell>
          <cell r="W86">
            <v>2766060.4298580005</v>
          </cell>
          <cell r="X86">
            <v>11540530</v>
          </cell>
          <cell r="Y86">
            <v>1319001</v>
          </cell>
          <cell r="Z86">
            <v>392853</v>
          </cell>
          <cell r="AA86">
            <v>749075</v>
          </cell>
          <cell r="AB86">
            <v>749075</v>
          </cell>
          <cell r="AC86">
            <v>749075</v>
          </cell>
          <cell r="AD86">
            <v>749075</v>
          </cell>
          <cell r="AE86">
            <v>749075</v>
          </cell>
          <cell r="AF86">
            <v>749075</v>
          </cell>
        </row>
        <row r="87">
          <cell r="F87" t="str">
            <v>Expiry by Income FY15</v>
          </cell>
          <cell r="K87">
            <v>732888</v>
          </cell>
          <cell r="L87">
            <v>5873464</v>
          </cell>
          <cell r="M87">
            <v>97673</v>
          </cell>
          <cell r="N87">
            <v>6704025</v>
          </cell>
          <cell r="O87">
            <v>3501063</v>
          </cell>
          <cell r="P87">
            <v>4038971</v>
          </cell>
          <cell r="Q87">
            <v>1621583</v>
          </cell>
          <cell r="R87">
            <v>764378</v>
          </cell>
          <cell r="S87">
            <v>11653261</v>
          </cell>
          <cell r="T87">
            <v>21531148</v>
          </cell>
          <cell r="U87">
            <v>2467849</v>
          </cell>
          <cell r="V87">
            <v>3815407</v>
          </cell>
          <cell r="W87">
            <v>7492694.9914480001</v>
          </cell>
          <cell r="X87">
            <v>8072885</v>
          </cell>
          <cell r="Y87">
            <v>5535992</v>
          </cell>
          <cell r="Z87">
            <v>915188</v>
          </cell>
          <cell r="AA87">
            <v>1621583</v>
          </cell>
          <cell r="AB87">
            <v>1621583</v>
          </cell>
          <cell r="AC87">
            <v>1621583</v>
          </cell>
          <cell r="AD87">
            <v>1621583</v>
          </cell>
          <cell r="AE87">
            <v>1621583</v>
          </cell>
          <cell r="AF87">
            <v>1621583</v>
          </cell>
        </row>
        <row r="88">
          <cell r="F88" t="str">
            <v>Expiry by Income FY16</v>
          </cell>
          <cell r="K88">
            <v>46008</v>
          </cell>
          <cell r="L88">
            <v>2873731</v>
          </cell>
          <cell r="M88">
            <v>135846</v>
          </cell>
          <cell r="N88">
            <v>3055585</v>
          </cell>
          <cell r="O88">
            <v>2993492</v>
          </cell>
          <cell r="P88">
            <v>1515430</v>
          </cell>
          <cell r="Q88">
            <v>1269123</v>
          </cell>
          <cell r="R88">
            <v>847375</v>
          </cell>
          <cell r="S88">
            <v>14280429</v>
          </cell>
          <cell r="T88">
            <v>8600564</v>
          </cell>
          <cell r="U88">
            <v>2082434</v>
          </cell>
          <cell r="V88">
            <v>3719850</v>
          </cell>
          <cell r="W88">
            <v>4934852.4830120001</v>
          </cell>
          <cell r="X88">
            <v>4658602</v>
          </cell>
          <cell r="Y88">
            <v>5832498</v>
          </cell>
          <cell r="Z88">
            <v>1160892</v>
          </cell>
          <cell r="AA88">
            <v>1269123</v>
          </cell>
          <cell r="AB88">
            <v>1269123</v>
          </cell>
          <cell r="AC88">
            <v>1269123</v>
          </cell>
          <cell r="AD88">
            <v>1269123</v>
          </cell>
          <cell r="AE88">
            <v>1269123</v>
          </cell>
          <cell r="AF88">
            <v>1269123</v>
          </cell>
        </row>
        <row r="89">
          <cell r="F89" t="str">
            <v>Expiry by Income FY17</v>
          </cell>
          <cell r="K89">
            <v>223120</v>
          </cell>
          <cell r="L89">
            <v>3709805</v>
          </cell>
          <cell r="M89">
            <v>271315</v>
          </cell>
          <cell r="N89">
            <v>4204240</v>
          </cell>
          <cell r="O89">
            <v>3425527</v>
          </cell>
          <cell r="P89">
            <v>625251</v>
          </cell>
          <cell r="Q89">
            <v>2273560</v>
          </cell>
          <cell r="R89">
            <v>824699</v>
          </cell>
          <cell r="S89">
            <v>7865157</v>
          </cell>
          <cell r="T89">
            <v>9436268</v>
          </cell>
          <cell r="U89">
            <v>1907054</v>
          </cell>
          <cell r="V89">
            <v>1292464</v>
          </cell>
          <cell r="W89">
            <v>3649853.6116889995</v>
          </cell>
          <cell r="X89">
            <v>5351369</v>
          </cell>
          <cell r="Y89">
            <v>6898638</v>
          </cell>
          <cell r="Z89">
            <v>1478999</v>
          </cell>
          <cell r="AA89">
            <v>2273560</v>
          </cell>
          <cell r="AB89">
            <v>2273560</v>
          </cell>
          <cell r="AC89">
            <v>2273560</v>
          </cell>
          <cell r="AD89">
            <v>2273560</v>
          </cell>
          <cell r="AE89">
            <v>2273560</v>
          </cell>
          <cell r="AF89">
            <v>2273560</v>
          </cell>
        </row>
        <row r="90">
          <cell r="F90" t="str">
            <v>Expiry by Income FY18</v>
          </cell>
          <cell r="K90">
            <v>139374</v>
          </cell>
          <cell r="L90">
            <v>393984</v>
          </cell>
          <cell r="M90">
            <v>676941</v>
          </cell>
          <cell r="N90">
            <v>1210299</v>
          </cell>
          <cell r="O90">
            <v>4275515</v>
          </cell>
          <cell r="P90">
            <v>961941</v>
          </cell>
          <cell r="Q90">
            <v>1213380</v>
          </cell>
          <cell r="R90">
            <v>1531881</v>
          </cell>
          <cell r="S90">
            <v>9012989</v>
          </cell>
          <cell r="T90">
            <v>5636104</v>
          </cell>
          <cell r="U90">
            <v>4106852</v>
          </cell>
          <cell r="V90">
            <v>4087062</v>
          </cell>
          <cell r="W90">
            <v>2930030.1854309998</v>
          </cell>
          <cell r="X90">
            <v>6354405</v>
          </cell>
          <cell r="Y90">
            <v>4197204</v>
          </cell>
          <cell r="Z90">
            <v>758913</v>
          </cell>
          <cell r="AA90">
            <v>1213380</v>
          </cell>
          <cell r="AB90">
            <v>1213380</v>
          </cell>
          <cell r="AC90">
            <v>1213380</v>
          </cell>
          <cell r="AD90">
            <v>1213380</v>
          </cell>
          <cell r="AE90">
            <v>1213380</v>
          </cell>
          <cell r="AF90">
            <v>1213380</v>
          </cell>
        </row>
        <row r="91">
          <cell r="F91" t="str">
            <v>Expiry by Income FY19</v>
          </cell>
          <cell r="K91">
            <v>70000</v>
          </cell>
          <cell r="L91">
            <v>1411434</v>
          </cell>
          <cell r="M91">
            <v>0</v>
          </cell>
          <cell r="N91">
            <v>1481434</v>
          </cell>
          <cell r="O91">
            <v>2674590</v>
          </cell>
          <cell r="P91">
            <v>3009440</v>
          </cell>
          <cell r="Q91">
            <v>844052</v>
          </cell>
          <cell r="R91">
            <v>453178</v>
          </cell>
          <cell r="S91">
            <v>10485648</v>
          </cell>
          <cell r="T91">
            <v>1836772</v>
          </cell>
          <cell r="U91">
            <v>2014272</v>
          </cell>
          <cell r="V91">
            <v>3605069</v>
          </cell>
          <cell r="W91">
            <v>5956654.4374059997</v>
          </cell>
          <cell r="X91">
            <v>5236607</v>
          </cell>
          <cell r="Y91">
            <v>5892552</v>
          </cell>
          <cell r="Z91">
            <v>2516810</v>
          </cell>
          <cell r="AA91">
            <v>844052</v>
          </cell>
          <cell r="AB91">
            <v>844052</v>
          </cell>
          <cell r="AC91">
            <v>844052</v>
          </cell>
          <cell r="AD91">
            <v>844052</v>
          </cell>
          <cell r="AE91">
            <v>844052</v>
          </cell>
          <cell r="AF91">
            <v>844052</v>
          </cell>
        </row>
        <row r="92">
          <cell r="F92" t="str">
            <v>Expiry by Income FY20</v>
          </cell>
          <cell r="K92">
            <v>0</v>
          </cell>
          <cell r="L92">
            <v>628923</v>
          </cell>
          <cell r="M92">
            <v>36400</v>
          </cell>
          <cell r="N92">
            <v>665323</v>
          </cell>
          <cell r="O92">
            <v>358217</v>
          </cell>
          <cell r="P92">
            <v>428660</v>
          </cell>
          <cell r="Q92">
            <v>117097</v>
          </cell>
          <cell r="R92">
            <v>181225</v>
          </cell>
          <cell r="S92">
            <v>2973309</v>
          </cell>
          <cell r="T92">
            <v>3241433</v>
          </cell>
          <cell r="U92">
            <v>594886</v>
          </cell>
          <cell r="V92">
            <v>640047</v>
          </cell>
          <cell r="W92">
            <v>2372367.991715</v>
          </cell>
          <cell r="X92">
            <v>853373</v>
          </cell>
          <cell r="Y92">
            <v>104000</v>
          </cell>
          <cell r="Z92">
            <v>238161</v>
          </cell>
          <cell r="AA92">
            <v>117097</v>
          </cell>
          <cell r="AB92">
            <v>117097</v>
          </cell>
          <cell r="AC92">
            <v>117097</v>
          </cell>
          <cell r="AD92">
            <v>117097</v>
          </cell>
          <cell r="AE92">
            <v>117097</v>
          </cell>
          <cell r="AF92">
            <v>117097</v>
          </cell>
        </row>
        <row r="93">
          <cell r="F93" t="str">
            <v>Expiry by Income FY21</v>
          </cell>
          <cell r="K93">
            <v>0</v>
          </cell>
          <cell r="L93">
            <v>0</v>
          </cell>
          <cell r="M93">
            <v>0</v>
          </cell>
          <cell r="N93">
            <v>0</v>
          </cell>
          <cell r="O93">
            <v>0</v>
          </cell>
          <cell r="P93">
            <v>158646</v>
          </cell>
          <cell r="Q93">
            <v>2242141</v>
          </cell>
          <cell r="R93">
            <v>56500</v>
          </cell>
          <cell r="S93">
            <v>693846</v>
          </cell>
          <cell r="T93">
            <v>1296000</v>
          </cell>
          <cell r="U93">
            <v>90000</v>
          </cell>
          <cell r="V93">
            <v>513726</v>
          </cell>
          <cell r="W93">
            <v>539950</v>
          </cell>
          <cell r="X93">
            <v>0</v>
          </cell>
          <cell r="Y93">
            <v>251485</v>
          </cell>
          <cell r="Z93">
            <v>213000</v>
          </cell>
          <cell r="AA93">
            <v>2242141</v>
          </cell>
          <cell r="AB93">
            <v>2242141</v>
          </cell>
          <cell r="AC93">
            <v>2242141</v>
          </cell>
          <cell r="AD93">
            <v>2242141</v>
          </cell>
          <cell r="AE93">
            <v>2242141</v>
          </cell>
          <cell r="AF93">
            <v>2242141</v>
          </cell>
        </row>
        <row r="94">
          <cell r="F94" t="str">
            <v>Expiry by Income FY22</v>
          </cell>
          <cell r="K94">
            <v>519841</v>
          </cell>
          <cell r="L94">
            <v>0</v>
          </cell>
          <cell r="M94">
            <v>0</v>
          </cell>
          <cell r="N94">
            <v>519841</v>
          </cell>
          <cell r="O94">
            <v>0</v>
          </cell>
          <cell r="P94">
            <v>0</v>
          </cell>
          <cell r="Q94">
            <v>0</v>
          </cell>
          <cell r="R94">
            <v>0</v>
          </cell>
          <cell r="S94">
            <v>83790</v>
          </cell>
          <cell r="T94">
            <v>0</v>
          </cell>
          <cell r="U94">
            <v>0</v>
          </cell>
          <cell r="V94">
            <v>1017397</v>
          </cell>
          <cell r="W94">
            <v>1139677.937592</v>
          </cell>
          <cell r="X94">
            <v>281663</v>
          </cell>
          <cell r="Y94">
            <v>529737</v>
          </cell>
          <cell r="Z94">
            <v>0</v>
          </cell>
          <cell r="AA94">
            <v>0</v>
          </cell>
          <cell r="AB94">
            <v>0</v>
          </cell>
          <cell r="AC94">
            <v>0</v>
          </cell>
          <cell r="AD94">
            <v>0</v>
          </cell>
          <cell r="AE94">
            <v>0</v>
          </cell>
          <cell r="AF94">
            <v>0</v>
          </cell>
        </row>
        <row r="95">
          <cell r="F95" t="str">
            <v>Expiry by Income FY23</v>
          </cell>
          <cell r="K95">
            <v>728520</v>
          </cell>
          <cell r="L95">
            <v>0</v>
          </cell>
          <cell r="M95">
            <v>0</v>
          </cell>
          <cell r="N95">
            <v>728520</v>
          </cell>
          <cell r="O95">
            <v>0</v>
          </cell>
          <cell r="P95">
            <v>902590</v>
          </cell>
          <cell r="Q95">
            <v>0</v>
          </cell>
          <cell r="R95">
            <v>489300</v>
          </cell>
          <cell r="S95">
            <v>2708633</v>
          </cell>
          <cell r="T95">
            <v>1902134</v>
          </cell>
          <cell r="U95">
            <v>600000</v>
          </cell>
          <cell r="V95">
            <v>623214</v>
          </cell>
          <cell r="W95">
            <v>130000</v>
          </cell>
          <cell r="X95">
            <v>0</v>
          </cell>
          <cell r="Y95">
            <v>0</v>
          </cell>
          <cell r="Z95">
            <v>61991</v>
          </cell>
          <cell r="AA95">
            <v>0</v>
          </cell>
          <cell r="AB95">
            <v>0</v>
          </cell>
          <cell r="AC95">
            <v>0</v>
          </cell>
          <cell r="AD95">
            <v>0</v>
          </cell>
          <cell r="AE95">
            <v>0</v>
          </cell>
          <cell r="AF95">
            <v>0</v>
          </cell>
        </row>
        <row r="96">
          <cell r="F96" t="str">
            <v>Expiry by Income FY24</v>
          </cell>
          <cell r="K96">
            <v>0</v>
          </cell>
          <cell r="L96">
            <v>0</v>
          </cell>
          <cell r="M96">
            <v>200000</v>
          </cell>
          <cell r="N96">
            <v>200000</v>
          </cell>
          <cell r="O96">
            <v>0</v>
          </cell>
          <cell r="P96">
            <v>525000</v>
          </cell>
          <cell r="Q96">
            <v>0</v>
          </cell>
          <cell r="R96">
            <v>0</v>
          </cell>
          <cell r="S96">
            <v>1193444</v>
          </cell>
          <cell r="T96">
            <v>0</v>
          </cell>
          <cell r="U96">
            <v>0</v>
          </cell>
          <cell r="V96">
            <v>1290549</v>
          </cell>
          <cell r="W96">
            <v>2183999.962326</v>
          </cell>
          <cell r="X96">
            <v>0</v>
          </cell>
          <cell r="Y96">
            <v>0</v>
          </cell>
          <cell r="Z96">
            <v>0</v>
          </cell>
          <cell r="AA96">
            <v>0</v>
          </cell>
          <cell r="AB96">
            <v>0</v>
          </cell>
          <cell r="AC96">
            <v>0</v>
          </cell>
          <cell r="AD96">
            <v>0</v>
          </cell>
          <cell r="AE96">
            <v>0</v>
          </cell>
          <cell r="AF96">
            <v>0</v>
          </cell>
        </row>
        <row r="97">
          <cell r="F97" t="str">
            <v>Expiry by Income FUT</v>
          </cell>
          <cell r="K97">
            <v>0</v>
          </cell>
          <cell r="L97">
            <v>1575000</v>
          </cell>
          <cell r="M97">
            <v>0</v>
          </cell>
          <cell r="N97">
            <v>1575000</v>
          </cell>
          <cell r="O97">
            <v>1042524</v>
          </cell>
          <cell r="P97">
            <v>0</v>
          </cell>
          <cell r="Q97">
            <v>2279252</v>
          </cell>
          <cell r="R97">
            <v>10872</v>
          </cell>
          <cell r="S97">
            <v>0</v>
          </cell>
          <cell r="T97">
            <v>621174</v>
          </cell>
          <cell r="U97">
            <v>3132771</v>
          </cell>
          <cell r="V97">
            <v>5141761</v>
          </cell>
          <cell r="W97">
            <v>0</v>
          </cell>
          <cell r="X97">
            <v>0</v>
          </cell>
          <cell r="Y97">
            <v>3753909</v>
          </cell>
          <cell r="Z97">
            <v>173530</v>
          </cell>
          <cell r="AA97">
            <v>2279252</v>
          </cell>
          <cell r="AB97">
            <v>2279252</v>
          </cell>
          <cell r="AC97">
            <v>2279252</v>
          </cell>
          <cell r="AD97">
            <v>2279252</v>
          </cell>
          <cell r="AE97">
            <v>2279252</v>
          </cell>
          <cell r="AF97">
            <v>2279252</v>
          </cell>
        </row>
        <row r="99">
          <cell r="F99" t="str">
            <v>Expiry by No of Tenancies VAC</v>
          </cell>
          <cell r="K99">
            <v>2</v>
          </cell>
          <cell r="L99">
            <v>5</v>
          </cell>
          <cell r="M99">
            <v>3</v>
          </cell>
          <cell r="N99">
            <v>10</v>
          </cell>
          <cell r="O99">
            <v>11</v>
          </cell>
          <cell r="P99">
            <v>10</v>
          </cell>
          <cell r="Q99">
            <v>3</v>
          </cell>
          <cell r="R99">
            <v>1</v>
          </cell>
          <cell r="S99">
            <v>13</v>
          </cell>
          <cell r="T99">
            <v>11</v>
          </cell>
          <cell r="U99">
            <v>3</v>
          </cell>
          <cell r="V99">
            <v>4</v>
          </cell>
          <cell r="W99">
            <v>20</v>
          </cell>
          <cell r="X99">
            <v>10</v>
          </cell>
          <cell r="Y99">
            <v>5</v>
          </cell>
          <cell r="Z99">
            <v>2</v>
          </cell>
          <cell r="AA99">
            <v>158130</v>
          </cell>
          <cell r="AB99">
            <v>158130</v>
          </cell>
          <cell r="AC99">
            <v>158130</v>
          </cell>
          <cell r="AD99">
            <v>158130</v>
          </cell>
          <cell r="AE99">
            <v>158130</v>
          </cell>
          <cell r="AF99">
            <v>158130</v>
          </cell>
        </row>
        <row r="100">
          <cell r="F100" t="str">
            <v>Expiry by No of Tenancies O/S</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F101" t="str">
            <v>Expiry by No of Tenancies FY14</v>
          </cell>
          <cell r="K101">
            <v>3</v>
          </cell>
          <cell r="L101">
            <v>8</v>
          </cell>
          <cell r="M101">
            <v>3</v>
          </cell>
          <cell r="N101">
            <v>14</v>
          </cell>
          <cell r="O101">
            <v>16</v>
          </cell>
          <cell r="P101">
            <v>12</v>
          </cell>
          <cell r="Q101">
            <v>13</v>
          </cell>
          <cell r="R101">
            <v>8</v>
          </cell>
          <cell r="S101">
            <v>68</v>
          </cell>
          <cell r="T101">
            <v>97</v>
          </cell>
          <cell r="U101">
            <v>48</v>
          </cell>
          <cell r="V101">
            <v>54</v>
          </cell>
          <cell r="W101">
            <v>25</v>
          </cell>
          <cell r="X101">
            <v>60</v>
          </cell>
          <cell r="Y101">
            <v>19</v>
          </cell>
          <cell r="Z101">
            <v>5</v>
          </cell>
          <cell r="AA101">
            <v>749075</v>
          </cell>
          <cell r="AB101">
            <v>749075</v>
          </cell>
          <cell r="AC101">
            <v>749075</v>
          </cell>
          <cell r="AD101">
            <v>749075</v>
          </cell>
          <cell r="AE101">
            <v>749075</v>
          </cell>
          <cell r="AF101">
            <v>749075</v>
          </cell>
        </row>
        <row r="102">
          <cell r="F102" t="str">
            <v>Expiry by No of Tenancies FY15</v>
          </cell>
          <cell r="K102">
            <v>6</v>
          </cell>
          <cell r="L102">
            <v>52</v>
          </cell>
          <cell r="M102">
            <v>3</v>
          </cell>
          <cell r="N102">
            <v>61</v>
          </cell>
          <cell r="O102">
            <v>33</v>
          </cell>
          <cell r="P102">
            <v>22</v>
          </cell>
          <cell r="Q102">
            <v>25</v>
          </cell>
          <cell r="R102">
            <v>10</v>
          </cell>
          <cell r="S102">
            <v>66</v>
          </cell>
          <cell r="T102">
            <v>71</v>
          </cell>
          <cell r="U102">
            <v>18</v>
          </cell>
          <cell r="V102">
            <v>34</v>
          </cell>
          <cell r="W102">
            <v>47</v>
          </cell>
          <cell r="X102">
            <v>57</v>
          </cell>
          <cell r="Y102">
            <v>50</v>
          </cell>
          <cell r="Z102">
            <v>16</v>
          </cell>
          <cell r="AA102">
            <v>1621583</v>
          </cell>
          <cell r="AB102">
            <v>1621583</v>
          </cell>
          <cell r="AC102">
            <v>1621583</v>
          </cell>
          <cell r="AD102">
            <v>1621583</v>
          </cell>
          <cell r="AE102">
            <v>1621583</v>
          </cell>
          <cell r="AF102">
            <v>1621583</v>
          </cell>
        </row>
        <row r="103">
          <cell r="F103" t="str">
            <v>Expiry by No of Tenancies FY16</v>
          </cell>
          <cell r="K103">
            <v>1</v>
          </cell>
          <cell r="L103">
            <v>23</v>
          </cell>
          <cell r="M103">
            <v>3</v>
          </cell>
          <cell r="N103">
            <v>27</v>
          </cell>
          <cell r="O103">
            <v>25</v>
          </cell>
          <cell r="P103">
            <v>20</v>
          </cell>
          <cell r="Q103">
            <v>14</v>
          </cell>
          <cell r="R103">
            <v>12</v>
          </cell>
          <cell r="S103">
            <v>81</v>
          </cell>
          <cell r="T103">
            <v>47</v>
          </cell>
          <cell r="U103">
            <v>18</v>
          </cell>
          <cell r="V103">
            <v>31</v>
          </cell>
          <cell r="W103">
            <v>32</v>
          </cell>
          <cell r="X103">
            <v>34</v>
          </cell>
          <cell r="Y103">
            <v>50</v>
          </cell>
          <cell r="Z103">
            <v>13</v>
          </cell>
          <cell r="AA103">
            <v>1269123</v>
          </cell>
          <cell r="AB103">
            <v>1269123</v>
          </cell>
          <cell r="AC103">
            <v>1269123</v>
          </cell>
          <cell r="AD103">
            <v>1269123</v>
          </cell>
          <cell r="AE103">
            <v>1269123</v>
          </cell>
          <cell r="AF103">
            <v>1269123</v>
          </cell>
        </row>
        <row r="104">
          <cell r="F104" t="str">
            <v>Expiry by No of Tenancies FY17</v>
          </cell>
          <cell r="K104">
            <v>3</v>
          </cell>
          <cell r="L104">
            <v>31</v>
          </cell>
          <cell r="M104">
            <v>3</v>
          </cell>
          <cell r="N104">
            <v>37</v>
          </cell>
          <cell r="O104">
            <v>28</v>
          </cell>
          <cell r="P104">
            <v>12</v>
          </cell>
          <cell r="Q104">
            <v>28</v>
          </cell>
          <cell r="R104">
            <v>11</v>
          </cell>
          <cell r="S104">
            <v>58</v>
          </cell>
          <cell r="T104">
            <v>38</v>
          </cell>
          <cell r="U104">
            <v>18</v>
          </cell>
          <cell r="V104">
            <v>14</v>
          </cell>
          <cell r="W104">
            <v>30</v>
          </cell>
          <cell r="X104">
            <v>30</v>
          </cell>
          <cell r="Y104">
            <v>47</v>
          </cell>
          <cell r="Z104">
            <v>16</v>
          </cell>
          <cell r="AA104">
            <v>2273560</v>
          </cell>
          <cell r="AB104">
            <v>2273560</v>
          </cell>
          <cell r="AC104">
            <v>2273560</v>
          </cell>
          <cell r="AD104">
            <v>2273560</v>
          </cell>
          <cell r="AE104">
            <v>2273560</v>
          </cell>
          <cell r="AF104">
            <v>2273560</v>
          </cell>
        </row>
        <row r="105">
          <cell r="F105" t="str">
            <v>Expiry by No of Tenancies FY18</v>
          </cell>
          <cell r="K105">
            <v>1</v>
          </cell>
          <cell r="L105">
            <v>6</v>
          </cell>
          <cell r="M105">
            <v>4</v>
          </cell>
          <cell r="N105">
            <v>11</v>
          </cell>
          <cell r="O105">
            <v>22</v>
          </cell>
          <cell r="P105">
            <v>15</v>
          </cell>
          <cell r="Q105">
            <v>17</v>
          </cell>
          <cell r="R105">
            <v>21</v>
          </cell>
          <cell r="S105">
            <v>46</v>
          </cell>
          <cell r="T105">
            <v>35</v>
          </cell>
          <cell r="U105">
            <v>39</v>
          </cell>
          <cell r="V105">
            <v>36</v>
          </cell>
          <cell r="W105">
            <v>26</v>
          </cell>
          <cell r="X105">
            <v>34</v>
          </cell>
          <cell r="Y105">
            <v>24</v>
          </cell>
          <cell r="Z105">
            <v>13</v>
          </cell>
          <cell r="AA105">
            <v>1213380</v>
          </cell>
          <cell r="AB105">
            <v>1213380</v>
          </cell>
          <cell r="AC105">
            <v>1213380</v>
          </cell>
          <cell r="AD105">
            <v>1213380</v>
          </cell>
          <cell r="AE105">
            <v>1213380</v>
          </cell>
          <cell r="AF105">
            <v>1213380</v>
          </cell>
        </row>
        <row r="106">
          <cell r="F106" t="str">
            <v>Expiry by No of Tenancies FY19</v>
          </cell>
          <cell r="K106">
            <v>1</v>
          </cell>
          <cell r="L106">
            <v>8</v>
          </cell>
          <cell r="M106">
            <v>0</v>
          </cell>
          <cell r="N106">
            <v>9</v>
          </cell>
          <cell r="O106">
            <v>25</v>
          </cell>
          <cell r="P106">
            <v>14</v>
          </cell>
          <cell r="Q106">
            <v>12</v>
          </cell>
          <cell r="R106">
            <v>7</v>
          </cell>
          <cell r="S106">
            <v>53</v>
          </cell>
          <cell r="T106">
            <v>13</v>
          </cell>
          <cell r="U106">
            <v>20</v>
          </cell>
          <cell r="V106">
            <v>26</v>
          </cell>
          <cell r="W106">
            <v>53</v>
          </cell>
          <cell r="X106">
            <v>29</v>
          </cell>
          <cell r="Y106">
            <v>40</v>
          </cell>
          <cell r="Z106">
            <v>6</v>
          </cell>
          <cell r="AA106">
            <v>844052</v>
          </cell>
          <cell r="AB106">
            <v>844052</v>
          </cell>
          <cell r="AC106">
            <v>844052</v>
          </cell>
          <cell r="AD106">
            <v>844052</v>
          </cell>
          <cell r="AE106">
            <v>844052</v>
          </cell>
          <cell r="AF106">
            <v>844052</v>
          </cell>
        </row>
        <row r="107">
          <cell r="F107" t="str">
            <v>Expiry by No of Tenancies FY20</v>
          </cell>
          <cell r="K107">
            <v>0</v>
          </cell>
          <cell r="L107">
            <v>4</v>
          </cell>
          <cell r="M107">
            <v>1</v>
          </cell>
          <cell r="N107">
            <v>5</v>
          </cell>
          <cell r="O107">
            <v>3</v>
          </cell>
          <cell r="P107">
            <v>4</v>
          </cell>
          <cell r="Q107">
            <v>1</v>
          </cell>
          <cell r="R107">
            <v>2</v>
          </cell>
          <cell r="S107">
            <v>12</v>
          </cell>
          <cell r="T107">
            <v>8</v>
          </cell>
          <cell r="U107">
            <v>6</v>
          </cell>
          <cell r="V107">
            <v>3</v>
          </cell>
          <cell r="W107">
            <v>12</v>
          </cell>
          <cell r="X107">
            <v>6</v>
          </cell>
          <cell r="Y107">
            <v>1</v>
          </cell>
          <cell r="Z107">
            <v>2</v>
          </cell>
          <cell r="AA107">
            <v>117097</v>
          </cell>
          <cell r="AB107">
            <v>117097</v>
          </cell>
          <cell r="AC107">
            <v>117097</v>
          </cell>
          <cell r="AD107">
            <v>117097</v>
          </cell>
          <cell r="AE107">
            <v>117097</v>
          </cell>
          <cell r="AF107">
            <v>117097</v>
          </cell>
        </row>
        <row r="108">
          <cell r="F108" t="str">
            <v>Expiry by No of Tenancies FY21</v>
          </cell>
          <cell r="K108">
            <v>0</v>
          </cell>
          <cell r="L108">
            <v>0</v>
          </cell>
          <cell r="M108">
            <v>0</v>
          </cell>
          <cell r="N108">
            <v>0</v>
          </cell>
          <cell r="O108">
            <v>0</v>
          </cell>
          <cell r="P108">
            <v>3</v>
          </cell>
          <cell r="Q108">
            <v>3</v>
          </cell>
          <cell r="R108">
            <v>1</v>
          </cell>
          <cell r="S108">
            <v>5</v>
          </cell>
          <cell r="T108">
            <v>2</v>
          </cell>
          <cell r="U108">
            <v>1</v>
          </cell>
          <cell r="V108">
            <v>2</v>
          </cell>
          <cell r="W108">
            <v>2</v>
          </cell>
          <cell r="X108">
            <v>0</v>
          </cell>
          <cell r="Y108">
            <v>1</v>
          </cell>
          <cell r="Z108">
            <v>2</v>
          </cell>
          <cell r="AA108">
            <v>2242141</v>
          </cell>
          <cell r="AB108">
            <v>2242141</v>
          </cell>
          <cell r="AC108">
            <v>2242141</v>
          </cell>
          <cell r="AD108">
            <v>2242141</v>
          </cell>
          <cell r="AE108">
            <v>2242141</v>
          </cell>
          <cell r="AF108">
            <v>2242141</v>
          </cell>
        </row>
        <row r="109">
          <cell r="F109" t="str">
            <v>Expiry by No of Tenancies FY22</v>
          </cell>
          <cell r="K109">
            <v>1</v>
          </cell>
          <cell r="L109">
            <v>0</v>
          </cell>
          <cell r="M109">
            <v>0</v>
          </cell>
          <cell r="N109">
            <v>1</v>
          </cell>
          <cell r="O109">
            <v>0</v>
          </cell>
          <cell r="P109">
            <v>0</v>
          </cell>
          <cell r="Q109">
            <v>0</v>
          </cell>
          <cell r="R109">
            <v>0</v>
          </cell>
          <cell r="S109">
            <v>1</v>
          </cell>
          <cell r="T109">
            <v>0</v>
          </cell>
          <cell r="U109">
            <v>0</v>
          </cell>
          <cell r="V109">
            <v>3</v>
          </cell>
          <cell r="W109">
            <v>1</v>
          </cell>
          <cell r="X109">
            <v>1</v>
          </cell>
          <cell r="Y109">
            <v>2</v>
          </cell>
          <cell r="Z109">
            <v>0</v>
          </cell>
          <cell r="AA109">
            <v>0</v>
          </cell>
          <cell r="AB109">
            <v>0</v>
          </cell>
          <cell r="AC109">
            <v>0</v>
          </cell>
          <cell r="AD109">
            <v>0</v>
          </cell>
          <cell r="AE109">
            <v>0</v>
          </cell>
          <cell r="AF109">
            <v>0</v>
          </cell>
        </row>
        <row r="110">
          <cell r="F110" t="str">
            <v>Expiry by No of Tenancies FY23</v>
          </cell>
          <cell r="K110">
            <v>1</v>
          </cell>
          <cell r="L110">
            <v>0</v>
          </cell>
          <cell r="M110">
            <v>0</v>
          </cell>
          <cell r="N110">
            <v>1</v>
          </cell>
          <cell r="O110">
            <v>0</v>
          </cell>
          <cell r="P110">
            <v>1</v>
          </cell>
          <cell r="Q110">
            <v>0</v>
          </cell>
          <cell r="R110">
            <v>1</v>
          </cell>
          <cell r="S110">
            <v>3</v>
          </cell>
          <cell r="T110">
            <v>1</v>
          </cell>
          <cell r="U110">
            <v>1</v>
          </cell>
          <cell r="V110">
            <v>4</v>
          </cell>
          <cell r="W110">
            <v>1</v>
          </cell>
          <cell r="X110">
            <v>0</v>
          </cell>
          <cell r="Y110">
            <v>0</v>
          </cell>
          <cell r="Z110">
            <v>1</v>
          </cell>
          <cell r="AA110">
            <v>0</v>
          </cell>
          <cell r="AB110">
            <v>0</v>
          </cell>
          <cell r="AC110">
            <v>0</v>
          </cell>
          <cell r="AD110">
            <v>0</v>
          </cell>
          <cell r="AE110">
            <v>0</v>
          </cell>
          <cell r="AF110">
            <v>0</v>
          </cell>
        </row>
        <row r="111">
          <cell r="F111" t="str">
            <v>Expiry by No of Tenancies FY24</v>
          </cell>
          <cell r="K111">
            <v>0</v>
          </cell>
          <cell r="L111">
            <v>0</v>
          </cell>
          <cell r="M111">
            <v>1</v>
          </cell>
          <cell r="N111">
            <v>1</v>
          </cell>
          <cell r="O111">
            <v>0</v>
          </cell>
          <cell r="P111">
            <v>1</v>
          </cell>
          <cell r="Q111">
            <v>0</v>
          </cell>
          <cell r="R111">
            <v>0</v>
          </cell>
          <cell r="S111">
            <v>2</v>
          </cell>
          <cell r="T111">
            <v>0</v>
          </cell>
          <cell r="U111">
            <v>0</v>
          </cell>
          <cell r="V111">
            <v>1</v>
          </cell>
          <cell r="W111">
            <v>2</v>
          </cell>
          <cell r="X111">
            <v>0</v>
          </cell>
          <cell r="Y111">
            <v>0</v>
          </cell>
          <cell r="Z111">
            <v>0</v>
          </cell>
          <cell r="AA111">
            <v>0</v>
          </cell>
          <cell r="AB111">
            <v>0</v>
          </cell>
          <cell r="AC111">
            <v>0</v>
          </cell>
          <cell r="AD111">
            <v>0</v>
          </cell>
          <cell r="AE111">
            <v>0</v>
          </cell>
          <cell r="AF111">
            <v>0</v>
          </cell>
        </row>
        <row r="112">
          <cell r="F112" t="str">
            <v>Expiry by No of Tenancies FUT</v>
          </cell>
          <cell r="K112">
            <v>0</v>
          </cell>
          <cell r="L112">
            <v>2</v>
          </cell>
          <cell r="M112">
            <v>0</v>
          </cell>
          <cell r="N112">
            <v>2</v>
          </cell>
          <cell r="O112">
            <v>1</v>
          </cell>
          <cell r="P112">
            <v>0</v>
          </cell>
          <cell r="Q112">
            <v>3</v>
          </cell>
          <cell r="R112">
            <v>1</v>
          </cell>
          <cell r="S112">
            <v>0</v>
          </cell>
          <cell r="T112">
            <v>1</v>
          </cell>
          <cell r="U112">
            <v>4</v>
          </cell>
          <cell r="V112">
            <v>3</v>
          </cell>
          <cell r="W112">
            <v>0</v>
          </cell>
          <cell r="X112">
            <v>0</v>
          </cell>
          <cell r="Y112">
            <v>5</v>
          </cell>
          <cell r="Z112">
            <v>4</v>
          </cell>
          <cell r="AA112">
            <v>2279252</v>
          </cell>
          <cell r="AB112">
            <v>2279252</v>
          </cell>
          <cell r="AC112">
            <v>2279252</v>
          </cell>
          <cell r="AD112">
            <v>2279252</v>
          </cell>
          <cell r="AE112">
            <v>2279252</v>
          </cell>
          <cell r="AF112">
            <v>2279252</v>
          </cell>
        </row>
        <row r="114">
          <cell r="F114">
            <v>150804411.518832</v>
          </cell>
        </row>
        <row r="115">
          <cell r="F115">
            <v>92306571.5</v>
          </cell>
        </row>
        <row r="116">
          <cell r="F116" t="str">
            <v>Exp by Income % of Tot Inc VO</v>
          </cell>
          <cell r="K116">
            <v>1.0742391311262796E-3</v>
          </cell>
          <cell r="L116">
            <v>2.1164036037509678E-3</v>
          </cell>
          <cell r="M116">
            <v>7.1928267155801657E-4</v>
          </cell>
          <cell r="N116">
            <v>3.9099254064352638E-3</v>
          </cell>
          <cell r="O116">
            <v>7.2573381192042215E-3</v>
          </cell>
          <cell r="P116">
            <v>7.3078003985880893E-3</v>
          </cell>
          <cell r="Q116">
            <v>1.7130958005519682E-3</v>
          </cell>
          <cell r="R116">
            <v>8.937608521187465E-4</v>
          </cell>
          <cell r="S116">
            <v>7.5772070030788652E-3</v>
          </cell>
          <cell r="T116">
            <v>1.6398591891930044E-3</v>
          </cell>
          <cell r="U116">
            <v>3.033233546638509E-4</v>
          </cell>
          <cell r="V116">
            <v>1.0676080253785864E-3</v>
          </cell>
          <cell r="W116">
            <v>5.7218120803166749E-3</v>
          </cell>
          <cell r="X116">
            <v>1.3693233368986218E-3</v>
          </cell>
          <cell r="Y116">
            <v>6.2116551536227577E-4</v>
          </cell>
          <cell r="Z116">
            <v>8.2756199731209693E-4</v>
          </cell>
          <cell r="AA116">
            <v>2279252</v>
          </cell>
          <cell r="AB116">
            <v>2279252</v>
          </cell>
          <cell r="AC116">
            <v>2279252</v>
          </cell>
          <cell r="AD116">
            <v>2279252</v>
          </cell>
          <cell r="AE116">
            <v>2279252</v>
          </cell>
          <cell r="AF116">
            <v>2279252</v>
          </cell>
        </row>
        <row r="117">
          <cell r="F117" t="str">
            <v>Exp by Income % of Tot Inc FY14</v>
          </cell>
          <cell r="K117">
            <v>1.3652916246040246E-3</v>
          </cell>
          <cell r="L117">
            <v>3.8842431338744488E-3</v>
          </cell>
          <cell r="M117">
            <v>7.4650336065229669E-4</v>
          </cell>
          <cell r="N117">
            <v>5.9960381191307699E-3</v>
          </cell>
          <cell r="O117">
            <v>1.4502401922706012E-2</v>
          </cell>
          <cell r="P117">
            <v>9.6348503204888285E-3</v>
          </cell>
          <cell r="Q117">
            <v>8.1150777006163636E-3</v>
          </cell>
          <cell r="R117">
            <v>2.5038520686471385E-2</v>
          </cell>
          <cell r="S117">
            <v>7.3689547661295166E-2</v>
          </cell>
          <cell r="T117">
            <v>6.7321538526293051E-2</v>
          </cell>
          <cell r="U117">
            <v>1.5424916795020402E-2</v>
          </cell>
          <cell r="V117">
            <v>2.0112793581116398E-2</v>
          </cell>
          <cell r="W117">
            <v>9.1710196074488957E-3</v>
          </cell>
          <cell r="X117">
            <v>3.8263237407212235E-2</v>
          </cell>
          <cell r="Y117">
            <v>4.3732175561564625E-3</v>
          </cell>
          <cell r="Z117">
            <v>2.6050497862984711E-3</v>
          </cell>
          <cell r="AA117">
            <v>2279252</v>
          </cell>
          <cell r="AB117">
            <v>2279252</v>
          </cell>
          <cell r="AC117">
            <v>2279252</v>
          </cell>
          <cell r="AD117">
            <v>2279252</v>
          </cell>
          <cell r="AE117">
            <v>2279252</v>
          </cell>
          <cell r="AF117">
            <v>2279252</v>
          </cell>
        </row>
        <row r="118">
          <cell r="F118" t="str">
            <v>Exp by Income % of Tot Inc VO+FY14</v>
          </cell>
          <cell r="K118">
            <v>2.4395307557303039E-3</v>
          </cell>
          <cell r="L118">
            <v>6.0006467376254166E-3</v>
          </cell>
          <cell r="M118">
            <v>1.4657860322103131E-3</v>
          </cell>
          <cell r="N118">
            <v>9.9059635255660337E-3</v>
          </cell>
          <cell r="O118">
            <v>2.1759740041910235E-2</v>
          </cell>
          <cell r="P118">
            <v>1.694265071907692E-2</v>
          </cell>
          <cell r="Q118">
            <v>9.8281735011683316E-3</v>
          </cell>
          <cell r="R118">
            <v>2.5932281538590132E-2</v>
          </cell>
          <cell r="S118">
            <v>8.1266754664374025E-2</v>
          </cell>
          <cell r="T118">
            <v>6.8961397715486053E-2</v>
          </cell>
          <cell r="U118">
            <v>1.5728240149684256E-2</v>
          </cell>
          <cell r="V118">
            <v>2.1180401606494984E-2</v>
          </cell>
          <cell r="W118">
            <v>1.4892831687765569E-2</v>
          </cell>
          <cell r="X118">
            <v>3.9632560744110854E-2</v>
          </cell>
          <cell r="Y118">
            <v>4.9943830715187387E-3</v>
          </cell>
          <cell r="Z118">
            <v>3.4326117836105683E-3</v>
          </cell>
          <cell r="AA118">
            <v>2279252</v>
          </cell>
          <cell r="AB118">
            <v>2279252</v>
          </cell>
          <cell r="AC118">
            <v>2279252</v>
          </cell>
          <cell r="AD118">
            <v>2279252</v>
          </cell>
          <cell r="AE118">
            <v>2279252</v>
          </cell>
          <cell r="AF118">
            <v>2279252</v>
          </cell>
        </row>
        <row r="119">
          <cell r="F119" t="str">
            <v>Exp by Income % of Tot Inc FY15</v>
          </cell>
          <cell r="K119">
            <v>4.8598578292152889E-3</v>
          </cell>
          <cell r="L119">
            <v>3.8947560889268415E-2</v>
          </cell>
          <cell r="M119">
            <v>6.4767999169442663E-4</v>
          </cell>
          <cell r="N119">
            <v>4.445509871017813E-2</v>
          </cell>
          <cell r="O119">
            <v>3.7928643032744423E-2</v>
          </cell>
          <cell r="P119">
            <v>4.3756050456277645E-2</v>
          </cell>
          <cell r="Q119">
            <v>1.7567362471045737E-2</v>
          </cell>
          <cell r="R119">
            <v>8.2808622135857358E-3</v>
          </cell>
          <cell r="S119">
            <v>6.3122596856497917E-2</v>
          </cell>
          <cell r="T119">
            <v>7.1387659628615222E-2</v>
          </cell>
          <cell r="U119">
            <v>8.1822838441693146E-3</v>
          </cell>
          <cell r="V119">
            <v>1.2650183643744213E-2</v>
          </cell>
          <cell r="W119">
            <v>2.4842426411751009E-2</v>
          </cell>
          <cell r="X119">
            <v>2.676607706198264E-2</v>
          </cell>
          <cell r="Y119">
            <v>1.8354874185191467E-2</v>
          </cell>
          <cell r="Z119">
            <v>6.0687084070197381E-3</v>
          </cell>
          <cell r="AA119">
            <v>2279252</v>
          </cell>
          <cell r="AB119">
            <v>2279252</v>
          </cell>
          <cell r="AC119">
            <v>2279252</v>
          </cell>
          <cell r="AD119">
            <v>2279252</v>
          </cell>
          <cell r="AE119">
            <v>2279252</v>
          </cell>
          <cell r="AF119">
            <v>2279252</v>
          </cell>
        </row>
        <row r="120">
          <cell r="F120" t="str">
            <v>Exp by Income % of Tot Inc FY16</v>
          </cell>
          <cell r="K120">
            <v>3.0508391323986339E-4</v>
          </cell>
          <cell r="L120">
            <v>1.9056014151423793E-2</v>
          </cell>
          <cell r="M120">
            <v>9.0080919140111471E-4</v>
          </cell>
          <cell r="N120">
            <v>2.0261907256064773E-2</v>
          </cell>
          <cell r="O120">
            <v>3.2429890433098796E-2</v>
          </cell>
          <cell r="P120">
            <v>1.6417357674258327E-2</v>
          </cell>
          <cell r="Q120">
            <v>1.3748999441496969E-2</v>
          </cell>
          <cell r="R120">
            <v>9.1800072977469439E-3</v>
          </cell>
          <cell r="S120">
            <v>7.7353262979765205E-2</v>
          </cell>
          <cell r="T120">
            <v>2.8515624686901112E-2</v>
          </cell>
          <cell r="U120">
            <v>6.9044200332957504E-3</v>
          </cell>
          <cell r="V120">
            <v>1.2333359357778059E-2</v>
          </cell>
          <cell r="W120">
            <v>1.636176433205918E-2</v>
          </cell>
          <cell r="X120">
            <v>1.5445841249207249E-2</v>
          </cell>
          <cell r="Y120">
            <v>1.9337955505604208E-2</v>
          </cell>
          <cell r="Z120">
            <v>7.6979976136509198E-3</v>
          </cell>
          <cell r="AA120">
            <v>2279252</v>
          </cell>
          <cell r="AB120">
            <v>2279252</v>
          </cell>
          <cell r="AC120">
            <v>2279252</v>
          </cell>
          <cell r="AD120">
            <v>2279252</v>
          </cell>
          <cell r="AE120">
            <v>2279252</v>
          </cell>
          <cell r="AF120">
            <v>2279252</v>
          </cell>
        </row>
        <row r="121">
          <cell r="F121" t="str">
            <v>Exp by Income % of Tot Inc FY17</v>
          </cell>
          <cell r="K121">
            <v>1.4795323144252809E-3</v>
          </cell>
          <cell r="L121">
            <v>2.4600109258320541E-2</v>
          </cell>
          <cell r="M121">
            <v>1.7991184559353491E-3</v>
          </cell>
          <cell r="N121">
            <v>2.7878760028681171E-2</v>
          </cell>
          <cell r="O121">
            <v>3.7110326430009374E-2</v>
          </cell>
          <cell r="P121">
            <v>6.7736347460375561E-3</v>
          </cell>
          <cell r="Q121">
            <v>2.4630532399310269E-2</v>
          </cell>
          <cell r="R121">
            <v>8.93434764826034E-3</v>
          </cell>
          <cell r="S121">
            <v>4.2603451044652872E-2</v>
          </cell>
          <cell r="T121">
            <v>3.1286445485786164E-2</v>
          </cell>
          <cell r="U121">
            <v>6.3229383702805434E-3</v>
          </cell>
          <cell r="V121">
            <v>4.2852327295431975E-3</v>
          </cell>
          <cell r="W121">
            <v>1.2101282631354644E-2</v>
          </cell>
          <cell r="X121">
            <v>1.7742746866963297E-2</v>
          </cell>
          <cell r="Y121">
            <v>2.2872799046526962E-2</v>
          </cell>
          <cell r="Z121">
            <v>9.8073987697323232E-3</v>
          </cell>
          <cell r="AA121">
            <v>2279252</v>
          </cell>
          <cell r="AB121">
            <v>2279252</v>
          </cell>
          <cell r="AC121">
            <v>2279252</v>
          </cell>
          <cell r="AD121">
            <v>2279252</v>
          </cell>
          <cell r="AE121">
            <v>2279252</v>
          </cell>
          <cell r="AF121">
            <v>2279252</v>
          </cell>
        </row>
        <row r="122">
          <cell r="F122" t="str">
            <v>Exp by Income % of Tot Inc FY18</v>
          </cell>
          <cell r="K122">
            <v>9.2420373247897587E-4</v>
          </cell>
          <cell r="L122">
            <v>2.6125495668991119E-3</v>
          </cell>
          <cell r="M122">
            <v>4.4888673559491041E-3</v>
          </cell>
          <cell r="N122">
            <v>8.0256206553271925E-3</v>
          </cell>
          <cell r="O122">
            <v>4.6318641571472516E-2</v>
          </cell>
          <cell r="P122">
            <v>1.0421154034520716E-2</v>
          </cell>
          <cell r="Q122">
            <v>1.3145109609016298E-2</v>
          </cell>
          <cell r="R122">
            <v>1.6595579004903244E-2</v>
          </cell>
          <cell r="S122">
            <v>4.8820949871375086E-2</v>
          </cell>
          <cell r="T122">
            <v>1.868680081449799E-2</v>
          </cell>
          <cell r="U122">
            <v>1.361648495106242E-2</v>
          </cell>
          <cell r="V122">
            <v>1.3550870159688996E-2</v>
          </cell>
          <cell r="W122">
            <v>9.7146700017628675E-3</v>
          </cell>
          <cell r="X122">
            <v>2.1068365759334837E-2</v>
          </cell>
          <cell r="Y122">
            <v>1.3916051784320201E-2</v>
          </cell>
          <cell r="Z122">
            <v>5.0324323562990015E-3</v>
          </cell>
          <cell r="AA122">
            <v>2279252</v>
          </cell>
          <cell r="AB122">
            <v>2279252</v>
          </cell>
          <cell r="AC122">
            <v>2279252</v>
          </cell>
          <cell r="AD122">
            <v>2279252</v>
          </cell>
          <cell r="AE122">
            <v>2279252</v>
          </cell>
          <cell r="AF122">
            <v>2279252</v>
          </cell>
        </row>
        <row r="123">
          <cell r="F123" t="str">
            <v>Exp by Income % of Tot Inc FY19</v>
          </cell>
          <cell r="K123">
            <v>4.6417740233851588E-4</v>
          </cell>
          <cell r="L123">
            <v>9.3593681098894412E-3</v>
          </cell>
          <cell r="M123">
            <v>0</v>
          </cell>
          <cell r="N123">
            <v>9.8235455122279557E-3</v>
          </cell>
          <cell r="O123">
            <v>2.8975076817797311E-2</v>
          </cell>
          <cell r="P123">
            <v>3.2602662530912006E-2</v>
          </cell>
          <cell r="Q123">
            <v>9.1440076939700871E-3</v>
          </cell>
          <cell r="R123">
            <v>4.9094879447450822E-3</v>
          </cell>
          <cell r="S123">
            <v>5.6797949645437759E-2</v>
          </cell>
          <cell r="T123">
            <v>6.0899146832008606E-3</v>
          </cell>
          <cell r="U123">
            <v>6.6784253183086216E-3</v>
          </cell>
          <cell r="V123">
            <v>1.1952796883365079E-2</v>
          </cell>
          <cell r="W123">
            <v>1.9749602738452221E-2</v>
          </cell>
          <cell r="X123">
            <v>1.7362247388054919E-2</v>
          </cell>
          <cell r="Y123">
            <v>1.953706771789019E-2</v>
          </cell>
          <cell r="Z123">
            <v>1.668923325685143E-2</v>
          </cell>
          <cell r="AA123">
            <v>2279252</v>
          </cell>
          <cell r="AB123">
            <v>2279252</v>
          </cell>
          <cell r="AC123">
            <v>2279252</v>
          </cell>
          <cell r="AD123">
            <v>2279252</v>
          </cell>
          <cell r="AE123">
            <v>2279252</v>
          </cell>
          <cell r="AF123">
            <v>2279252</v>
          </cell>
        </row>
        <row r="124">
          <cell r="F124" t="str">
            <v>Exp by Income % of Tot Inc FY20</v>
          </cell>
          <cell r="K124">
            <v>0</v>
          </cell>
          <cell r="L124">
            <v>4.1704549201563778E-3</v>
          </cell>
          <cell r="M124">
            <v>2.4137224921602827E-4</v>
          </cell>
          <cell r="N124">
            <v>4.411827169372406E-3</v>
          </cell>
          <cell r="O124">
            <v>3.8807312868293455E-3</v>
          </cell>
          <cell r="P124">
            <v>4.6438730529602653E-3</v>
          </cell>
          <cell r="Q124">
            <v>1.2685662363702893E-3</v>
          </cell>
          <cell r="R124">
            <v>1.9632946718208463E-3</v>
          </cell>
          <cell r="S124">
            <v>1.6105619305771746E-2</v>
          </cell>
          <cell r="T124">
            <v>1.0747142498531018E-2</v>
          </cell>
          <cell r="U124">
            <v>1.9723759869110739E-3</v>
          </cell>
          <cell r="V124">
            <v>2.1221096702468576E-3</v>
          </cell>
          <cell r="W124">
            <v>7.8657115127522183E-3</v>
          </cell>
          <cell r="X124">
            <v>2.8294033026130452E-3</v>
          </cell>
          <cell r="Y124">
            <v>3.4481749888004039E-4</v>
          </cell>
          <cell r="Z124">
            <v>1.5792707759763327E-3</v>
          </cell>
          <cell r="AA124">
            <v>2279252</v>
          </cell>
          <cell r="AB124">
            <v>2279252</v>
          </cell>
          <cell r="AC124">
            <v>2279252</v>
          </cell>
          <cell r="AD124">
            <v>2279252</v>
          </cell>
          <cell r="AE124">
            <v>2279252</v>
          </cell>
          <cell r="AF124">
            <v>2279252</v>
          </cell>
        </row>
        <row r="125">
          <cell r="F125" t="str">
            <v>Exp by Income % of Tot Inc FY21</v>
          </cell>
          <cell r="K125">
            <v>0</v>
          </cell>
          <cell r="L125">
            <v>0</v>
          </cell>
          <cell r="M125">
            <v>0</v>
          </cell>
          <cell r="N125">
            <v>0</v>
          </cell>
          <cell r="O125">
            <v>0</v>
          </cell>
          <cell r="P125">
            <v>1.7186858684270384E-3</v>
          </cell>
          <cell r="Q125">
            <v>2.4290155766428827E-2</v>
          </cell>
          <cell r="R125">
            <v>6.1209076539041427E-4</v>
          </cell>
          <cell r="S125">
            <v>3.7583781345405078E-3</v>
          </cell>
          <cell r="T125">
            <v>4.2969565245051184E-3</v>
          </cell>
          <cell r="U125">
            <v>2.9839975864618876E-4</v>
          </cell>
          <cell r="V125">
            <v>1.7032857156696886E-3</v>
          </cell>
          <cell r="W125">
            <v>1.7902327742334403E-3</v>
          </cell>
          <cell r="X125">
            <v>0</v>
          </cell>
          <cell r="Y125">
            <v>8.3381181447929765E-4</v>
          </cell>
          <cell r="Z125">
            <v>1.4124255242586269E-3</v>
          </cell>
          <cell r="AA125">
            <v>2279252</v>
          </cell>
          <cell r="AB125">
            <v>2279252</v>
          </cell>
          <cell r="AC125">
            <v>2279252</v>
          </cell>
          <cell r="AD125">
            <v>2279252</v>
          </cell>
          <cell r="AE125">
            <v>2279252</v>
          </cell>
          <cell r="AF125">
            <v>2279252</v>
          </cell>
        </row>
        <row r="126">
          <cell r="F126" t="str">
            <v>Exp by Income % of Tot Inc FY22</v>
          </cell>
          <cell r="K126">
            <v>3.4471206429865205E-3</v>
          </cell>
          <cell r="L126">
            <v>0</v>
          </cell>
          <cell r="M126">
            <v>0</v>
          </cell>
          <cell r="N126">
            <v>3.4471206429865205E-3</v>
          </cell>
          <cell r="O126">
            <v>0</v>
          </cell>
          <cell r="P126">
            <v>0</v>
          </cell>
          <cell r="Q126">
            <v>0</v>
          </cell>
          <cell r="R126">
            <v>0</v>
          </cell>
          <cell r="S126">
            <v>4.5386801090321075E-4</v>
          </cell>
          <cell r="T126">
            <v>0</v>
          </cell>
          <cell r="U126">
            <v>0</v>
          </cell>
          <cell r="V126">
            <v>3.3732335471928503E-3</v>
          </cell>
          <cell r="W126">
            <v>3.7786624612426555E-3</v>
          </cell>
          <cell r="X126">
            <v>9.3386856910623861E-4</v>
          </cell>
          <cell r="Y126">
            <v>1.7563710327328456E-3</v>
          </cell>
          <cell r="Z126">
            <v>0</v>
          </cell>
          <cell r="AA126">
            <v>2279252</v>
          </cell>
          <cell r="AB126">
            <v>2279252</v>
          </cell>
          <cell r="AC126">
            <v>2279252</v>
          </cell>
          <cell r="AD126">
            <v>2279252</v>
          </cell>
          <cell r="AE126">
            <v>2279252</v>
          </cell>
          <cell r="AF126">
            <v>2279252</v>
          </cell>
        </row>
        <row r="127">
          <cell r="F127" t="str">
            <v>Exp by Income % of Tot Inc FY23</v>
          </cell>
          <cell r="K127">
            <v>4.8308931593093653E-3</v>
          </cell>
          <cell r="L127">
            <v>0</v>
          </cell>
          <cell r="M127">
            <v>0</v>
          </cell>
          <cell r="N127">
            <v>4.8308931593093653E-3</v>
          </cell>
          <cell r="O127">
            <v>0</v>
          </cell>
          <cell r="P127">
            <v>9.7781770607740532E-3</v>
          </cell>
          <cell r="Q127">
            <v>0</v>
          </cell>
          <cell r="R127">
            <v>5.3008143629297289E-3</v>
          </cell>
          <cell r="S127">
            <v>1.4671940231254283E-2</v>
          </cell>
          <cell r="T127">
            <v>6.3066258501412184E-3</v>
          </cell>
          <cell r="U127">
            <v>1.9893317243079253E-3</v>
          </cell>
          <cell r="V127">
            <v>2.0662989687213989E-3</v>
          </cell>
          <cell r="W127">
            <v>4.3102187360005045E-4</v>
          </cell>
          <cell r="X127">
            <v>0</v>
          </cell>
          <cell r="Y127">
            <v>0</v>
          </cell>
          <cell r="Z127">
            <v>4.11068876405242E-4</v>
          </cell>
          <cell r="AA127">
            <v>2279252</v>
          </cell>
          <cell r="AB127">
            <v>2279252</v>
          </cell>
          <cell r="AC127">
            <v>2279252</v>
          </cell>
          <cell r="AD127">
            <v>2279252</v>
          </cell>
          <cell r="AE127">
            <v>2279252</v>
          </cell>
          <cell r="AF127">
            <v>2279252</v>
          </cell>
        </row>
        <row r="128">
          <cell r="F128" t="str">
            <v>Exp by Income % of Tot Inc FY23+FUT</v>
          </cell>
          <cell r="K128">
            <v>4.8308931593093653E-3</v>
          </cell>
          <cell r="L128">
            <v>1.0443991552616607E-2</v>
          </cell>
          <cell r="M128">
            <v>1.3262211495386168E-3</v>
          </cell>
          <cell r="N128">
            <v>1.6601105861464589E-2</v>
          </cell>
          <cell r="O128">
            <v>1.1294147134475685E-2</v>
          </cell>
          <cell r="P128">
            <v>1.5465746119711531E-2</v>
          </cell>
          <cell r="Q128">
            <v>2.4692196481374027E-2</v>
          </cell>
          <cell r="R128">
            <v>5.4185957930416688E-3</v>
          </cell>
          <cell r="S128">
            <v>2.1136507057896738E-2</v>
          </cell>
          <cell r="T128">
            <v>8.3661610909999701E-3</v>
          </cell>
          <cell r="U128">
            <v>1.2376199616461031E-2</v>
          </cell>
          <cell r="V128">
            <v>2.3392962874693248E-2</v>
          </cell>
          <cell r="W128">
            <v>7.672189225170759E-3</v>
          </cell>
          <cell r="X128">
            <v>0</v>
          </cell>
          <cell r="Y128">
            <v>1.2446283773108399E-2</v>
          </cell>
          <cell r="Z128">
            <v>1.5617646568024228E-3</v>
          </cell>
          <cell r="AA128">
            <v>2279252</v>
          </cell>
          <cell r="AB128">
            <v>2279252</v>
          </cell>
          <cell r="AC128">
            <v>2279252</v>
          </cell>
          <cell r="AD128">
            <v>2279252</v>
          </cell>
          <cell r="AE128">
            <v>2279252</v>
          </cell>
          <cell r="AF128">
            <v>2279252</v>
          </cell>
        </row>
        <row r="129">
          <cell r="F129" t="str">
            <v>Exp by Income % of Tot Inc FY24+FUT</v>
          </cell>
          <cell r="K129">
            <v>0</v>
          </cell>
          <cell r="L129">
            <v>1.0443991552616607E-2</v>
          </cell>
          <cell r="M129">
            <v>1.3262211495386168E-3</v>
          </cell>
          <cell r="N129">
            <v>1.1770212702155225E-2</v>
          </cell>
          <cell r="O129">
            <v>1.1294147134475685E-2</v>
          </cell>
          <cell r="P129">
            <v>5.6875690589374781E-3</v>
          </cell>
          <cell r="Q129">
            <v>2.4692196481374027E-2</v>
          </cell>
          <cell r="R129">
            <v>1.1778143011193954E-4</v>
          </cell>
          <cell r="S129">
            <v>6.4645668266424565E-3</v>
          </cell>
          <cell r="T129">
            <v>2.0595352408587517E-3</v>
          </cell>
          <cell r="U129">
            <v>1.0386867892153106E-2</v>
          </cell>
          <cell r="V129">
            <v>2.1326663905971852E-2</v>
          </cell>
          <cell r="W129">
            <v>7.2411673515707089E-3</v>
          </cell>
          <cell r="X129">
            <v>0</v>
          </cell>
          <cell r="Y129">
            <v>1.2446283773108399E-2</v>
          </cell>
          <cell r="Z129">
            <v>1.1506957803971809E-3</v>
          </cell>
          <cell r="AA129">
            <v>2279252</v>
          </cell>
          <cell r="AB129">
            <v>2279252</v>
          </cell>
          <cell r="AC129">
            <v>2279252</v>
          </cell>
          <cell r="AD129">
            <v>2279252</v>
          </cell>
          <cell r="AE129">
            <v>2279252</v>
          </cell>
          <cell r="AF129">
            <v>2279252</v>
          </cell>
        </row>
        <row r="134">
          <cell r="F134" t="str">
            <v>Major Tenant 1 Name</v>
          </cell>
          <cell r="K134" t="str">
            <v>KING PIN BOWLING</v>
          </cell>
          <cell r="L134" t="str">
            <v>BIG W</v>
          </cell>
          <cell r="M134" t="str">
            <v>WALTERS SUPA IGA</v>
          </cell>
          <cell r="O134" t="str">
            <v>K MART</v>
          </cell>
          <cell r="P134" t="str">
            <v>BIG W</v>
          </cell>
          <cell r="Q134" t="str">
            <v>KMART</v>
          </cell>
          <cell r="R134" t="str">
            <v>BIG W</v>
          </cell>
          <cell r="S134" t="str">
            <v>Myer</v>
          </cell>
          <cell r="T134" t="str">
            <v>MYER</v>
          </cell>
          <cell r="U134" t="str">
            <v>K MART</v>
          </cell>
          <cell r="V134" t="str">
            <v>MYER</v>
          </cell>
          <cell r="W134" t="str">
            <v>DAVID JONES</v>
          </cell>
          <cell r="X134" t="str">
            <v>MYER</v>
          </cell>
          <cell r="Y134" t="str">
            <v>K MART</v>
          </cell>
          <cell r="Z134" t="str">
            <v>BIG W</v>
          </cell>
          <cell r="AA134">
            <v>2279252</v>
          </cell>
          <cell r="AB134">
            <v>2279252</v>
          </cell>
          <cell r="AC134">
            <v>2279252</v>
          </cell>
          <cell r="AD134">
            <v>2279252</v>
          </cell>
          <cell r="AE134">
            <v>2279252</v>
          </cell>
          <cell r="AF134">
            <v>2279252</v>
          </cell>
        </row>
        <row r="135">
          <cell r="F135" t="str">
            <v>Major Tenant 1 % NPI</v>
          </cell>
          <cell r="K135">
            <v>0.1838425147729045</v>
          </cell>
          <cell r="L135">
            <v>9.0666972151999287E-2</v>
          </cell>
          <cell r="M135">
            <v>0.31291734737576726</v>
          </cell>
          <cell r="O135">
            <v>3.1524453641473812E-2</v>
          </cell>
          <cell r="P135">
            <v>9.2863380050775518E-2</v>
          </cell>
          <cell r="Q135">
            <v>9.8665404910775439E-2</v>
          </cell>
          <cell r="R135">
            <v>0.14921341197977844</v>
          </cell>
          <cell r="S135">
            <v>9.0836466251413023E-3</v>
          </cell>
          <cell r="T135">
            <v>5.0066111967078449E-2</v>
          </cell>
          <cell r="U135">
            <v>4.6128099796622746E-2</v>
          </cell>
          <cell r="V135">
            <v>7.7797419378689892E-2</v>
          </cell>
          <cell r="W135">
            <v>1.9639499189484377E-2</v>
          </cell>
          <cell r="X135">
            <v>3.9425421855079627E-2</v>
          </cell>
          <cell r="Y135">
            <v>4.7528799837344482E-2</v>
          </cell>
          <cell r="Z135">
            <v>0.11650255621030481</v>
          </cell>
          <cell r="AA135">
            <v>2279252</v>
          </cell>
          <cell r="AB135">
            <v>2279252</v>
          </cell>
          <cell r="AC135">
            <v>2279252</v>
          </cell>
          <cell r="AD135">
            <v>2279252</v>
          </cell>
          <cell r="AE135">
            <v>2279252</v>
          </cell>
          <cell r="AF135">
            <v>2279252</v>
          </cell>
        </row>
        <row r="136">
          <cell r="F136" t="str">
            <v>Major Tenant 1 Area</v>
          </cell>
          <cell r="K136">
            <v>3500</v>
          </cell>
          <cell r="L136">
            <v>8477</v>
          </cell>
          <cell r="M136">
            <v>3141</v>
          </cell>
          <cell r="O136">
            <v>7381</v>
          </cell>
          <cell r="P136">
            <v>8173</v>
          </cell>
          <cell r="Q136">
            <v>6460</v>
          </cell>
          <cell r="R136">
            <v>6923</v>
          </cell>
          <cell r="S136">
            <v>18802.5</v>
          </cell>
          <cell r="T136">
            <v>17560</v>
          </cell>
          <cell r="U136">
            <v>6916</v>
          </cell>
          <cell r="V136">
            <v>12128</v>
          </cell>
          <cell r="W136">
            <v>13935.4</v>
          </cell>
          <cell r="X136">
            <v>15899.3</v>
          </cell>
          <cell r="Y136">
            <v>8371</v>
          </cell>
          <cell r="Z136">
            <v>6346</v>
          </cell>
          <cell r="AA136">
            <v>2279252</v>
          </cell>
          <cell r="AB136">
            <v>2279252</v>
          </cell>
          <cell r="AC136">
            <v>2279252</v>
          </cell>
          <cell r="AD136">
            <v>2279252</v>
          </cell>
          <cell r="AE136">
            <v>2279252</v>
          </cell>
          <cell r="AF136">
            <v>2279252</v>
          </cell>
        </row>
        <row r="137">
          <cell r="F137" t="str">
            <v>Major Tenant 1 Exp Date</v>
          </cell>
          <cell r="K137">
            <v>44470</v>
          </cell>
          <cell r="L137">
            <v>47392</v>
          </cell>
          <cell r="M137">
            <v>43040</v>
          </cell>
          <cell r="O137">
            <v>42795</v>
          </cell>
          <cell r="P137">
            <v>41944</v>
          </cell>
          <cell r="Q137">
            <v>44317</v>
          </cell>
          <cell r="R137">
            <v>41730</v>
          </cell>
          <cell r="S137">
            <v>43282</v>
          </cell>
          <cell r="T137">
            <v>41913</v>
          </cell>
          <cell r="U137">
            <v>46874</v>
          </cell>
          <cell r="V137">
            <v>48700</v>
          </cell>
          <cell r="W137" t="str">
            <v>Jan-2016</v>
          </cell>
          <cell r="X137">
            <v>41730</v>
          </cell>
          <cell r="Y137">
            <v>45809</v>
          </cell>
          <cell r="Z137">
            <v>43525</v>
          </cell>
          <cell r="AA137">
            <v>2279252</v>
          </cell>
          <cell r="AB137">
            <v>2279252</v>
          </cell>
          <cell r="AC137">
            <v>2279252</v>
          </cell>
          <cell r="AD137">
            <v>2279252</v>
          </cell>
          <cell r="AE137">
            <v>2279252</v>
          </cell>
          <cell r="AF137">
            <v>2279252</v>
          </cell>
        </row>
        <row r="138">
          <cell r="F138" t="str">
            <v>Major Tenant 2 Name</v>
          </cell>
          <cell r="K138" t="str">
            <v>READING CINEMAS</v>
          </cell>
          <cell r="L138" t="str">
            <v>TARGET</v>
          </cell>
          <cell r="M138" t="str">
            <v/>
          </cell>
          <cell r="O138" t="str">
            <v>BIG W</v>
          </cell>
          <cell r="P138" t="str">
            <v>HARVEY NORMAN</v>
          </cell>
          <cell r="Q138" t="str">
            <v>WOOLWORTHS</v>
          </cell>
          <cell r="R138" t="str">
            <v>WOOLWORTHS</v>
          </cell>
          <cell r="S138" t="str">
            <v>Village Cinemas - KOz</v>
          </cell>
          <cell r="T138" t="str">
            <v>DAVID JONES</v>
          </cell>
          <cell r="U138" t="str">
            <v>TARGET</v>
          </cell>
          <cell r="V138" t="str">
            <v>BIG W</v>
          </cell>
          <cell r="W138" t="str">
            <v>TARGET</v>
          </cell>
          <cell r="X138" t="str">
            <v>K MART</v>
          </cell>
          <cell r="Y138" t="str">
            <v>TARGET</v>
          </cell>
          <cell r="Z138" t="str">
            <v>WOOLWORTHS</v>
          </cell>
          <cell r="AA138">
            <v>2279252</v>
          </cell>
          <cell r="AB138">
            <v>2279252</v>
          </cell>
          <cell r="AC138">
            <v>2279252</v>
          </cell>
          <cell r="AD138">
            <v>2279252</v>
          </cell>
          <cell r="AE138">
            <v>2279252</v>
          </cell>
          <cell r="AF138">
            <v>2279252</v>
          </cell>
        </row>
        <row r="139">
          <cell r="F139" t="str">
            <v>Major Tenant 2 % NPI</v>
          </cell>
          <cell r="K139">
            <v>0.25764214223648457</v>
          </cell>
          <cell r="L139">
            <v>4.3335819239416359E-2</v>
          </cell>
          <cell r="M139">
            <v>0</v>
          </cell>
          <cell r="O139">
            <v>5.177643723376741E-2</v>
          </cell>
          <cell r="P139">
            <v>8.8242571093472486E-2</v>
          </cell>
          <cell r="Q139">
            <v>0.1057365430828361</v>
          </cell>
          <cell r="R139">
            <v>0.11816773130284565</v>
          </cell>
          <cell r="S139">
            <v>1.9837093043490066E-2</v>
          </cell>
          <cell r="T139">
            <v>2.5395321018769811E-2</v>
          </cell>
          <cell r="U139">
            <v>4.4040463122773273E-2</v>
          </cell>
          <cell r="V139">
            <v>5.1543093141995663E-2</v>
          </cell>
          <cell r="W139">
            <v>2.7748395498017792E-2</v>
          </cell>
          <cell r="X139">
            <v>2.750161508580171E-2</v>
          </cell>
          <cell r="Y139">
            <v>3.1021264774168378E-2</v>
          </cell>
          <cell r="Z139">
            <v>0.1317432422122983</v>
          </cell>
          <cell r="AA139">
            <v>2279252</v>
          </cell>
          <cell r="AB139">
            <v>2279252</v>
          </cell>
          <cell r="AC139">
            <v>2279252</v>
          </cell>
          <cell r="AD139">
            <v>2279252</v>
          </cell>
          <cell r="AE139">
            <v>2279252</v>
          </cell>
          <cell r="AF139">
            <v>2279252</v>
          </cell>
        </row>
        <row r="140">
          <cell r="F140" t="str">
            <v>Major Tenant 2 Area</v>
          </cell>
          <cell r="K140">
            <v>2573</v>
          </cell>
          <cell r="L140">
            <v>5796</v>
          </cell>
          <cell r="M140">
            <v>0</v>
          </cell>
          <cell r="O140">
            <v>7033</v>
          </cell>
          <cell r="P140">
            <v>5972</v>
          </cell>
          <cell r="Q140">
            <v>4128</v>
          </cell>
          <cell r="R140">
            <v>3980</v>
          </cell>
          <cell r="S140">
            <v>8200</v>
          </cell>
          <cell r="T140">
            <v>12590</v>
          </cell>
          <cell r="U140">
            <v>6603</v>
          </cell>
          <cell r="V140">
            <v>8580</v>
          </cell>
          <cell r="W140">
            <v>7234.5</v>
          </cell>
          <cell r="X140">
            <v>7968.1</v>
          </cell>
          <cell r="Y140">
            <v>7281</v>
          </cell>
          <cell r="Z140">
            <v>3700</v>
          </cell>
          <cell r="AA140">
            <v>2279252</v>
          </cell>
          <cell r="AB140">
            <v>2279252</v>
          </cell>
          <cell r="AC140">
            <v>2279252</v>
          </cell>
          <cell r="AD140">
            <v>2279252</v>
          </cell>
          <cell r="AE140">
            <v>2279252</v>
          </cell>
          <cell r="AF140">
            <v>2279252</v>
          </cell>
        </row>
        <row r="141">
          <cell r="F141" t="str">
            <v>Major Tenant 2 Exp Date</v>
          </cell>
          <cell r="K141">
            <v>44896</v>
          </cell>
          <cell r="L141">
            <v>42186</v>
          </cell>
          <cell r="M141" t="str">
            <v/>
          </cell>
          <cell r="O141">
            <v>42979</v>
          </cell>
          <cell r="P141">
            <v>43405</v>
          </cell>
          <cell r="Q141">
            <v>46082</v>
          </cell>
          <cell r="R141">
            <v>41730</v>
          </cell>
          <cell r="S141">
            <v>44866</v>
          </cell>
          <cell r="T141">
            <v>44774</v>
          </cell>
          <cell r="U141">
            <v>46143</v>
          </cell>
          <cell r="V141">
            <v>46661</v>
          </cell>
          <cell r="W141" t="str">
            <v>Oct-2023</v>
          </cell>
          <cell r="X141">
            <v>41760</v>
          </cell>
          <cell r="Y141">
            <v>47727</v>
          </cell>
          <cell r="Z141">
            <v>43525</v>
          </cell>
          <cell r="AA141">
            <v>2279252</v>
          </cell>
          <cell r="AB141">
            <v>2279252</v>
          </cell>
          <cell r="AC141">
            <v>2279252</v>
          </cell>
          <cell r="AD141">
            <v>2279252</v>
          </cell>
          <cell r="AE141">
            <v>2279252</v>
          </cell>
          <cell r="AF141">
            <v>2279252</v>
          </cell>
        </row>
        <row r="142">
          <cell r="F142" t="str">
            <v>Major Tenant 3 Name</v>
          </cell>
          <cell r="K142" t="str">
            <v/>
          </cell>
          <cell r="L142" t="str">
            <v>WOOLWORTHS</v>
          </cell>
          <cell r="M142" t="str">
            <v/>
          </cell>
          <cell r="O142" t="str">
            <v>WOOLWORTHS</v>
          </cell>
          <cell r="P142" t="str">
            <v>BIRCH CARROLL &amp; COYLE (R)</v>
          </cell>
          <cell r="Q142" t="str">
            <v>COLES</v>
          </cell>
          <cell r="R142" t="str">
            <v/>
          </cell>
          <cell r="S142" t="str">
            <v>Target</v>
          </cell>
          <cell r="T142" t="str">
            <v>TARGET</v>
          </cell>
          <cell r="U142" t="str">
            <v>WOOLWORTHS</v>
          </cell>
          <cell r="V142" t="str">
            <v>TARGET</v>
          </cell>
          <cell r="W142" t="str">
            <v>K MART</v>
          </cell>
          <cell r="X142" t="str">
            <v>TARGET</v>
          </cell>
          <cell r="Y142" t="str">
            <v>HOYTS</v>
          </cell>
          <cell r="Z142" t="str">
            <v/>
          </cell>
          <cell r="AA142">
            <v>2279252</v>
          </cell>
          <cell r="AB142">
            <v>2279252</v>
          </cell>
          <cell r="AC142">
            <v>2279252</v>
          </cell>
          <cell r="AD142">
            <v>2279252</v>
          </cell>
          <cell r="AE142">
            <v>2279252</v>
          </cell>
          <cell r="AF142">
            <v>2279252</v>
          </cell>
        </row>
        <row r="143">
          <cell r="F143" t="str">
            <v>Major Tenant 3 % NPI</v>
          </cell>
          <cell r="K143">
            <v>0</v>
          </cell>
          <cell r="L143">
            <v>7.4263791381917202E-2</v>
          </cell>
          <cell r="M143">
            <v>0</v>
          </cell>
          <cell r="O143">
            <v>5.45208349616201E-2</v>
          </cell>
          <cell r="P143">
            <v>3.8237862373848741E-2</v>
          </cell>
          <cell r="Q143">
            <v>7.1247199800303793E-2</v>
          </cell>
          <cell r="R143">
            <v>0</v>
          </cell>
          <cell r="S143">
            <v>2.8767632666216979E-2</v>
          </cell>
          <cell r="T143">
            <v>1.7824457076740123E-2</v>
          </cell>
          <cell r="U143">
            <v>5.0598222788022791E-2</v>
          </cell>
          <cell r="V143">
            <v>4.0160552712699547E-2</v>
          </cell>
          <cell r="W143">
            <v>2.3481786521922635E-2</v>
          </cell>
          <cell r="X143">
            <v>1.3138845183602038E-2</v>
          </cell>
          <cell r="Y143">
            <v>2.0537432723814728E-2</v>
          </cell>
          <cell r="Z143">
            <v>0</v>
          </cell>
          <cell r="AA143">
            <v>2279252</v>
          </cell>
          <cell r="AB143">
            <v>2279252</v>
          </cell>
          <cell r="AC143">
            <v>2279252</v>
          </cell>
          <cell r="AD143">
            <v>2279252</v>
          </cell>
          <cell r="AE143">
            <v>2279252</v>
          </cell>
          <cell r="AF143">
            <v>2279252</v>
          </cell>
        </row>
        <row r="144">
          <cell r="F144" t="str">
            <v>Major Tenant 3 Area</v>
          </cell>
          <cell r="K144">
            <v>0</v>
          </cell>
          <cell r="L144">
            <v>4028</v>
          </cell>
          <cell r="M144">
            <v>0</v>
          </cell>
          <cell r="O144">
            <v>4527</v>
          </cell>
          <cell r="P144">
            <v>5360</v>
          </cell>
          <cell r="Q144">
            <v>3005</v>
          </cell>
          <cell r="R144">
            <v>0</v>
          </cell>
          <cell r="S144">
            <v>7945</v>
          </cell>
          <cell r="T144">
            <v>8217</v>
          </cell>
          <cell r="U144">
            <v>3950</v>
          </cell>
          <cell r="V144">
            <v>7157</v>
          </cell>
          <cell r="W144">
            <v>6492.7</v>
          </cell>
          <cell r="X144">
            <v>3698</v>
          </cell>
          <cell r="Y144">
            <v>4322.5</v>
          </cell>
          <cell r="Z144">
            <v>0</v>
          </cell>
          <cell r="AA144">
            <v>2279252</v>
          </cell>
          <cell r="AB144">
            <v>2279252</v>
          </cell>
          <cell r="AC144">
            <v>2279252</v>
          </cell>
          <cell r="AD144">
            <v>2279252</v>
          </cell>
          <cell r="AE144">
            <v>2279252</v>
          </cell>
          <cell r="AF144">
            <v>2279252</v>
          </cell>
        </row>
        <row r="145">
          <cell r="F145" t="str">
            <v>Major Tenant 3 Exp Date</v>
          </cell>
          <cell r="K145" t="str">
            <v/>
          </cell>
          <cell r="L145">
            <v>42095</v>
          </cell>
          <cell r="M145" t="str">
            <v/>
          </cell>
          <cell r="O145">
            <v>42979</v>
          </cell>
          <cell r="P145">
            <v>45231</v>
          </cell>
          <cell r="Q145">
            <v>44317</v>
          </cell>
          <cell r="R145" t="str">
            <v/>
          </cell>
          <cell r="S145">
            <v>43282</v>
          </cell>
          <cell r="T145">
            <v>42614</v>
          </cell>
          <cell r="U145">
            <v>48700</v>
          </cell>
          <cell r="V145">
            <v>45139</v>
          </cell>
          <cell r="W145" t="str">
            <v>Nov-2014</v>
          </cell>
          <cell r="X145">
            <v>42309</v>
          </cell>
          <cell r="Y145">
            <v>42948</v>
          </cell>
          <cell r="Z145" t="str">
            <v/>
          </cell>
          <cell r="AA145">
            <v>2279252</v>
          </cell>
          <cell r="AB145">
            <v>2279252</v>
          </cell>
          <cell r="AC145">
            <v>2279252</v>
          </cell>
          <cell r="AD145">
            <v>2279252</v>
          </cell>
          <cell r="AE145">
            <v>2279252</v>
          </cell>
          <cell r="AF145">
            <v>2279252</v>
          </cell>
        </row>
        <row r="146">
          <cell r="F146" t="str">
            <v>Major Tenant 4 Name</v>
          </cell>
          <cell r="K146" t="str">
            <v/>
          </cell>
          <cell r="L146" t="str">
            <v>COLES</v>
          </cell>
          <cell r="M146" t="str">
            <v/>
          </cell>
          <cell r="O146" t="str">
            <v>HOYTS CINEMAS</v>
          </cell>
          <cell r="P146" t="str">
            <v>WOOLWORTHS</v>
          </cell>
          <cell r="Q146" t="str">
            <v/>
          </cell>
          <cell r="R146" t="str">
            <v/>
          </cell>
          <cell r="S146" t="str">
            <v>Kmart</v>
          </cell>
          <cell r="T146" t="str">
            <v>BIG W</v>
          </cell>
          <cell r="U146" t="str">
            <v>COLES</v>
          </cell>
          <cell r="V146" t="str">
            <v>WOOLWORTHS SUPERMARK</v>
          </cell>
          <cell r="W146" t="str">
            <v>READING CINEMAS</v>
          </cell>
          <cell r="X146" t="str">
            <v>COLES</v>
          </cell>
          <cell r="Y146" t="str">
            <v>WOOLWORTHS SUPERMARK</v>
          </cell>
          <cell r="Z146" t="str">
            <v/>
          </cell>
          <cell r="AA146">
            <v>2279252</v>
          </cell>
          <cell r="AB146">
            <v>2279252</v>
          </cell>
          <cell r="AC146">
            <v>2279252</v>
          </cell>
          <cell r="AD146">
            <v>2279252</v>
          </cell>
          <cell r="AE146">
            <v>2279252</v>
          </cell>
          <cell r="AF146">
            <v>2279252</v>
          </cell>
        </row>
        <row r="147">
          <cell r="F147" t="str">
            <v>Major Tenant 4 % NPI</v>
          </cell>
          <cell r="K147">
            <v>0</v>
          </cell>
          <cell r="L147">
            <v>2.851582771893699E-2</v>
          </cell>
          <cell r="M147">
            <v>0</v>
          </cell>
          <cell r="O147">
            <v>3.6983761183402249E-2</v>
          </cell>
          <cell r="P147">
            <v>7.7946389351607484E-2</v>
          </cell>
          <cell r="Q147">
            <v>0</v>
          </cell>
          <cell r="R147">
            <v>0</v>
          </cell>
          <cell r="S147">
            <v>1.1901702855580546E-2</v>
          </cell>
          <cell r="T147">
            <v>2.6034378222880794E-2</v>
          </cell>
          <cell r="U147">
            <v>3.3577118637284985E-2</v>
          </cell>
          <cell r="V147">
            <v>3.0665782224111211E-2</v>
          </cell>
          <cell r="W147">
            <v>2.2736069066473026E-2</v>
          </cell>
          <cell r="X147">
            <v>2.9125306571651185E-2</v>
          </cell>
          <cell r="Y147">
            <v>4.3579331445829872E-2</v>
          </cell>
          <cell r="Z147">
            <v>0</v>
          </cell>
          <cell r="AA147">
            <v>2279252</v>
          </cell>
          <cell r="AB147">
            <v>2279252</v>
          </cell>
          <cell r="AC147">
            <v>2279252</v>
          </cell>
          <cell r="AD147">
            <v>2279252</v>
          </cell>
          <cell r="AE147">
            <v>2279252</v>
          </cell>
          <cell r="AF147">
            <v>2279252</v>
          </cell>
        </row>
        <row r="148">
          <cell r="F148" t="str">
            <v>Major Tenant 4 Area</v>
          </cell>
          <cell r="K148">
            <v>0</v>
          </cell>
          <cell r="L148">
            <v>2940</v>
          </cell>
          <cell r="M148">
            <v>0</v>
          </cell>
          <cell r="O148">
            <v>4016</v>
          </cell>
          <cell r="P148">
            <v>5011</v>
          </cell>
          <cell r="Q148">
            <v>0</v>
          </cell>
          <cell r="R148">
            <v>0</v>
          </cell>
          <cell r="S148">
            <v>6400.3</v>
          </cell>
          <cell r="T148">
            <v>6627.2</v>
          </cell>
          <cell r="U148">
            <v>3600</v>
          </cell>
          <cell r="V148">
            <v>4049</v>
          </cell>
          <cell r="W148">
            <v>4325</v>
          </cell>
          <cell r="X148">
            <v>3394.8</v>
          </cell>
          <cell r="Y148">
            <v>3998</v>
          </cell>
          <cell r="Z148">
            <v>0</v>
          </cell>
          <cell r="AA148">
            <v>2279252</v>
          </cell>
          <cell r="AB148">
            <v>2279252</v>
          </cell>
          <cell r="AC148">
            <v>2279252</v>
          </cell>
          <cell r="AD148">
            <v>2279252</v>
          </cell>
          <cell r="AE148">
            <v>2279252</v>
          </cell>
          <cell r="AF148">
            <v>2279252</v>
          </cell>
        </row>
        <row r="149">
          <cell r="F149" t="str">
            <v>Major Tenant 4 Exp Date</v>
          </cell>
          <cell r="K149" t="str">
            <v/>
          </cell>
          <cell r="L149">
            <v>41913</v>
          </cell>
          <cell r="M149" t="str">
            <v/>
          </cell>
          <cell r="O149">
            <v>41883</v>
          </cell>
          <cell r="P149">
            <v>41944</v>
          </cell>
          <cell r="Q149" t="str">
            <v/>
          </cell>
          <cell r="R149" t="str">
            <v/>
          </cell>
          <cell r="S149">
            <v>43009</v>
          </cell>
          <cell r="T149">
            <v>41913</v>
          </cell>
          <cell r="U149">
            <v>42552</v>
          </cell>
          <cell r="V149">
            <v>46661</v>
          </cell>
          <cell r="W149" t="str">
            <v>Nov-2019</v>
          </cell>
          <cell r="X149">
            <v>42705</v>
          </cell>
          <cell r="Y149">
            <v>42887</v>
          </cell>
          <cell r="Z149" t="str">
            <v/>
          </cell>
          <cell r="AA149">
            <v>2279252</v>
          </cell>
          <cell r="AB149">
            <v>2279252</v>
          </cell>
          <cell r="AC149">
            <v>2279252</v>
          </cell>
          <cell r="AD149">
            <v>2279252</v>
          </cell>
          <cell r="AE149">
            <v>2279252</v>
          </cell>
          <cell r="AF149">
            <v>2279252</v>
          </cell>
        </row>
        <row r="150">
          <cell r="F150" t="str">
            <v>Major Tenant 5 Name</v>
          </cell>
          <cell r="K150" t="str">
            <v/>
          </cell>
          <cell r="L150" t="str">
            <v/>
          </cell>
          <cell r="M150" t="str">
            <v/>
          </cell>
          <cell r="O150" t="str">
            <v>COLES</v>
          </cell>
          <cell r="P150" t="str">
            <v>COLES</v>
          </cell>
          <cell r="Q150" t="str">
            <v/>
          </cell>
          <cell r="R150" t="str">
            <v/>
          </cell>
          <cell r="S150" t="str">
            <v>Coles</v>
          </cell>
          <cell r="T150" t="str">
            <v>GREATER UNION</v>
          </cell>
          <cell r="U150" t="str">
            <v/>
          </cell>
          <cell r="V150" t="str">
            <v>COLES</v>
          </cell>
          <cell r="W150" t="str">
            <v>COLES</v>
          </cell>
          <cell r="X150" t="str">
            <v>GREATER UNION</v>
          </cell>
          <cell r="Y150" t="str">
            <v>COLES</v>
          </cell>
          <cell r="Z150" t="str">
            <v/>
          </cell>
          <cell r="AA150">
            <v>2279252</v>
          </cell>
          <cell r="AB150">
            <v>2279252</v>
          </cell>
          <cell r="AC150">
            <v>2279252</v>
          </cell>
          <cell r="AD150">
            <v>2279252</v>
          </cell>
          <cell r="AE150">
            <v>2279252</v>
          </cell>
          <cell r="AF150">
            <v>2279252</v>
          </cell>
        </row>
        <row r="151">
          <cell r="F151" t="str">
            <v>Major Tenant 5 % NPI</v>
          </cell>
          <cell r="K151">
            <v>0</v>
          </cell>
          <cell r="L151">
            <v>0</v>
          </cell>
          <cell r="M151">
            <v>0</v>
          </cell>
          <cell r="O151">
            <v>5.1407789000662986E-2</v>
          </cell>
          <cell r="P151">
            <v>6.5739261333356447E-2</v>
          </cell>
          <cell r="Q151">
            <v>0</v>
          </cell>
          <cell r="R151">
            <v>0</v>
          </cell>
          <cell r="S151">
            <v>1.3730284181947995E-2</v>
          </cell>
          <cell r="T151">
            <v>5.6741593562688909E-3</v>
          </cell>
          <cell r="U151">
            <v>0</v>
          </cell>
          <cell r="V151">
            <v>2.5167931953522453E-2</v>
          </cell>
          <cell r="W151">
            <v>3.1815124902080542E-2</v>
          </cell>
          <cell r="X151">
            <v>1.9659147559280651E-2</v>
          </cell>
          <cell r="Y151">
            <v>2.2448316224119708E-2</v>
          </cell>
          <cell r="Z151">
            <v>0</v>
          </cell>
          <cell r="AA151">
            <v>2279252</v>
          </cell>
          <cell r="AB151">
            <v>2279252</v>
          </cell>
          <cell r="AC151">
            <v>2279252</v>
          </cell>
          <cell r="AD151">
            <v>2279252</v>
          </cell>
          <cell r="AE151">
            <v>2279252</v>
          </cell>
          <cell r="AF151">
            <v>2279252</v>
          </cell>
        </row>
        <row r="152">
          <cell r="F152" t="str">
            <v>Major Tenant 5 Area</v>
          </cell>
          <cell r="K152">
            <v>0</v>
          </cell>
          <cell r="L152">
            <v>0</v>
          </cell>
          <cell r="M152">
            <v>0</v>
          </cell>
          <cell r="O152">
            <v>3708</v>
          </cell>
          <cell r="P152">
            <v>3406</v>
          </cell>
          <cell r="Q152">
            <v>0</v>
          </cell>
          <cell r="R152">
            <v>0</v>
          </cell>
          <cell r="S152">
            <v>4391</v>
          </cell>
          <cell r="T152">
            <v>3939</v>
          </cell>
          <cell r="U152">
            <v>0</v>
          </cell>
          <cell r="V152">
            <v>3609</v>
          </cell>
          <cell r="W152">
            <v>4147</v>
          </cell>
          <cell r="X152">
            <v>3102</v>
          </cell>
          <cell r="Y152">
            <v>3702</v>
          </cell>
          <cell r="Z152">
            <v>0</v>
          </cell>
          <cell r="AA152">
            <v>2279252</v>
          </cell>
          <cell r="AB152">
            <v>2279252</v>
          </cell>
          <cell r="AC152">
            <v>2279252</v>
          </cell>
          <cell r="AD152">
            <v>2279252</v>
          </cell>
          <cell r="AE152">
            <v>2279252</v>
          </cell>
          <cell r="AF152">
            <v>2279252</v>
          </cell>
        </row>
        <row r="153">
          <cell r="F153" t="str">
            <v>Major Tenant 5 Exp Date</v>
          </cell>
          <cell r="K153" t="str">
            <v/>
          </cell>
          <cell r="L153" t="str">
            <v/>
          </cell>
          <cell r="M153" t="str">
            <v/>
          </cell>
          <cell r="O153">
            <v>46692</v>
          </cell>
          <cell r="P153">
            <v>45047</v>
          </cell>
          <cell r="Q153" t="str">
            <v/>
          </cell>
          <cell r="R153" t="str">
            <v/>
          </cell>
          <cell r="S153">
            <v>41699</v>
          </cell>
          <cell r="T153">
            <v>41699</v>
          </cell>
          <cell r="U153" t="str">
            <v/>
          </cell>
          <cell r="V153">
            <v>44409</v>
          </cell>
          <cell r="W153" t="str">
            <v>Oct-2021</v>
          </cell>
          <cell r="X153">
            <v>43435</v>
          </cell>
          <cell r="Y153">
            <v>46905</v>
          </cell>
          <cell r="Z153" t="str">
            <v/>
          </cell>
          <cell r="AA153">
            <v>2279252</v>
          </cell>
          <cell r="AB153">
            <v>2279252</v>
          </cell>
          <cell r="AC153">
            <v>2279252</v>
          </cell>
          <cell r="AD153">
            <v>2279252</v>
          </cell>
          <cell r="AE153">
            <v>2279252</v>
          </cell>
          <cell r="AF153">
            <v>2279252</v>
          </cell>
        </row>
        <row r="160">
          <cell r="F160" t="str">
            <v>Curr Cap Rate</v>
          </cell>
          <cell r="H160">
            <v>9.2499999999999999E-2</v>
          </cell>
          <cell r="I160">
            <v>9.2499999999999999E-2</v>
          </cell>
          <cell r="J160">
            <v>0</v>
          </cell>
          <cell r="K160" t="str">
            <v>9.25% / 9.25%</v>
          </cell>
          <cell r="L160">
            <v>7.0000000000000007E-2</v>
          </cell>
          <cell r="M160">
            <v>9.7500000000000003E-2</v>
          </cell>
          <cell r="N160">
            <v>7.3290790790790789E-2</v>
          </cell>
          <cell r="O160">
            <v>7.0000000000000007E-2</v>
          </cell>
          <cell r="P160">
            <v>7.4999999999999997E-2</v>
          </cell>
          <cell r="Q160">
            <v>7.4999999999999997E-2</v>
          </cell>
          <cell r="R160">
            <v>7.4999999999999997E-2</v>
          </cell>
          <cell r="S160">
            <v>6.3E-2</v>
          </cell>
          <cell r="T160">
            <v>5.7500000000000002E-2</v>
          </cell>
          <cell r="U160">
            <v>6.5000000000000002E-2</v>
          </cell>
          <cell r="V160">
            <v>6.25E-2</v>
          </cell>
          <cell r="W160">
            <v>6.25E-2</v>
          </cell>
          <cell r="X160">
            <v>6.8750000000000006E-2</v>
          </cell>
          <cell r="Y160">
            <v>7.0000000000000007E-2</v>
          </cell>
          <cell r="Z160">
            <v>7.4999999999999997E-2</v>
          </cell>
        </row>
        <row r="161">
          <cell r="F161" t="str">
            <v>Prev Cap Rate</v>
          </cell>
          <cell r="H161">
            <v>9.2499999999999999E-2</v>
          </cell>
          <cell r="I161">
            <v>9.2499999999999999E-2</v>
          </cell>
          <cell r="J161">
            <v>0</v>
          </cell>
          <cell r="K161" t="str">
            <v>9.25% / 9.25%</v>
          </cell>
          <cell r="L161">
            <v>7.0000000000000007E-2</v>
          </cell>
          <cell r="M161">
            <v>9.2499999999999999E-2</v>
          </cell>
          <cell r="N161">
            <v>7.3246720484359235E-2</v>
          </cell>
          <cell r="O161">
            <v>7.0000000000000007E-2</v>
          </cell>
          <cell r="P161">
            <v>0.08</v>
          </cell>
          <cell r="Q161">
            <v>7.4999999999999997E-2</v>
          </cell>
          <cell r="R161">
            <v>7.4999999999999997E-2</v>
          </cell>
          <cell r="S161">
            <v>6.3E-2</v>
          </cell>
          <cell r="T161">
            <v>5.7500000000000002E-2</v>
          </cell>
          <cell r="U161">
            <v>6.5000000000000002E-2</v>
          </cell>
          <cell r="V161">
            <v>6.25E-2</v>
          </cell>
          <cell r="W161">
            <v>6.5000000000000002E-2</v>
          </cell>
          <cell r="X161">
            <v>6.8750000000000006E-2</v>
          </cell>
          <cell r="Y161">
            <v>7.2499999999999995E-2</v>
          </cell>
        </row>
        <row r="163">
          <cell r="F163" t="str">
            <v>Curr Disc Rate</v>
          </cell>
          <cell r="H163">
            <v>0.105</v>
          </cell>
          <cell r="I163">
            <v>0.10249999999999999</v>
          </cell>
          <cell r="J163">
            <v>0</v>
          </cell>
          <cell r="K163" t="str">
            <v>10.50% / 10.25%</v>
          </cell>
          <cell r="L163">
            <v>0.09</v>
          </cell>
          <cell r="M163">
            <v>0.105</v>
          </cell>
          <cell r="N163">
            <v>9.2002002002001995E-2</v>
          </cell>
          <cell r="O163">
            <v>0.09</v>
          </cell>
          <cell r="P163">
            <v>9.2499999999999999E-2</v>
          </cell>
          <cell r="Q163">
            <v>9.2499999999999999E-2</v>
          </cell>
          <cell r="R163">
            <v>9.5000000000000001E-2</v>
          </cell>
          <cell r="S163">
            <v>8.5000000000000006E-2</v>
          </cell>
          <cell r="T163">
            <v>8.7499999999999994E-2</v>
          </cell>
          <cell r="U163">
            <v>0.09</v>
          </cell>
          <cell r="V163">
            <v>0.09</v>
          </cell>
          <cell r="W163">
            <v>8.7499999999999994E-2</v>
          </cell>
          <cell r="X163">
            <v>0.09</v>
          </cell>
          <cell r="Y163">
            <v>0.09</v>
          </cell>
          <cell r="Z163">
            <v>9.2499999999999999E-2</v>
          </cell>
        </row>
        <row r="164">
          <cell r="F164" t="str">
            <v>Prev Disc Rate</v>
          </cell>
          <cell r="H164">
            <v>0.105</v>
          </cell>
          <cell r="I164">
            <v>0.10249999999999999</v>
          </cell>
          <cell r="J164">
            <v>0</v>
          </cell>
          <cell r="K164" t="str">
            <v>10.50% / 10.25%</v>
          </cell>
          <cell r="L164">
            <v>0.09</v>
          </cell>
          <cell r="M164">
            <v>0.1</v>
          </cell>
          <cell r="N164">
            <v>9.1897073662966705E-2</v>
          </cell>
          <cell r="O164">
            <v>9.2499999999999999E-2</v>
          </cell>
          <cell r="P164">
            <v>9.5000000000000001E-2</v>
          </cell>
          <cell r="Q164">
            <v>9.2499999999999999E-2</v>
          </cell>
          <cell r="R164">
            <v>9.5000000000000001E-2</v>
          </cell>
          <cell r="S164">
            <v>8.5000000000000006E-2</v>
          </cell>
          <cell r="T164">
            <v>8.7499999999999994E-2</v>
          </cell>
          <cell r="U164">
            <v>0.09</v>
          </cell>
          <cell r="V164">
            <v>0.09</v>
          </cell>
          <cell r="W164">
            <v>8.7499999999999994E-2</v>
          </cell>
          <cell r="X164">
            <v>0.09</v>
          </cell>
          <cell r="Y164">
            <v>9.2499999999999999E-2</v>
          </cell>
        </row>
        <row r="166">
          <cell r="F166" t="str">
            <v>Curr Term Cap Rate</v>
          </cell>
          <cell r="H166">
            <v>9.7500000000000003E-2</v>
          </cell>
          <cell r="I166">
            <v>9.7500000000000003E-2</v>
          </cell>
          <cell r="J166">
            <v>0</v>
          </cell>
          <cell r="K166" t="str">
            <v>9.75% / 9.75%</v>
          </cell>
          <cell r="L166">
            <v>7.2499999999999995E-2</v>
          </cell>
          <cell r="M166">
            <v>0.1</v>
          </cell>
          <cell r="N166">
            <v>7.6058558558558559E-2</v>
          </cell>
          <cell r="O166">
            <v>7.2500000000000009E-2</v>
          </cell>
          <cell r="P166">
            <v>7.7499999999999999E-2</v>
          </cell>
          <cell r="Q166">
            <v>7.7499999999999999E-2</v>
          </cell>
          <cell r="R166">
            <v>7.7499999999999999E-2</v>
          </cell>
          <cell r="S166">
            <v>6.5500000000000003E-2</v>
          </cell>
          <cell r="T166">
            <v>6.0000000000000005E-2</v>
          </cell>
          <cell r="U166">
            <v>6.6500000000000004E-2</v>
          </cell>
          <cell r="V166">
            <v>6.5000000000000002E-2</v>
          </cell>
          <cell r="W166">
            <v>6.5000000000000002E-2</v>
          </cell>
          <cell r="X166">
            <v>7.1250000000000008E-2</v>
          </cell>
          <cell r="Y166">
            <v>7.2499999999999995E-2</v>
          </cell>
          <cell r="Z166">
            <v>7.7499999999999999E-2</v>
          </cell>
        </row>
        <row r="167">
          <cell r="F167" t="str">
            <v>Prev Term Cap Rate</v>
          </cell>
          <cell r="H167">
            <v>9.7500000000000003E-2</v>
          </cell>
          <cell r="I167">
            <v>9.7500000000000003E-2</v>
          </cell>
          <cell r="J167">
            <v>0</v>
          </cell>
          <cell r="K167" t="str">
            <v>9.75% / 9.75%</v>
          </cell>
          <cell r="L167">
            <v>7.2499999999999995E-2</v>
          </cell>
          <cell r="M167">
            <v>9.7500000000000003E-2</v>
          </cell>
          <cell r="N167">
            <v>7.6107467204843599E-2</v>
          </cell>
          <cell r="O167">
            <v>7.2500000000000009E-2</v>
          </cell>
          <cell r="P167">
            <v>8.2500000000000004E-2</v>
          </cell>
          <cell r="Q167">
            <v>7.7499999999999999E-2</v>
          </cell>
          <cell r="R167">
            <v>7.7499999999999999E-2</v>
          </cell>
          <cell r="S167">
            <v>6.5500000000000003E-2</v>
          </cell>
          <cell r="T167">
            <v>6.0000000000000005E-2</v>
          </cell>
          <cell r="U167">
            <v>6.6500000000000004E-2</v>
          </cell>
          <cell r="V167">
            <v>6.5000000000000002E-2</v>
          </cell>
          <cell r="W167">
            <v>6.7500000000000004E-2</v>
          </cell>
          <cell r="X167">
            <v>7.1250000000000008E-2</v>
          </cell>
          <cell r="Y167">
            <v>7.4999999999999997E-2</v>
          </cell>
        </row>
        <row r="169">
          <cell r="F169" t="str">
            <v>Curr Valuation 100%</v>
          </cell>
          <cell r="H169">
            <v>18250000</v>
          </cell>
          <cell r="I169">
            <v>8500000</v>
          </cell>
          <cell r="J169">
            <v>5000000</v>
          </cell>
          <cell r="K169">
            <v>31750000</v>
          </cell>
          <cell r="L169">
            <v>215000000</v>
          </cell>
          <cell r="M169">
            <v>8000000</v>
          </cell>
          <cell r="N169">
            <v>254750000</v>
          </cell>
          <cell r="O169">
            <v>258000000</v>
          </cell>
          <cell r="P169">
            <v>142000000</v>
          </cell>
          <cell r="Q169">
            <v>135000000</v>
          </cell>
          <cell r="R169">
            <v>82000000</v>
          </cell>
          <cell r="S169">
            <v>1053000000</v>
          </cell>
          <cell r="T169">
            <v>1440000000</v>
          </cell>
          <cell r="U169">
            <v>313200000</v>
          </cell>
          <cell r="V169">
            <v>466000000</v>
          </cell>
          <cell r="W169">
            <v>490000000</v>
          </cell>
          <cell r="X169">
            <v>543000000</v>
          </cell>
          <cell r="Y169">
            <v>462500000</v>
          </cell>
          <cell r="Z169">
            <v>88400000</v>
          </cell>
        </row>
        <row r="170">
          <cell r="F170" t="str">
            <v>Prev Val 100% Sep 13</v>
          </cell>
          <cell r="H170">
            <v>18250000</v>
          </cell>
          <cell r="I170">
            <v>8500000</v>
          </cell>
          <cell r="J170">
            <v>5000000</v>
          </cell>
          <cell r="K170">
            <v>31750000</v>
          </cell>
          <cell r="L170">
            <v>212000000</v>
          </cell>
          <cell r="M170">
            <v>9000000</v>
          </cell>
          <cell r="N170">
            <v>252750000</v>
          </cell>
          <cell r="O170">
            <v>250850000</v>
          </cell>
          <cell r="P170">
            <v>131000000</v>
          </cell>
          <cell r="Q170">
            <v>135000000</v>
          </cell>
          <cell r="R170">
            <v>82000000</v>
          </cell>
          <cell r="S170">
            <v>1053000000</v>
          </cell>
          <cell r="T170">
            <v>1397000000</v>
          </cell>
          <cell r="U170">
            <v>311500000</v>
          </cell>
          <cell r="V170">
            <v>461000000</v>
          </cell>
          <cell r="W170">
            <v>464000000</v>
          </cell>
          <cell r="X170">
            <v>548000000</v>
          </cell>
          <cell r="Y170">
            <v>440000000</v>
          </cell>
        </row>
        <row r="171">
          <cell r="F171" t="str">
            <v>Prev Val 100% Jun 13</v>
          </cell>
          <cell r="H171">
            <v>17500000</v>
          </cell>
          <cell r="I171">
            <v>8750000</v>
          </cell>
          <cell r="J171">
            <v>5000000</v>
          </cell>
          <cell r="K171">
            <v>31250000</v>
          </cell>
          <cell r="L171">
            <v>211500000</v>
          </cell>
          <cell r="M171">
            <v>9000000</v>
          </cell>
          <cell r="N171">
            <v>251750000</v>
          </cell>
          <cell r="O171">
            <v>250850000</v>
          </cell>
          <cell r="P171">
            <v>131000000</v>
          </cell>
          <cell r="Q171">
            <v>134500000</v>
          </cell>
          <cell r="R171">
            <v>81600000</v>
          </cell>
          <cell r="S171">
            <v>1053000000</v>
          </cell>
          <cell r="T171">
            <v>1368000000</v>
          </cell>
          <cell r="U171">
            <v>309500000</v>
          </cell>
          <cell r="V171">
            <v>455000000</v>
          </cell>
          <cell r="W171">
            <v>439000000</v>
          </cell>
          <cell r="X171">
            <v>546000000</v>
          </cell>
          <cell r="Y171">
            <v>440000000</v>
          </cell>
        </row>
        <row r="172">
          <cell r="F172" t="str">
            <v>Prev Val 100% Mar 13</v>
          </cell>
          <cell r="K172">
            <v>31250000</v>
          </cell>
          <cell r="L172">
            <v>210500000</v>
          </cell>
          <cell r="M172">
            <v>9000000</v>
          </cell>
          <cell r="N172">
            <v>250750000</v>
          </cell>
          <cell r="O172">
            <v>246250000</v>
          </cell>
          <cell r="P172">
            <v>129000000</v>
          </cell>
          <cell r="Q172">
            <v>130500000</v>
          </cell>
          <cell r="R172">
            <v>81000000</v>
          </cell>
          <cell r="S172">
            <v>1048000000</v>
          </cell>
          <cell r="T172">
            <v>1305000000</v>
          </cell>
          <cell r="U172">
            <v>305500000</v>
          </cell>
          <cell r="V172">
            <v>446000000</v>
          </cell>
          <cell r="W172">
            <v>412700000</v>
          </cell>
          <cell r="X172">
            <v>546000000</v>
          </cell>
          <cell r="Y172">
            <v>440000000</v>
          </cell>
        </row>
        <row r="173">
          <cell r="F173" t="str">
            <v>Prev Val 100% Dec 12</v>
          </cell>
          <cell r="K173">
            <v>30250000</v>
          </cell>
          <cell r="L173">
            <v>210000000</v>
          </cell>
          <cell r="M173">
            <v>9000000</v>
          </cell>
          <cell r="N173">
            <v>249250000</v>
          </cell>
          <cell r="O173">
            <v>242250000</v>
          </cell>
          <cell r="P173">
            <v>129000000</v>
          </cell>
          <cell r="Q173">
            <v>130500000</v>
          </cell>
          <cell r="R173">
            <v>81000000</v>
          </cell>
          <cell r="S173">
            <v>1048000000</v>
          </cell>
          <cell r="T173">
            <v>1305000000</v>
          </cell>
          <cell r="U173">
            <v>304500000</v>
          </cell>
          <cell r="V173">
            <v>436000000</v>
          </cell>
          <cell r="W173">
            <v>391400000</v>
          </cell>
          <cell r="X173">
            <v>545000000</v>
          </cell>
          <cell r="Y173">
            <v>435000000</v>
          </cell>
        </row>
        <row r="174">
          <cell r="F174" t="str">
            <v>Prev Val 100% Sep 12</v>
          </cell>
          <cell r="K174">
            <v>29750000</v>
          </cell>
          <cell r="L174">
            <v>206000000</v>
          </cell>
          <cell r="M174">
            <v>9000000</v>
          </cell>
          <cell r="N174">
            <v>244750000</v>
          </cell>
          <cell r="O174">
            <v>242250000</v>
          </cell>
          <cell r="P174">
            <v>129000000</v>
          </cell>
          <cell r="Q174">
            <v>126000000</v>
          </cell>
          <cell r="R174">
            <v>81000000</v>
          </cell>
          <cell r="S174">
            <v>1030000000</v>
          </cell>
          <cell r="T174">
            <v>1305000000</v>
          </cell>
          <cell r="U174">
            <v>303500000</v>
          </cell>
          <cell r="V174">
            <v>416000000</v>
          </cell>
          <cell r="W174">
            <v>381000000</v>
          </cell>
          <cell r="X174">
            <v>545000000</v>
          </cell>
          <cell r="Y174">
            <v>435000000</v>
          </cell>
        </row>
        <row r="175">
          <cell r="F175" t="str">
            <v>Prev Val 100% Jun 12</v>
          </cell>
          <cell r="K175">
            <v>29500000</v>
          </cell>
          <cell r="L175">
            <v>205000000</v>
          </cell>
          <cell r="M175">
            <v>9000000</v>
          </cell>
          <cell r="N175">
            <v>243500000</v>
          </cell>
          <cell r="O175">
            <v>242250000</v>
          </cell>
          <cell r="P175">
            <v>130000000</v>
          </cell>
          <cell r="Q175">
            <v>126000000</v>
          </cell>
          <cell r="R175">
            <v>81000000</v>
          </cell>
          <cell r="S175">
            <v>1030000000</v>
          </cell>
          <cell r="T175">
            <v>1300000000</v>
          </cell>
          <cell r="U175">
            <v>302500000</v>
          </cell>
          <cell r="V175">
            <v>416000000</v>
          </cell>
          <cell r="W175">
            <v>381000000</v>
          </cell>
          <cell r="X175">
            <v>545900000</v>
          </cell>
          <cell r="Y175">
            <v>435000000</v>
          </cell>
        </row>
        <row r="176">
          <cell r="F176" t="str">
            <v>Prev Val 100% Mar 12</v>
          </cell>
          <cell r="K176">
            <v>30500000</v>
          </cell>
          <cell r="L176">
            <v>203500000</v>
          </cell>
          <cell r="M176">
            <v>9500000</v>
          </cell>
          <cell r="N176">
            <v>243500000</v>
          </cell>
          <cell r="O176">
            <v>234000000</v>
          </cell>
          <cell r="P176">
            <v>130000000</v>
          </cell>
          <cell r="Q176">
            <v>123000000</v>
          </cell>
          <cell r="R176">
            <v>80300000</v>
          </cell>
          <cell r="S176">
            <v>1010000000</v>
          </cell>
          <cell r="T176">
            <v>1290000000</v>
          </cell>
          <cell r="U176">
            <v>299000000</v>
          </cell>
          <cell r="V176">
            <v>411000000</v>
          </cell>
          <cell r="W176">
            <v>380000000</v>
          </cell>
          <cell r="X176">
            <v>545900000</v>
          </cell>
          <cell r="Y176">
            <v>435000000</v>
          </cell>
        </row>
        <row r="177">
          <cell r="F177" t="str">
            <v>Prev Val 100% Dec 11</v>
          </cell>
          <cell r="K177">
            <v>29600000</v>
          </cell>
          <cell r="L177">
            <v>198000000</v>
          </cell>
          <cell r="M177">
            <v>9500000</v>
          </cell>
          <cell r="N177">
            <v>237100000</v>
          </cell>
          <cell r="O177">
            <v>232360000</v>
          </cell>
          <cell r="P177">
            <v>128000000</v>
          </cell>
          <cell r="Q177">
            <v>123000000</v>
          </cell>
          <cell r="R177">
            <v>80300000</v>
          </cell>
          <cell r="S177">
            <v>1010000000</v>
          </cell>
          <cell r="T177">
            <v>1280000000</v>
          </cell>
          <cell r="U177">
            <v>297000000</v>
          </cell>
          <cell r="V177">
            <v>411000000</v>
          </cell>
          <cell r="W177">
            <v>380000000</v>
          </cell>
          <cell r="X177">
            <v>542800000</v>
          </cell>
          <cell r="Y177">
            <v>430000000</v>
          </cell>
        </row>
        <row r="178">
          <cell r="F178" t="str">
            <v>Prev Val 100% Sep 11</v>
          </cell>
          <cell r="K178">
            <v>28690000</v>
          </cell>
          <cell r="L178">
            <v>196000000</v>
          </cell>
          <cell r="M178">
            <v>9800000</v>
          </cell>
          <cell r="N178">
            <v>234490000</v>
          </cell>
          <cell r="O178">
            <v>232360000</v>
          </cell>
          <cell r="P178">
            <v>128000000</v>
          </cell>
          <cell r="Q178">
            <v>123000000</v>
          </cell>
          <cell r="R178">
            <v>80000000</v>
          </cell>
          <cell r="S178">
            <v>996000000</v>
          </cell>
          <cell r="T178">
            <v>1250000000</v>
          </cell>
          <cell r="U178">
            <v>291700000</v>
          </cell>
          <cell r="V178">
            <v>405000000</v>
          </cell>
          <cell r="W178">
            <v>367000000</v>
          </cell>
          <cell r="X178">
            <v>541900000</v>
          </cell>
          <cell r="Y178">
            <v>428000000</v>
          </cell>
        </row>
        <row r="179">
          <cell r="F179" t="str">
            <v>Prev Val 100% Jun 11</v>
          </cell>
          <cell r="K179">
            <v>26100000</v>
          </cell>
          <cell r="L179">
            <v>191000000</v>
          </cell>
          <cell r="M179">
            <v>9800000</v>
          </cell>
          <cell r="N179">
            <v>226900000</v>
          </cell>
          <cell r="O179">
            <v>232360000</v>
          </cell>
          <cell r="P179">
            <v>128000000</v>
          </cell>
          <cell r="Q179">
            <v>122000000</v>
          </cell>
          <cell r="R179">
            <v>80000000</v>
          </cell>
          <cell r="S179">
            <v>996000000</v>
          </cell>
          <cell r="T179">
            <v>1240000000</v>
          </cell>
          <cell r="U179">
            <v>291700000</v>
          </cell>
          <cell r="V179">
            <v>396000000</v>
          </cell>
          <cell r="W179">
            <v>360000000</v>
          </cell>
          <cell r="X179">
            <v>541800000</v>
          </cell>
          <cell r="Y179">
            <v>422000000</v>
          </cell>
        </row>
        <row r="181">
          <cell r="F181" t="str">
            <v>Curr Valuation - Ownership %</v>
          </cell>
          <cell r="H181">
            <v>18250000</v>
          </cell>
          <cell r="I181">
            <v>8500000</v>
          </cell>
          <cell r="J181">
            <v>5000000</v>
          </cell>
          <cell r="K181">
            <v>31750000</v>
          </cell>
          <cell r="L181">
            <v>215000000</v>
          </cell>
          <cell r="M181">
            <v>8000000</v>
          </cell>
          <cell r="N181">
            <v>254750000</v>
          </cell>
          <cell r="O181">
            <v>258000000</v>
          </cell>
          <cell r="P181">
            <v>142000000</v>
          </cell>
          <cell r="Q181">
            <v>135000000</v>
          </cell>
          <cell r="R181">
            <v>82000000</v>
          </cell>
          <cell r="S181">
            <v>526500000</v>
          </cell>
          <cell r="T181">
            <v>720000000</v>
          </cell>
          <cell r="U181">
            <v>156600000</v>
          </cell>
          <cell r="V181">
            <v>233000000</v>
          </cell>
          <cell r="W181">
            <v>245000000</v>
          </cell>
          <cell r="X181">
            <v>271500000</v>
          </cell>
          <cell r="Y181">
            <v>231250000</v>
          </cell>
          <cell r="Z181">
            <v>88400000</v>
          </cell>
        </row>
        <row r="185">
          <cell r="F185" t="str">
            <v>Majors ($) TY</v>
          </cell>
          <cell r="K185">
            <v>0</v>
          </cell>
          <cell r="L185">
            <v>143347076</v>
          </cell>
          <cell r="M185">
            <v>12956604</v>
          </cell>
          <cell r="N185">
            <v>156303680</v>
          </cell>
          <cell r="O185">
            <v>126191243</v>
          </cell>
          <cell r="P185">
            <v>85643319</v>
          </cell>
          <cell r="Q185">
            <v>124936196</v>
          </cell>
          <cell r="R185">
            <v>104755743</v>
          </cell>
          <cell r="S185">
            <v>221487000</v>
          </cell>
          <cell r="T185">
            <v>219158686.76370004</v>
          </cell>
          <cell r="U185">
            <v>128889997.13984999</v>
          </cell>
          <cell r="V185">
            <v>203005857.75381997</v>
          </cell>
          <cell r="W185">
            <v>161629000</v>
          </cell>
          <cell r="X185">
            <v>175833009.43703997</v>
          </cell>
          <cell r="Y185">
            <v>175954838.04269999</v>
          </cell>
          <cell r="Z185">
            <v>68508554</v>
          </cell>
          <cell r="AA185">
            <v>0</v>
          </cell>
          <cell r="AB185">
            <v>0</v>
          </cell>
          <cell r="AC185">
            <v>0</v>
          </cell>
          <cell r="AD185">
            <v>0</v>
          </cell>
          <cell r="AE185">
            <v>0</v>
          </cell>
          <cell r="AF185">
            <v>0</v>
          </cell>
        </row>
        <row r="186">
          <cell r="F186" t="str">
            <v>Mini Majors($) TY</v>
          </cell>
          <cell r="K186">
            <v>3797095</v>
          </cell>
          <cell r="L186">
            <v>23072175</v>
          </cell>
          <cell r="M186">
            <v>945109</v>
          </cell>
          <cell r="N186">
            <v>27814379</v>
          </cell>
          <cell r="O186">
            <v>29955968</v>
          </cell>
          <cell r="P186">
            <v>9059824</v>
          </cell>
          <cell r="Q186">
            <v>36421224</v>
          </cell>
          <cell r="R186">
            <v>0</v>
          </cell>
          <cell r="S186">
            <v>125438633.78194</v>
          </cell>
          <cell r="T186">
            <v>85745898.462950021</v>
          </cell>
          <cell r="U186">
            <v>41544276.666210003</v>
          </cell>
          <cell r="V186">
            <v>12364058.772</v>
          </cell>
          <cell r="W186">
            <v>37508242.619999997</v>
          </cell>
          <cell r="X186">
            <v>14527099.819490001</v>
          </cell>
          <cell r="Y186">
            <v>47211864.36511001</v>
          </cell>
          <cell r="Z186">
            <v>1227439</v>
          </cell>
          <cell r="AA186">
            <v>0</v>
          </cell>
          <cell r="AB186">
            <v>0</v>
          </cell>
          <cell r="AC186">
            <v>0</v>
          </cell>
          <cell r="AD186">
            <v>0</v>
          </cell>
          <cell r="AE186">
            <v>0</v>
          </cell>
          <cell r="AF186">
            <v>0</v>
          </cell>
        </row>
        <row r="187">
          <cell r="F187" t="str">
            <v>Specialties($) TY</v>
          </cell>
          <cell r="K187">
            <v>4054048</v>
          </cell>
          <cell r="L187">
            <v>87565328</v>
          </cell>
          <cell r="M187">
            <v>5178658</v>
          </cell>
          <cell r="N187">
            <v>96798034</v>
          </cell>
          <cell r="O187">
            <v>89356142</v>
          </cell>
          <cell r="P187">
            <v>56659562</v>
          </cell>
          <cell r="Q187">
            <v>68470217</v>
          </cell>
          <cell r="R187">
            <v>40350645</v>
          </cell>
          <cell r="S187">
            <v>253512138.66064006</v>
          </cell>
          <cell r="T187">
            <v>275523160.3046701</v>
          </cell>
          <cell r="U187">
            <v>96173173.735289946</v>
          </cell>
          <cell r="V187">
            <v>155252913.35896996</v>
          </cell>
          <cell r="W187">
            <v>135956000</v>
          </cell>
          <cell r="X187">
            <v>159014449.77645999</v>
          </cell>
          <cell r="Y187">
            <v>129408007.64306006</v>
          </cell>
          <cell r="Z187">
            <v>38561140</v>
          </cell>
          <cell r="AA187">
            <v>0</v>
          </cell>
          <cell r="AB187">
            <v>0</v>
          </cell>
          <cell r="AC187">
            <v>0</v>
          </cell>
          <cell r="AD187">
            <v>0</v>
          </cell>
          <cell r="AE187">
            <v>0</v>
          </cell>
          <cell r="AF187">
            <v>0</v>
          </cell>
        </row>
        <row r="188">
          <cell r="F188" t="str">
            <v>Other Reporting($) TY</v>
          </cell>
          <cell r="K188">
            <v>11210162</v>
          </cell>
          <cell r="L188">
            <v>13616952</v>
          </cell>
          <cell r="M188">
            <v>0</v>
          </cell>
          <cell r="N188">
            <v>24827114</v>
          </cell>
          <cell r="O188">
            <v>19933652</v>
          </cell>
          <cell r="P188">
            <v>13396356</v>
          </cell>
          <cell r="Q188">
            <v>18848221</v>
          </cell>
          <cell r="R188">
            <v>9024161</v>
          </cell>
          <cell r="S188">
            <v>85005661.050860018</v>
          </cell>
          <cell r="T188">
            <v>37688831.922800004</v>
          </cell>
          <cell r="U188">
            <v>35768821.272</v>
          </cell>
          <cell r="V188">
            <v>24265512.522</v>
          </cell>
          <cell r="W188">
            <v>37899800.837000005</v>
          </cell>
          <cell r="X188">
            <v>40939131.832779996</v>
          </cell>
          <cell r="Y188">
            <v>40885062.474199995</v>
          </cell>
          <cell r="Z188">
            <v>18246517</v>
          </cell>
          <cell r="AA188">
            <v>0</v>
          </cell>
          <cell r="AB188">
            <v>0</v>
          </cell>
          <cell r="AC188">
            <v>0</v>
          </cell>
          <cell r="AD188">
            <v>0</v>
          </cell>
          <cell r="AE188">
            <v>0</v>
          </cell>
          <cell r="AF188">
            <v>0</v>
          </cell>
        </row>
        <row r="189">
          <cell r="F189" t="str">
            <v>Total Centre($) TY</v>
          </cell>
          <cell r="K189">
            <v>19061305</v>
          </cell>
          <cell r="L189">
            <v>267601531</v>
          </cell>
          <cell r="M189">
            <v>19080371</v>
          </cell>
          <cell r="N189">
            <v>305743207</v>
          </cell>
          <cell r="O189">
            <v>265437005</v>
          </cell>
          <cell r="P189">
            <v>164759061</v>
          </cell>
          <cell r="Q189">
            <v>248675858</v>
          </cell>
          <cell r="R189">
            <v>154130549</v>
          </cell>
          <cell r="S189">
            <v>685443433.49344003</v>
          </cell>
          <cell r="T189">
            <v>618116577.45412016</v>
          </cell>
          <cell r="U189">
            <v>302376268.81334996</v>
          </cell>
          <cell r="V189">
            <v>394888342.40678996</v>
          </cell>
          <cell r="W189">
            <v>372993043.45700002</v>
          </cell>
          <cell r="X189">
            <v>390313690.86576998</v>
          </cell>
          <cell r="Y189">
            <v>393459772.52507007</v>
          </cell>
          <cell r="Z189">
            <v>126543650</v>
          </cell>
          <cell r="AA189">
            <v>0</v>
          </cell>
          <cell r="AB189">
            <v>0</v>
          </cell>
          <cell r="AC189">
            <v>0</v>
          </cell>
          <cell r="AD189">
            <v>0</v>
          </cell>
          <cell r="AE189">
            <v>0</v>
          </cell>
          <cell r="AF189">
            <v>0</v>
          </cell>
        </row>
        <row r="190">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2">
          <cell r="F192" t="str">
            <v>Dept Stores($) LY</v>
          </cell>
          <cell r="K192">
            <v>0</v>
          </cell>
          <cell r="L192">
            <v>0</v>
          </cell>
          <cell r="M192">
            <v>0</v>
          </cell>
          <cell r="N192">
            <v>0</v>
          </cell>
          <cell r="O192">
            <v>0</v>
          </cell>
          <cell r="P192">
            <v>0</v>
          </cell>
          <cell r="Q192">
            <v>0</v>
          </cell>
          <cell r="R192">
            <v>0</v>
          </cell>
          <cell r="S192">
            <v>57203279.277479999</v>
          </cell>
          <cell r="T192">
            <v>109682822.538</v>
          </cell>
          <cell r="U192">
            <v>0</v>
          </cell>
          <cell r="V192">
            <v>23897629.620000001</v>
          </cell>
          <cell r="W192">
            <v>35320442.259599999</v>
          </cell>
          <cell r="X192">
            <v>28647550.170000006</v>
          </cell>
          <cell r="Y192">
            <v>0</v>
          </cell>
          <cell r="Z192">
            <v>0</v>
          </cell>
          <cell r="AA192">
            <v>0</v>
          </cell>
          <cell r="AB192">
            <v>0</v>
          </cell>
          <cell r="AC192">
            <v>0</v>
          </cell>
          <cell r="AD192">
            <v>0</v>
          </cell>
          <cell r="AE192">
            <v>0</v>
          </cell>
          <cell r="AF192">
            <v>0</v>
          </cell>
        </row>
        <row r="193">
          <cell r="F193" t="str">
            <v>Supermarkets($) LY</v>
          </cell>
          <cell r="K193">
            <v>0</v>
          </cell>
          <cell r="L193">
            <v>95204506</v>
          </cell>
          <cell r="M193">
            <v>13598652</v>
          </cell>
          <cell r="N193">
            <v>108803158</v>
          </cell>
          <cell r="O193">
            <v>80601325</v>
          </cell>
          <cell r="P193">
            <v>56433532</v>
          </cell>
          <cell r="Q193">
            <v>93583909</v>
          </cell>
          <cell r="R193">
            <v>73768743</v>
          </cell>
          <cell r="S193">
            <v>81399103.400999993</v>
          </cell>
          <cell r="T193">
            <v>48423839.498999998</v>
          </cell>
          <cell r="U193">
            <v>84551051.549999997</v>
          </cell>
          <cell r="V193">
            <v>101327696.40000001</v>
          </cell>
          <cell r="W193">
            <v>101034987.90000002</v>
          </cell>
          <cell r="X193">
            <v>76120212</v>
          </cell>
          <cell r="Y193">
            <v>97774910.099999994</v>
          </cell>
          <cell r="Z193">
            <v>0</v>
          </cell>
          <cell r="AA193">
            <v>0</v>
          </cell>
          <cell r="AB193">
            <v>0</v>
          </cell>
          <cell r="AC193">
            <v>0</v>
          </cell>
          <cell r="AD193">
            <v>0</v>
          </cell>
          <cell r="AE193">
            <v>0</v>
          </cell>
          <cell r="AF193">
            <v>0</v>
          </cell>
        </row>
        <row r="194">
          <cell r="F194" t="str">
            <v>Majors ($) LY</v>
          </cell>
          <cell r="K194">
            <v>0</v>
          </cell>
          <cell r="L194">
            <v>144274870</v>
          </cell>
          <cell r="M194">
            <v>13598652</v>
          </cell>
          <cell r="N194">
            <v>157873522</v>
          </cell>
          <cell r="O194">
            <v>120288726</v>
          </cell>
          <cell r="P194">
            <v>83481796</v>
          </cell>
          <cell r="Q194">
            <v>119503029</v>
          </cell>
          <cell r="R194">
            <v>100301303</v>
          </cell>
          <cell r="S194">
            <v>223460268.79179001</v>
          </cell>
          <cell r="T194">
            <v>234017283.17399999</v>
          </cell>
          <cell r="U194">
            <v>124346324.47499999</v>
          </cell>
          <cell r="V194">
            <v>197550277.965</v>
          </cell>
          <cell r="W194">
            <v>161914583.9946</v>
          </cell>
          <cell r="X194">
            <v>170260655.71600002</v>
          </cell>
          <cell r="Y194">
            <v>168525700.26000002</v>
          </cell>
          <cell r="Z194">
            <v>0</v>
          </cell>
          <cell r="AA194">
            <v>0</v>
          </cell>
          <cell r="AB194">
            <v>0</v>
          </cell>
          <cell r="AC194">
            <v>0</v>
          </cell>
          <cell r="AD194">
            <v>0</v>
          </cell>
          <cell r="AE194">
            <v>0</v>
          </cell>
          <cell r="AF194">
            <v>0</v>
          </cell>
        </row>
        <row r="195">
          <cell r="F195" t="str">
            <v>Mini Majors($) LY</v>
          </cell>
          <cell r="K195">
            <v>3665586</v>
          </cell>
          <cell r="L195">
            <v>24517351</v>
          </cell>
          <cell r="M195">
            <v>1008461</v>
          </cell>
          <cell r="N195">
            <v>29191398</v>
          </cell>
          <cell r="O195">
            <v>30537365</v>
          </cell>
          <cell r="P195">
            <v>10388572</v>
          </cell>
          <cell r="Q195">
            <v>35819680</v>
          </cell>
          <cell r="R195">
            <v>0</v>
          </cell>
          <cell r="S195">
            <v>135631145.46353</v>
          </cell>
          <cell r="T195">
            <v>93934045.847379968</v>
          </cell>
          <cell r="U195">
            <v>41655149.122390002</v>
          </cell>
          <cell r="V195">
            <v>13227901.855999999</v>
          </cell>
          <cell r="W195">
            <v>39959181.437550008</v>
          </cell>
          <cell r="X195">
            <v>14689334.008530002</v>
          </cell>
          <cell r="Y195">
            <v>48811392.207359999</v>
          </cell>
          <cell r="Z195">
            <v>0</v>
          </cell>
          <cell r="AA195">
            <v>0</v>
          </cell>
          <cell r="AB195">
            <v>0</v>
          </cell>
          <cell r="AC195">
            <v>0</v>
          </cell>
          <cell r="AD195">
            <v>0</v>
          </cell>
          <cell r="AE195">
            <v>0</v>
          </cell>
          <cell r="AF195">
            <v>0</v>
          </cell>
        </row>
        <row r="196">
          <cell r="F196" t="str">
            <v>Total Centre($) LY</v>
          </cell>
          <cell r="K196">
            <v>16333608</v>
          </cell>
          <cell r="L196">
            <v>280497714</v>
          </cell>
          <cell r="M196">
            <v>21321076</v>
          </cell>
          <cell r="N196">
            <v>318152398</v>
          </cell>
          <cell r="O196">
            <v>257397279</v>
          </cell>
          <cell r="P196">
            <v>162947808</v>
          </cell>
          <cell r="Q196">
            <v>240006234</v>
          </cell>
          <cell r="R196">
            <v>146399348</v>
          </cell>
          <cell r="S196">
            <v>703469885.27001011</v>
          </cell>
          <cell r="T196">
            <v>670172919.2555902</v>
          </cell>
          <cell r="U196">
            <v>293181235.36931992</v>
          </cell>
          <cell r="V196">
            <v>376326905.72533</v>
          </cell>
          <cell r="W196">
            <v>371835400.33726001</v>
          </cell>
          <cell r="X196">
            <v>381578266.56036007</v>
          </cell>
          <cell r="Y196">
            <v>384552597.33059013</v>
          </cell>
          <cell r="Z196">
            <v>0</v>
          </cell>
          <cell r="AA196">
            <v>0</v>
          </cell>
          <cell r="AB196">
            <v>0</v>
          </cell>
          <cell r="AC196">
            <v>0</v>
          </cell>
          <cell r="AD196">
            <v>0</v>
          </cell>
          <cell r="AE196">
            <v>0</v>
          </cell>
          <cell r="AF196">
            <v>0</v>
          </cell>
        </row>
        <row r="197">
          <cell r="Q197">
            <v>1.0361224950515244</v>
          </cell>
        </row>
        <row r="198">
          <cell r="F198" t="str">
            <v>Specialties$PSM</v>
          </cell>
          <cell r="K198">
            <v>3197</v>
          </cell>
          <cell r="L198">
            <v>8429</v>
          </cell>
          <cell r="M198">
            <v>7430</v>
          </cell>
          <cell r="O198">
            <v>7065</v>
          </cell>
          <cell r="P198">
            <v>6246</v>
          </cell>
          <cell r="Q198">
            <v>8393</v>
          </cell>
          <cell r="R198">
            <v>9338</v>
          </cell>
          <cell r="S198">
            <v>8426.8700120580706</v>
          </cell>
          <cell r="T198">
            <v>11690.193998493223</v>
          </cell>
          <cell r="U198">
            <v>6771.5088177307498</v>
          </cell>
          <cell r="V198">
            <v>10258.721275214391</v>
          </cell>
          <cell r="W198">
            <v>9810</v>
          </cell>
          <cell r="X198">
            <v>9492.580265184366</v>
          </cell>
          <cell r="Y198">
            <v>7839.8524539452046</v>
          </cell>
          <cell r="Z198">
            <v>7830</v>
          </cell>
          <cell r="AA198">
            <v>0</v>
          </cell>
          <cell r="AB198">
            <v>0</v>
          </cell>
          <cell r="AC198">
            <v>0</v>
          </cell>
          <cell r="AD198">
            <v>0</v>
          </cell>
          <cell r="AE198">
            <v>0</v>
          </cell>
          <cell r="AF198">
            <v>0</v>
          </cell>
        </row>
        <row r="199">
          <cell r="F199" t="str">
            <v>Specialty Area m2</v>
          </cell>
          <cell r="M199">
            <v>696.99300134589498</v>
          </cell>
          <cell r="O199">
            <v>12647.720028308564</v>
          </cell>
          <cell r="P199">
            <v>9071.3355747678506</v>
          </cell>
          <cell r="Q199">
            <v>8158.0146550697009</v>
          </cell>
          <cell r="R199">
            <v>4321.122831441422</v>
          </cell>
          <cell r="S199">
            <v>30083.784168723105</v>
          </cell>
          <cell r="T199">
            <v>23568.741488822419</v>
          </cell>
          <cell r="U199">
            <v>14202.621058908884</v>
          </cell>
          <cell r="V199">
            <v>15133.749050582857</v>
          </cell>
          <cell r="W199">
            <v>13858.919469928644</v>
          </cell>
        </row>
        <row r="202">
          <cell r="F202" t="str">
            <v>SpecialtiesOcc Cost</v>
          </cell>
          <cell r="K202">
            <v>0</v>
          </cell>
          <cell r="L202">
            <v>0.12789999999999999</v>
          </cell>
          <cell r="M202">
            <v>0.10769999999999999</v>
          </cell>
          <cell r="O202">
            <v>0.13570000000000002</v>
          </cell>
          <cell r="P202">
            <v>0.13200000000000001</v>
          </cell>
          <cell r="Q202">
            <v>0.10339999999999999</v>
          </cell>
          <cell r="R202">
            <v>0.1105</v>
          </cell>
          <cell r="S202">
            <v>0.20102449869039191</v>
          </cell>
          <cell r="T202">
            <v>0.21363847625217727</v>
          </cell>
          <cell r="U202">
            <v>0.16049764242254169</v>
          </cell>
          <cell r="V202">
            <v>0.13518721880777004</v>
          </cell>
          <cell r="W202">
            <v>0.16514208451551529</v>
          </cell>
          <cell r="X202">
            <v>0.21129357011732189</v>
          </cell>
          <cell r="Y202">
            <v>0.19622215511076568</v>
          </cell>
          <cell r="Z202">
            <v>0.1444700033643149</v>
          </cell>
          <cell r="AA202">
            <v>0</v>
          </cell>
          <cell r="AB202">
            <v>0</v>
          </cell>
          <cell r="AC202">
            <v>0</v>
          </cell>
          <cell r="AD202">
            <v>0</v>
          </cell>
          <cell r="AE202">
            <v>0</v>
          </cell>
          <cell r="AF202">
            <v>0</v>
          </cell>
        </row>
        <row r="203">
          <cell r="F203" t="str">
            <v>Total CentreOcc Cost</v>
          </cell>
          <cell r="K203">
            <v>0</v>
          </cell>
          <cell r="L203">
            <v>6.8199999999999997E-2</v>
          </cell>
          <cell r="M203">
            <v>6.3399999999999998E-2</v>
          </cell>
          <cell r="O203">
            <v>7.2999999999999995E-2</v>
          </cell>
          <cell r="P203">
            <v>7.7100000000000002E-2</v>
          </cell>
          <cell r="Q203">
            <v>4.9200000000000001E-2</v>
          </cell>
          <cell r="R203">
            <v>4.4800000000000006E-2</v>
          </cell>
          <cell r="S203">
            <v>0.12783688377044758</v>
          </cell>
          <cell r="T203">
            <v>0.14442539230468784</v>
          </cell>
          <cell r="U203">
            <v>9.1866743679540785E-2</v>
          </cell>
          <cell r="V203">
            <v>9.2995947123613837E-2</v>
          </cell>
          <cell r="W203">
            <v>0.10094432785579119</v>
          </cell>
          <cell r="X203">
            <v>0.13525295929355483</v>
          </cell>
          <cell r="Y203">
            <v>0.10841083338138315</v>
          </cell>
          <cell r="Z203">
            <v>0</v>
          </cell>
          <cell r="AA203">
            <v>0</v>
          </cell>
          <cell r="AB203">
            <v>0</v>
          </cell>
          <cell r="AC203">
            <v>0</v>
          </cell>
          <cell r="AD203">
            <v>0</v>
          </cell>
          <cell r="AE203">
            <v>0</v>
          </cell>
          <cell r="AF203">
            <v>0</v>
          </cell>
        </row>
        <row r="206">
          <cell r="F206" t="str">
            <v>Dept Stores($) TY</v>
          </cell>
          <cell r="K206">
            <v>0</v>
          </cell>
          <cell r="L206">
            <v>0</v>
          </cell>
          <cell r="M206">
            <v>0</v>
          </cell>
          <cell r="N206">
            <v>0</v>
          </cell>
          <cell r="O206">
            <v>0</v>
          </cell>
          <cell r="P206">
            <v>0</v>
          </cell>
          <cell r="Q206">
            <v>0</v>
          </cell>
          <cell r="R206">
            <v>0</v>
          </cell>
          <cell r="S206">
            <v>53772000</v>
          </cell>
          <cell r="T206">
            <v>97759102.518000007</v>
          </cell>
          <cell r="U206">
            <v>0</v>
          </cell>
          <cell r="V206">
            <v>23317479.513719998</v>
          </cell>
          <cell r="W206">
            <v>32579000</v>
          </cell>
          <cell r="X206">
            <v>28723653.95544</v>
          </cell>
          <cell r="Y206">
            <v>0</v>
          </cell>
          <cell r="Z206">
            <v>0</v>
          </cell>
          <cell r="AA206">
            <v>0</v>
          </cell>
          <cell r="AB206">
            <v>0</v>
          </cell>
          <cell r="AC206">
            <v>0</v>
          </cell>
          <cell r="AD206">
            <v>0</v>
          </cell>
          <cell r="AE206">
            <v>0</v>
          </cell>
          <cell r="AF206">
            <v>0</v>
          </cell>
        </row>
        <row r="207">
          <cell r="F207" t="str">
            <v>DDS($) TY</v>
          </cell>
          <cell r="K207">
            <v>0</v>
          </cell>
          <cell r="L207">
            <v>46228555</v>
          </cell>
          <cell r="M207">
            <v>0</v>
          </cell>
          <cell r="N207">
            <v>46228555</v>
          </cell>
          <cell r="O207">
            <v>41066487</v>
          </cell>
          <cell r="P207">
            <v>27280479</v>
          </cell>
          <cell r="Q207">
            <v>24469710</v>
          </cell>
          <cell r="R207">
            <v>26825822</v>
          </cell>
          <cell r="S207">
            <v>52659882.516450003</v>
          </cell>
          <cell r="T207">
            <v>65924942.302199997</v>
          </cell>
          <cell r="U207">
            <v>41449695.208350003</v>
          </cell>
          <cell r="V207">
            <v>60821751.873599999</v>
          </cell>
          <cell r="W207">
            <v>27926227.620900001</v>
          </cell>
          <cell r="X207">
            <v>37924337.507100001</v>
          </cell>
          <cell r="Y207">
            <v>60318804.335699998</v>
          </cell>
          <cell r="Z207">
            <v>24622402</v>
          </cell>
          <cell r="AA207">
            <v>0</v>
          </cell>
          <cell r="AB207">
            <v>0</v>
          </cell>
          <cell r="AC207">
            <v>0</v>
          </cell>
          <cell r="AD207">
            <v>0</v>
          </cell>
          <cell r="AE207">
            <v>0</v>
          </cell>
          <cell r="AF207">
            <v>0</v>
          </cell>
        </row>
        <row r="208">
          <cell r="F208" t="str">
            <v>Supermarkets($) TY</v>
          </cell>
          <cell r="K208">
            <v>0</v>
          </cell>
          <cell r="L208">
            <v>97118521</v>
          </cell>
          <cell r="M208">
            <v>12956604</v>
          </cell>
          <cell r="N208">
            <v>110075125</v>
          </cell>
          <cell r="O208">
            <v>85124756</v>
          </cell>
          <cell r="P208">
            <v>58362839</v>
          </cell>
          <cell r="Q208">
            <v>100466487</v>
          </cell>
          <cell r="R208">
            <v>77929921</v>
          </cell>
          <cell r="S208">
            <v>85482707.393999994</v>
          </cell>
          <cell r="T208">
            <v>48227178.751499996</v>
          </cell>
          <cell r="U208">
            <v>87440301.931500003</v>
          </cell>
          <cell r="V208">
            <v>108768274.36649999</v>
          </cell>
          <cell r="W208">
            <v>101123114.2845</v>
          </cell>
          <cell r="X208">
            <v>80011359.172499999</v>
          </cell>
          <cell r="Y208">
            <v>102583457.90700001</v>
          </cell>
          <cell r="Z208">
            <v>43886152</v>
          </cell>
          <cell r="AA208">
            <v>0</v>
          </cell>
          <cell r="AB208">
            <v>0</v>
          </cell>
          <cell r="AC208">
            <v>0</v>
          </cell>
          <cell r="AD208">
            <v>0</v>
          </cell>
          <cell r="AE208">
            <v>0</v>
          </cell>
          <cell r="AF208">
            <v>0</v>
          </cell>
        </row>
        <row r="210">
          <cell r="F210" t="str">
            <v>Leisure($) TY</v>
          </cell>
          <cell r="K210">
            <v>0</v>
          </cell>
          <cell r="L210">
            <v>0</v>
          </cell>
          <cell r="M210">
            <v>0</v>
          </cell>
          <cell r="N210">
            <v>0</v>
          </cell>
          <cell r="O210">
            <v>0</v>
          </cell>
          <cell r="P210">
            <v>0</v>
          </cell>
          <cell r="Q210">
            <v>0</v>
          </cell>
          <cell r="R210">
            <v>0</v>
          </cell>
          <cell r="S210">
            <v>6858557.0820000004</v>
          </cell>
          <cell r="T210">
            <v>7247463.1919999998</v>
          </cell>
          <cell r="U210">
            <v>0</v>
          </cell>
          <cell r="V210">
            <v>0</v>
          </cell>
          <cell r="W210">
            <v>0</v>
          </cell>
          <cell r="X210">
            <v>6169441.3020000001</v>
          </cell>
          <cell r="Y210">
            <v>0</v>
          </cell>
          <cell r="Z210">
            <v>0</v>
          </cell>
          <cell r="AA210">
            <v>0</v>
          </cell>
          <cell r="AB210">
            <v>0</v>
          </cell>
          <cell r="AC210">
            <v>0</v>
          </cell>
          <cell r="AD210">
            <v>0</v>
          </cell>
          <cell r="AE210">
            <v>0</v>
          </cell>
          <cell r="AF210">
            <v>0</v>
          </cell>
        </row>
        <row r="211">
          <cell r="F211" t="str">
            <v>Liquor($) TY</v>
          </cell>
          <cell r="K211">
            <v>0</v>
          </cell>
          <cell r="L211">
            <v>0</v>
          </cell>
          <cell r="M211">
            <v>0</v>
          </cell>
          <cell r="N211">
            <v>0</v>
          </cell>
          <cell r="O211">
            <v>0</v>
          </cell>
          <cell r="P211">
            <v>0</v>
          </cell>
          <cell r="Q211">
            <v>0</v>
          </cell>
          <cell r="R211">
            <v>0</v>
          </cell>
          <cell r="S211">
            <v>0</v>
          </cell>
          <cell r="T211">
            <v>0</v>
          </cell>
          <cell r="U211">
            <v>0</v>
          </cell>
          <cell r="V211">
            <v>10098352</v>
          </cell>
          <cell r="W211">
            <v>0</v>
          </cell>
          <cell r="X211">
            <v>23004217.5</v>
          </cell>
          <cell r="Y211">
            <v>0</v>
          </cell>
          <cell r="Z211">
            <v>0</v>
          </cell>
          <cell r="AA211">
            <v>0</v>
          </cell>
          <cell r="AB211">
            <v>0</v>
          </cell>
          <cell r="AC211">
            <v>0</v>
          </cell>
          <cell r="AD211">
            <v>0</v>
          </cell>
          <cell r="AE211">
            <v>0</v>
          </cell>
          <cell r="AF211">
            <v>0</v>
          </cell>
        </row>
        <row r="212">
          <cell r="F212" t="str">
            <v>Houseware($) TY</v>
          </cell>
          <cell r="K212">
            <v>0</v>
          </cell>
          <cell r="L212">
            <v>0</v>
          </cell>
          <cell r="M212">
            <v>0</v>
          </cell>
          <cell r="N212">
            <v>0</v>
          </cell>
          <cell r="O212">
            <v>0</v>
          </cell>
          <cell r="P212">
            <v>0</v>
          </cell>
          <cell r="Q212">
            <v>0</v>
          </cell>
          <cell r="R212">
            <v>0</v>
          </cell>
          <cell r="S212">
            <v>22713610.699999999</v>
          </cell>
          <cell r="T212">
            <v>0</v>
          </cell>
          <cell r="U212">
            <v>0</v>
          </cell>
          <cell r="V212">
            <v>0</v>
          </cell>
          <cell r="W212">
            <v>0</v>
          </cell>
          <cell r="X212">
            <v>0</v>
          </cell>
          <cell r="Y212">
            <v>13052575.800000001</v>
          </cell>
          <cell r="Z212">
            <v>0</v>
          </cell>
          <cell r="AA212">
            <v>0</v>
          </cell>
          <cell r="AB212">
            <v>0</v>
          </cell>
          <cell r="AC212">
            <v>0</v>
          </cell>
          <cell r="AD212">
            <v>0</v>
          </cell>
          <cell r="AE212">
            <v>0</v>
          </cell>
          <cell r="AF212">
            <v>0</v>
          </cell>
        </row>
        <row r="213">
          <cell r="K213">
            <v>0</v>
          </cell>
          <cell r="L213">
            <v>0</v>
          </cell>
          <cell r="M213">
            <v>0</v>
          </cell>
          <cell r="N213">
            <v>0</v>
          </cell>
          <cell r="O213">
            <v>0</v>
          </cell>
          <cell r="P213">
            <v>0</v>
          </cell>
          <cell r="Q213">
            <v>0</v>
          </cell>
          <cell r="R213">
            <v>0</v>
          </cell>
          <cell r="S213">
            <v>29572167.781999998</v>
          </cell>
          <cell r="T213">
            <v>7247463.1919999998</v>
          </cell>
          <cell r="U213">
            <v>0</v>
          </cell>
          <cell r="V213">
            <v>10098352</v>
          </cell>
          <cell r="W213">
            <v>0</v>
          </cell>
          <cell r="X213">
            <v>29173658.802000001</v>
          </cell>
          <cell r="Y213">
            <v>13052575.800000001</v>
          </cell>
          <cell r="Z213">
            <v>0</v>
          </cell>
          <cell r="AA213">
            <v>0</v>
          </cell>
          <cell r="AB213">
            <v>0</v>
          </cell>
          <cell r="AC213">
            <v>0</v>
          </cell>
          <cell r="AD213">
            <v>0</v>
          </cell>
          <cell r="AE213">
            <v>0</v>
          </cell>
          <cell r="AF213">
            <v>0</v>
          </cell>
        </row>
        <row r="214">
          <cell r="F214" t="str">
            <v>Total Majors($) TY</v>
          </cell>
          <cell r="K214">
            <v>0</v>
          </cell>
          <cell r="L214">
            <v>143347076</v>
          </cell>
          <cell r="M214">
            <v>12956604</v>
          </cell>
          <cell r="N214">
            <v>156303680</v>
          </cell>
          <cell r="O214">
            <v>126191243</v>
          </cell>
          <cell r="P214">
            <v>85643318</v>
          </cell>
          <cell r="Q214">
            <v>124936197</v>
          </cell>
          <cell r="R214">
            <v>104755743</v>
          </cell>
          <cell r="S214">
            <v>221487000</v>
          </cell>
          <cell r="T214">
            <v>219158686.76369998</v>
          </cell>
          <cell r="U214">
            <v>128889997.13985001</v>
          </cell>
          <cell r="V214">
            <v>203005857.75382</v>
          </cell>
          <cell r="W214">
            <v>161629000</v>
          </cell>
          <cell r="X214">
            <v>175833009.43703997</v>
          </cell>
          <cell r="Y214">
            <v>175954838.04270002</v>
          </cell>
          <cell r="Z214">
            <v>0</v>
          </cell>
          <cell r="AA214">
            <v>0</v>
          </cell>
          <cell r="AB214">
            <v>0</v>
          </cell>
          <cell r="AC214">
            <v>0</v>
          </cell>
          <cell r="AD214">
            <v>0</v>
          </cell>
          <cell r="AE214">
            <v>0</v>
          </cell>
          <cell r="AF214">
            <v>0</v>
          </cell>
        </row>
        <row r="215">
          <cell r="K215">
            <v>0</v>
          </cell>
          <cell r="L215">
            <v>0</v>
          </cell>
          <cell r="M215">
            <v>0</v>
          </cell>
          <cell r="N215">
            <v>0</v>
          </cell>
          <cell r="O215">
            <v>0</v>
          </cell>
          <cell r="P215">
            <v>0</v>
          </cell>
          <cell r="Q215">
            <v>0</v>
          </cell>
          <cell r="R215">
            <v>0</v>
          </cell>
          <cell r="S215">
            <v>-242.30755004286766</v>
          </cell>
          <cell r="T215">
            <v>0</v>
          </cell>
          <cell r="U215">
            <v>0</v>
          </cell>
          <cell r="V215">
            <v>0</v>
          </cell>
          <cell r="W215">
            <v>-658.09459999203682</v>
          </cell>
          <cell r="X215">
            <v>0</v>
          </cell>
          <cell r="Y215">
            <v>0</v>
          </cell>
          <cell r="Z215">
            <v>68508554</v>
          </cell>
        </row>
        <row r="218">
          <cell r="F218" t="str">
            <v>Myer($) TY</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row>
        <row r="219">
          <cell r="F219" t="str">
            <v>David Jones($) TY</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row>
        <row r="220">
          <cell r="F220" t="str">
            <v>Coles($) TY</v>
          </cell>
          <cell r="K220">
            <v>0</v>
          </cell>
          <cell r="L220">
            <v>38633767</v>
          </cell>
          <cell r="M220">
            <v>0</v>
          </cell>
          <cell r="N220">
            <v>38633767</v>
          </cell>
          <cell r="O220">
            <v>38070259</v>
          </cell>
          <cell r="P220">
            <v>13796523</v>
          </cell>
          <cell r="Q220">
            <v>42560995</v>
          </cell>
          <cell r="R220">
            <v>0</v>
          </cell>
          <cell r="S220">
            <v>85482707.393999994</v>
          </cell>
          <cell r="T220">
            <v>0</v>
          </cell>
          <cell r="U220">
            <v>41445795.331500001</v>
          </cell>
          <cell r="V220">
            <v>55811592.616499998</v>
          </cell>
          <cell r="W220">
            <v>57469993.234499998</v>
          </cell>
          <cell r="X220">
            <v>68297020.522499993</v>
          </cell>
          <cell r="Y220">
            <v>45827992.707000002</v>
          </cell>
          <cell r="Z220">
            <v>0</v>
          </cell>
          <cell r="AA220">
            <v>0</v>
          </cell>
          <cell r="AB220">
            <v>0</v>
          </cell>
          <cell r="AC220">
            <v>0</v>
          </cell>
          <cell r="AD220">
            <v>0</v>
          </cell>
          <cell r="AE220">
            <v>0</v>
          </cell>
          <cell r="AF220">
            <v>0</v>
          </cell>
        </row>
        <row r="221">
          <cell r="F221" t="str">
            <v>Woolworths($) TY</v>
          </cell>
          <cell r="K221">
            <v>0</v>
          </cell>
          <cell r="L221">
            <v>58484754</v>
          </cell>
          <cell r="M221">
            <v>0</v>
          </cell>
          <cell r="N221">
            <v>58484754</v>
          </cell>
          <cell r="O221">
            <v>47054497</v>
          </cell>
          <cell r="P221">
            <v>44566316</v>
          </cell>
          <cell r="Q221">
            <v>57905492</v>
          </cell>
          <cell r="R221">
            <v>77929921</v>
          </cell>
          <cell r="S221">
            <v>0</v>
          </cell>
          <cell r="T221">
            <v>33765187.049999997</v>
          </cell>
          <cell r="U221">
            <v>45994506.600000001</v>
          </cell>
          <cell r="V221">
            <v>52956681.75</v>
          </cell>
          <cell r="W221">
            <v>43653121.049999997</v>
          </cell>
          <cell r="X221">
            <v>0</v>
          </cell>
          <cell r="Y221">
            <v>56755465.200000003</v>
          </cell>
          <cell r="Z221">
            <v>0</v>
          </cell>
          <cell r="AA221">
            <v>0</v>
          </cell>
          <cell r="AB221">
            <v>0</v>
          </cell>
          <cell r="AC221">
            <v>0</v>
          </cell>
          <cell r="AD221">
            <v>0</v>
          </cell>
          <cell r="AE221">
            <v>0</v>
          </cell>
          <cell r="AF221">
            <v>0</v>
          </cell>
        </row>
        <row r="222">
          <cell r="F222" t="str">
            <v>IGA($) TY</v>
          </cell>
          <cell r="K222">
            <v>0</v>
          </cell>
          <cell r="L222">
            <v>0</v>
          </cell>
          <cell r="M222">
            <v>12956604</v>
          </cell>
          <cell r="N222">
            <v>12956604</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row>
        <row r="223">
          <cell r="F223" t="str">
            <v>Kmart($) TY</v>
          </cell>
          <cell r="K223">
            <v>0</v>
          </cell>
          <cell r="L223">
            <v>0</v>
          </cell>
          <cell r="M223">
            <v>0</v>
          </cell>
          <cell r="N223">
            <v>0</v>
          </cell>
          <cell r="O223">
            <v>19665874</v>
          </cell>
          <cell r="P223">
            <v>0</v>
          </cell>
          <cell r="Q223">
            <v>24469710</v>
          </cell>
          <cell r="R223">
            <v>0</v>
          </cell>
          <cell r="S223">
            <v>20554826.499749999</v>
          </cell>
          <cell r="T223">
            <v>0</v>
          </cell>
          <cell r="U223">
            <v>24317898.342300002</v>
          </cell>
          <cell r="V223">
            <v>0</v>
          </cell>
          <cell r="W223">
            <v>24734927.26365</v>
          </cell>
          <cell r="X223">
            <v>24882920.619899999</v>
          </cell>
          <cell r="Y223">
            <v>43461558.407399997</v>
          </cell>
          <cell r="Z223">
            <v>0</v>
          </cell>
          <cell r="AA223">
            <v>0</v>
          </cell>
          <cell r="AB223">
            <v>0</v>
          </cell>
          <cell r="AC223">
            <v>0</v>
          </cell>
          <cell r="AD223">
            <v>0</v>
          </cell>
          <cell r="AE223">
            <v>0</v>
          </cell>
          <cell r="AF223">
            <v>0</v>
          </cell>
        </row>
        <row r="224">
          <cell r="F224" t="str">
            <v>Big W($) TY</v>
          </cell>
          <cell r="K224">
            <v>0</v>
          </cell>
          <cell r="L224">
            <v>28961535</v>
          </cell>
          <cell r="M224">
            <v>0</v>
          </cell>
          <cell r="N224">
            <v>28961535</v>
          </cell>
          <cell r="O224">
            <v>21400613</v>
          </cell>
          <cell r="P224">
            <v>27280479</v>
          </cell>
          <cell r="Q224">
            <v>0</v>
          </cell>
          <cell r="R224">
            <v>26825822</v>
          </cell>
          <cell r="S224">
            <v>0</v>
          </cell>
          <cell r="T224">
            <v>32189550.224399999</v>
          </cell>
          <cell r="U224">
            <v>0</v>
          </cell>
          <cell r="V224">
            <v>35036691.435599998</v>
          </cell>
          <cell r="W224">
            <v>0</v>
          </cell>
          <cell r="X224">
            <v>0</v>
          </cell>
          <cell r="Y224">
            <v>0</v>
          </cell>
          <cell r="Z224">
            <v>0</v>
          </cell>
          <cell r="AA224">
            <v>0</v>
          </cell>
          <cell r="AB224">
            <v>0</v>
          </cell>
          <cell r="AC224">
            <v>0</v>
          </cell>
          <cell r="AD224">
            <v>0</v>
          </cell>
          <cell r="AE224">
            <v>0</v>
          </cell>
          <cell r="AF224">
            <v>0</v>
          </cell>
        </row>
        <row r="225">
          <cell r="F225" t="str">
            <v>Target($) TY</v>
          </cell>
          <cell r="K225">
            <v>0</v>
          </cell>
          <cell r="L225">
            <v>17267020</v>
          </cell>
          <cell r="M225">
            <v>0</v>
          </cell>
          <cell r="N225">
            <v>17267020</v>
          </cell>
          <cell r="O225">
            <v>0</v>
          </cell>
          <cell r="P225">
            <v>0</v>
          </cell>
          <cell r="Q225">
            <v>0</v>
          </cell>
          <cell r="R225">
            <v>0</v>
          </cell>
          <cell r="S225">
            <v>32105056.0167</v>
          </cell>
          <cell r="T225">
            <v>33735392.077799998</v>
          </cell>
          <cell r="U225">
            <v>17131796.866050001</v>
          </cell>
          <cell r="V225">
            <v>25785060.438000001</v>
          </cell>
          <cell r="W225">
            <v>3191300.3572499999</v>
          </cell>
          <cell r="X225">
            <v>13041416.8872</v>
          </cell>
          <cell r="Y225">
            <v>16857245.928300001</v>
          </cell>
          <cell r="Z225">
            <v>0</v>
          </cell>
          <cell r="AA225">
            <v>0</v>
          </cell>
          <cell r="AB225">
            <v>0</v>
          </cell>
          <cell r="AC225">
            <v>0</v>
          </cell>
          <cell r="AD225">
            <v>0</v>
          </cell>
          <cell r="AE225">
            <v>0</v>
          </cell>
          <cell r="AF225">
            <v>0</v>
          </cell>
        </row>
        <row r="226">
          <cell r="F226" t="str">
            <v>Dan Murphy($) TY</v>
          </cell>
          <cell r="K226">
            <v>0</v>
          </cell>
          <cell r="L226">
            <v>0</v>
          </cell>
          <cell r="M226">
            <v>0</v>
          </cell>
          <cell r="N226">
            <v>0</v>
          </cell>
          <cell r="O226">
            <v>0</v>
          </cell>
          <cell r="P226">
            <v>0</v>
          </cell>
          <cell r="Q226">
            <v>33250826</v>
          </cell>
          <cell r="R226">
            <v>0</v>
          </cell>
          <cell r="S226">
            <v>0</v>
          </cell>
          <cell r="T226">
            <v>0</v>
          </cell>
          <cell r="U226">
            <v>0</v>
          </cell>
          <cell r="V226">
            <v>10098352</v>
          </cell>
          <cell r="W226">
            <v>0</v>
          </cell>
          <cell r="X226">
            <v>23004217.5</v>
          </cell>
          <cell r="Y226">
            <v>0</v>
          </cell>
          <cell r="Z226">
            <v>0</v>
          </cell>
          <cell r="AA226">
            <v>0</v>
          </cell>
          <cell r="AB226">
            <v>0</v>
          </cell>
          <cell r="AC226">
            <v>0</v>
          </cell>
          <cell r="AD226">
            <v>0</v>
          </cell>
          <cell r="AE226">
            <v>0</v>
          </cell>
          <cell r="AF226">
            <v>0</v>
          </cell>
        </row>
        <row r="227">
          <cell r="F227" t="str">
            <v>JB HiFi($) TY</v>
          </cell>
          <cell r="K227">
            <v>0</v>
          </cell>
          <cell r="L227">
            <v>16632564</v>
          </cell>
          <cell r="M227">
            <v>0</v>
          </cell>
          <cell r="N227">
            <v>16632564</v>
          </cell>
          <cell r="O227">
            <v>17721988</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row>
        <row r="228">
          <cell r="F228" t="str">
            <v>Best &amp; Less($) TY</v>
          </cell>
          <cell r="K228">
            <v>0</v>
          </cell>
          <cell r="L228">
            <v>3401965</v>
          </cell>
          <cell r="M228">
            <v>0</v>
          </cell>
          <cell r="N228">
            <v>3401965</v>
          </cell>
          <cell r="O228">
            <v>3257996</v>
          </cell>
          <cell r="P228">
            <v>3280704</v>
          </cell>
          <cell r="Q228">
            <v>2139710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row>
        <row r="229">
          <cell r="F229" t="str">
            <v>Cinemas($) TY</v>
          </cell>
          <cell r="K229">
            <v>6601931</v>
          </cell>
          <cell r="L229">
            <v>0</v>
          </cell>
          <cell r="M229">
            <v>0</v>
          </cell>
          <cell r="N229">
            <v>6601931</v>
          </cell>
          <cell r="O229">
            <v>3043591</v>
          </cell>
          <cell r="P229">
            <v>4168620</v>
          </cell>
          <cell r="Q229">
            <v>0</v>
          </cell>
          <cell r="R229">
            <v>0</v>
          </cell>
          <cell r="S229">
            <v>19030562.100000001</v>
          </cell>
          <cell r="T229">
            <v>9619156.8000000007</v>
          </cell>
          <cell r="U229">
            <v>0</v>
          </cell>
          <cell r="V229">
            <v>0</v>
          </cell>
          <cell r="W229">
            <v>4229303.0999999996</v>
          </cell>
          <cell r="X229">
            <v>5611652.2000000002</v>
          </cell>
          <cell r="Y229">
            <v>4012421.699</v>
          </cell>
          <cell r="Z229">
            <v>0</v>
          </cell>
          <cell r="AA229">
            <v>0</v>
          </cell>
          <cell r="AB229">
            <v>0</v>
          </cell>
          <cell r="AC229">
            <v>0</v>
          </cell>
          <cell r="AD229">
            <v>0</v>
          </cell>
          <cell r="AE229">
            <v>0</v>
          </cell>
          <cell r="AF229">
            <v>0</v>
          </cell>
        </row>
        <row r="232">
          <cell r="F232" t="str">
            <v>Food Retail($) TY</v>
          </cell>
          <cell r="K232">
            <v>0</v>
          </cell>
          <cell r="L232">
            <v>5384215</v>
          </cell>
          <cell r="M232">
            <v>1582523</v>
          </cell>
          <cell r="N232">
            <v>6966738</v>
          </cell>
          <cell r="O232">
            <v>6645297</v>
          </cell>
          <cell r="P232">
            <v>4789643</v>
          </cell>
          <cell r="Q232">
            <v>10084006</v>
          </cell>
          <cell r="R232">
            <v>12408967</v>
          </cell>
          <cell r="S232">
            <v>26429441.22721</v>
          </cell>
          <cell r="T232">
            <v>17030752.602900002</v>
          </cell>
          <cell r="U232">
            <v>14703713.984699998</v>
          </cell>
          <cell r="V232">
            <v>14458751.532470001</v>
          </cell>
          <cell r="W232">
            <v>15837346.195079999</v>
          </cell>
          <cell r="X232">
            <v>18988412.225059997</v>
          </cell>
          <cell r="Y232">
            <v>21942526.321000002</v>
          </cell>
          <cell r="Z232">
            <v>4725431</v>
          </cell>
          <cell r="AA232">
            <v>0</v>
          </cell>
          <cell r="AB232">
            <v>0</v>
          </cell>
          <cell r="AC232">
            <v>0</v>
          </cell>
          <cell r="AD232">
            <v>0</v>
          </cell>
          <cell r="AE232">
            <v>0</v>
          </cell>
          <cell r="AF232">
            <v>0</v>
          </cell>
        </row>
        <row r="233">
          <cell r="F233" t="str">
            <v>Food Catering($) TY</v>
          </cell>
          <cell r="K233">
            <v>4054048</v>
          </cell>
          <cell r="L233">
            <v>14326056</v>
          </cell>
          <cell r="M233">
            <v>2952838</v>
          </cell>
          <cell r="N233">
            <v>21332942</v>
          </cell>
          <cell r="O233">
            <v>13860164</v>
          </cell>
          <cell r="P233">
            <v>10772953</v>
          </cell>
          <cell r="Q233">
            <v>9034185</v>
          </cell>
          <cell r="R233">
            <v>4523069</v>
          </cell>
          <cell r="S233">
            <v>47169861.120559998</v>
          </cell>
          <cell r="T233">
            <v>38397967.370080002</v>
          </cell>
          <cell r="U233">
            <v>17099041.358099997</v>
          </cell>
          <cell r="V233">
            <v>23747765.570679992</v>
          </cell>
          <cell r="W233">
            <v>18466662.135419998</v>
          </cell>
          <cell r="X233">
            <v>24209249.219140001</v>
          </cell>
          <cell r="Y233">
            <v>21019859.178300004</v>
          </cell>
          <cell r="Z233">
            <v>5743653</v>
          </cell>
          <cell r="AA233">
            <v>0</v>
          </cell>
          <cell r="AB233">
            <v>0</v>
          </cell>
          <cell r="AC233">
            <v>0</v>
          </cell>
          <cell r="AD233">
            <v>0</v>
          </cell>
          <cell r="AE233">
            <v>0</v>
          </cell>
          <cell r="AF233">
            <v>0</v>
          </cell>
        </row>
        <row r="234">
          <cell r="F234" t="str">
            <v>Womens($) TY</v>
          </cell>
          <cell r="K234">
            <v>0</v>
          </cell>
          <cell r="L234">
            <v>10499068</v>
          </cell>
          <cell r="M234">
            <v>0</v>
          </cell>
          <cell r="N234">
            <v>10499068</v>
          </cell>
          <cell r="O234">
            <v>7816200</v>
          </cell>
          <cell r="P234">
            <v>5737823</v>
          </cell>
          <cell r="Q234">
            <v>5015204</v>
          </cell>
          <cell r="R234">
            <v>1656624</v>
          </cell>
          <cell r="S234">
            <v>29715641.527000003</v>
          </cell>
          <cell r="T234">
            <v>46518416.901000001</v>
          </cell>
          <cell r="U234">
            <v>7738690.5419999994</v>
          </cell>
          <cell r="V234">
            <v>13438161.649</v>
          </cell>
          <cell r="W234">
            <v>15042483.566</v>
          </cell>
          <cell r="X234">
            <v>19917910.925000001</v>
          </cell>
          <cell r="Y234">
            <v>12591855.606000001</v>
          </cell>
          <cell r="Z234">
            <v>3585810</v>
          </cell>
          <cell r="AA234">
            <v>0</v>
          </cell>
          <cell r="AB234">
            <v>0</v>
          </cell>
          <cell r="AC234">
            <v>0</v>
          </cell>
          <cell r="AD234">
            <v>0</v>
          </cell>
          <cell r="AE234">
            <v>0</v>
          </cell>
          <cell r="AF234">
            <v>0</v>
          </cell>
        </row>
        <row r="235">
          <cell r="F235" t="str">
            <v>Mens($) TY</v>
          </cell>
          <cell r="K235">
            <v>0</v>
          </cell>
          <cell r="L235">
            <v>1857423</v>
          </cell>
          <cell r="M235">
            <v>0</v>
          </cell>
          <cell r="N235">
            <v>1857423</v>
          </cell>
          <cell r="O235">
            <v>2300836</v>
          </cell>
          <cell r="P235">
            <v>1090087</v>
          </cell>
          <cell r="Q235">
            <v>1434478</v>
          </cell>
          <cell r="R235">
            <v>599342</v>
          </cell>
          <cell r="S235">
            <v>6653424.3490000004</v>
          </cell>
          <cell r="T235">
            <v>6113819.0079999994</v>
          </cell>
          <cell r="U235">
            <v>3777733.949</v>
          </cell>
          <cell r="V235">
            <v>4708281.0060000001</v>
          </cell>
          <cell r="W235">
            <v>2492668.0569999996</v>
          </cell>
          <cell r="X235">
            <v>3856295.3990000002</v>
          </cell>
          <cell r="Y235">
            <v>5288659.6620000005</v>
          </cell>
          <cell r="Z235">
            <v>0</v>
          </cell>
          <cell r="AA235">
            <v>0</v>
          </cell>
          <cell r="AB235">
            <v>0</v>
          </cell>
          <cell r="AC235">
            <v>0</v>
          </cell>
          <cell r="AD235">
            <v>0</v>
          </cell>
          <cell r="AE235">
            <v>0</v>
          </cell>
          <cell r="AF235">
            <v>0</v>
          </cell>
        </row>
        <row r="236">
          <cell r="F236" t="str">
            <v>Childrens($) TY</v>
          </cell>
          <cell r="K236">
            <v>0</v>
          </cell>
          <cell r="L236">
            <v>0</v>
          </cell>
          <cell r="M236">
            <v>0</v>
          </cell>
          <cell r="N236">
            <v>0</v>
          </cell>
          <cell r="O236">
            <v>709133</v>
          </cell>
          <cell r="P236">
            <v>0</v>
          </cell>
          <cell r="Q236">
            <v>0</v>
          </cell>
          <cell r="R236">
            <v>0</v>
          </cell>
          <cell r="S236">
            <v>2652753.3120000004</v>
          </cell>
          <cell r="T236">
            <v>4405930.1660000002</v>
          </cell>
          <cell r="U236">
            <v>1186917.4239999999</v>
          </cell>
          <cell r="V236">
            <v>974905.8</v>
          </cell>
          <cell r="W236">
            <v>1895838.6810000003</v>
          </cell>
          <cell r="X236">
            <v>115084.2</v>
          </cell>
          <cell r="Y236">
            <v>1489303.8489999999</v>
          </cell>
          <cell r="Z236">
            <v>0</v>
          </cell>
          <cell r="AA236">
            <v>0</v>
          </cell>
          <cell r="AB236">
            <v>0</v>
          </cell>
          <cell r="AC236">
            <v>0</v>
          </cell>
          <cell r="AD236">
            <v>0</v>
          </cell>
          <cell r="AE236">
            <v>0</v>
          </cell>
          <cell r="AF236">
            <v>0</v>
          </cell>
        </row>
        <row r="237">
          <cell r="F237" t="str">
            <v>Unisex($) TY</v>
          </cell>
          <cell r="K237">
            <v>0</v>
          </cell>
          <cell r="L237">
            <v>4450734</v>
          </cell>
          <cell r="M237">
            <v>0</v>
          </cell>
          <cell r="N237">
            <v>4450734</v>
          </cell>
          <cell r="O237">
            <v>5533694</v>
          </cell>
          <cell r="P237">
            <v>1583925</v>
          </cell>
          <cell r="Q237">
            <v>2468399</v>
          </cell>
          <cell r="R237">
            <v>149938</v>
          </cell>
          <cell r="S237">
            <v>16278229.561000001</v>
          </cell>
          <cell r="T237">
            <v>24977500.196000002</v>
          </cell>
          <cell r="U237">
            <v>4661323.8319999995</v>
          </cell>
          <cell r="V237">
            <v>4858222.05</v>
          </cell>
          <cell r="W237">
            <v>7273354.8250000002</v>
          </cell>
          <cell r="X237">
            <v>5928283.3280000007</v>
          </cell>
          <cell r="Y237">
            <v>4721109.8990000002</v>
          </cell>
          <cell r="Z237">
            <v>0</v>
          </cell>
          <cell r="AA237">
            <v>0</v>
          </cell>
          <cell r="AB237">
            <v>0</v>
          </cell>
          <cell r="AC237">
            <v>0</v>
          </cell>
          <cell r="AD237">
            <v>0</v>
          </cell>
          <cell r="AE237">
            <v>0</v>
          </cell>
          <cell r="AF237">
            <v>0</v>
          </cell>
        </row>
        <row r="238">
          <cell r="F238" t="str">
            <v>Footwear($) TY</v>
          </cell>
          <cell r="K238">
            <v>0</v>
          </cell>
          <cell r="L238">
            <v>3425325</v>
          </cell>
          <cell r="M238">
            <v>0</v>
          </cell>
          <cell r="N238">
            <v>3425325</v>
          </cell>
          <cell r="O238">
            <v>4420496</v>
          </cell>
          <cell r="P238">
            <v>2899665</v>
          </cell>
          <cell r="Q238">
            <v>1258501</v>
          </cell>
          <cell r="R238">
            <v>454119</v>
          </cell>
          <cell r="S238">
            <v>12555649.765999999</v>
          </cell>
          <cell r="T238">
            <v>18593488.870000005</v>
          </cell>
          <cell r="U238">
            <v>4124394.5820000004</v>
          </cell>
          <cell r="V238">
            <v>7086837.4610000011</v>
          </cell>
          <cell r="W238">
            <v>7411672.5319999997</v>
          </cell>
          <cell r="X238">
            <v>12158410.022</v>
          </cell>
          <cell r="Y238">
            <v>7121422.2310000006</v>
          </cell>
          <cell r="Z238">
            <v>0</v>
          </cell>
          <cell r="AA238">
            <v>0</v>
          </cell>
          <cell r="AB238">
            <v>0</v>
          </cell>
          <cell r="AC238">
            <v>0</v>
          </cell>
          <cell r="AD238">
            <v>0</v>
          </cell>
          <cell r="AE238">
            <v>0</v>
          </cell>
          <cell r="AF238">
            <v>0</v>
          </cell>
        </row>
        <row r="239">
          <cell r="F239" t="str">
            <v>Accessories($) TY</v>
          </cell>
          <cell r="K239">
            <v>0</v>
          </cell>
          <cell r="L239">
            <v>2861401</v>
          </cell>
          <cell r="M239">
            <v>0</v>
          </cell>
          <cell r="N239">
            <v>2861401</v>
          </cell>
          <cell r="O239">
            <v>2837331</v>
          </cell>
          <cell r="P239">
            <v>838621</v>
          </cell>
          <cell r="Q239">
            <v>1336813</v>
          </cell>
          <cell r="R239">
            <v>618992</v>
          </cell>
          <cell r="S239">
            <v>7054460.6880000001</v>
          </cell>
          <cell r="T239">
            <v>11622722.023</v>
          </cell>
          <cell r="U239">
            <v>2532595.7910000002</v>
          </cell>
          <cell r="V239">
            <v>4306107.3550000004</v>
          </cell>
          <cell r="W239">
            <v>2911555.284</v>
          </cell>
          <cell r="X239">
            <v>3864126.2110000001</v>
          </cell>
          <cell r="Y239">
            <v>3521413.0600000005</v>
          </cell>
          <cell r="Z239">
            <v>0</v>
          </cell>
          <cell r="AA239">
            <v>0</v>
          </cell>
          <cell r="AB239">
            <v>0</v>
          </cell>
          <cell r="AC239">
            <v>0</v>
          </cell>
          <cell r="AD239">
            <v>0</v>
          </cell>
          <cell r="AE239">
            <v>0</v>
          </cell>
          <cell r="AF239">
            <v>0</v>
          </cell>
        </row>
        <row r="240">
          <cell r="F240" t="str">
            <v>Apparel($) TY</v>
          </cell>
          <cell r="K240">
            <v>0</v>
          </cell>
          <cell r="L240">
            <v>23093951</v>
          </cell>
          <cell r="M240">
            <v>0</v>
          </cell>
          <cell r="N240">
            <v>23093951</v>
          </cell>
          <cell r="O240">
            <v>23617690</v>
          </cell>
          <cell r="P240">
            <v>12150121</v>
          </cell>
          <cell r="Q240">
            <v>11513395</v>
          </cell>
          <cell r="R240">
            <v>3479015</v>
          </cell>
          <cell r="S240">
            <v>74910159.203000009</v>
          </cell>
          <cell r="T240">
            <v>112231877.164</v>
          </cell>
          <cell r="U240">
            <v>24021656.120000001</v>
          </cell>
          <cell r="V240">
            <v>35372515.321000002</v>
          </cell>
          <cell r="W240">
            <v>36978000</v>
          </cell>
          <cell r="X240">
            <v>45840110.085000001</v>
          </cell>
          <cell r="Y240">
            <v>34733764.306999996</v>
          </cell>
          <cell r="Z240">
            <v>3585810</v>
          </cell>
          <cell r="AA240">
            <v>0</v>
          </cell>
          <cell r="AB240">
            <v>0</v>
          </cell>
          <cell r="AC240">
            <v>0</v>
          </cell>
          <cell r="AD240">
            <v>0</v>
          </cell>
          <cell r="AE240">
            <v>0</v>
          </cell>
          <cell r="AF240">
            <v>0</v>
          </cell>
        </row>
        <row r="241">
          <cell r="K241">
            <v>0</v>
          </cell>
          <cell r="L241">
            <v>0</v>
          </cell>
          <cell r="M241">
            <v>0</v>
          </cell>
          <cell r="N241">
            <v>0</v>
          </cell>
          <cell r="O241">
            <v>0</v>
          </cell>
          <cell r="P241">
            <v>0</v>
          </cell>
          <cell r="Q241">
            <v>0</v>
          </cell>
          <cell r="R241">
            <v>0</v>
          </cell>
          <cell r="S241">
            <v>0</v>
          </cell>
          <cell r="T241">
            <v>0</v>
          </cell>
          <cell r="U241">
            <v>0</v>
          </cell>
          <cell r="V241">
            <v>0</v>
          </cell>
          <cell r="W241">
            <v>49572.945000000298</v>
          </cell>
          <cell r="X241">
            <v>0</v>
          </cell>
          <cell r="Y241">
            <v>0</v>
          </cell>
          <cell r="Z241">
            <v>0</v>
          </cell>
          <cell r="AA241">
            <v>0</v>
          </cell>
          <cell r="AB241">
            <v>0</v>
          </cell>
          <cell r="AC241">
            <v>0</v>
          </cell>
          <cell r="AD241">
            <v>0</v>
          </cell>
          <cell r="AE241">
            <v>0</v>
          </cell>
          <cell r="AF241">
            <v>0</v>
          </cell>
        </row>
        <row r="242">
          <cell r="F242" t="str">
            <v>Jewellery($) TY</v>
          </cell>
          <cell r="K242">
            <v>0</v>
          </cell>
          <cell r="L242">
            <v>7916993</v>
          </cell>
          <cell r="M242">
            <v>0</v>
          </cell>
          <cell r="N242">
            <v>7916993</v>
          </cell>
          <cell r="O242">
            <v>6521599</v>
          </cell>
          <cell r="P242">
            <v>2577897</v>
          </cell>
          <cell r="Q242">
            <v>2574711</v>
          </cell>
          <cell r="R242">
            <v>1825408</v>
          </cell>
          <cell r="S242">
            <v>19855815.968999997</v>
          </cell>
          <cell r="T242">
            <v>20615783.089000002</v>
          </cell>
          <cell r="U242">
            <v>4546157.3299999991</v>
          </cell>
          <cell r="V242">
            <v>13457085.829000004</v>
          </cell>
          <cell r="W242">
            <v>12217000</v>
          </cell>
          <cell r="X242">
            <v>10862982.382999999</v>
          </cell>
          <cell r="Y242">
            <v>11459972.380999999</v>
          </cell>
          <cell r="Z242">
            <v>2406036</v>
          </cell>
          <cell r="AA242">
            <v>0</v>
          </cell>
          <cell r="AB242">
            <v>0</v>
          </cell>
          <cell r="AC242">
            <v>0</v>
          </cell>
          <cell r="AD242">
            <v>0</v>
          </cell>
          <cell r="AE242">
            <v>0</v>
          </cell>
          <cell r="AF242">
            <v>0</v>
          </cell>
        </row>
        <row r="243">
          <cell r="F243" t="str">
            <v>Leisure($) TY</v>
          </cell>
          <cell r="K243">
            <v>0</v>
          </cell>
          <cell r="L243">
            <v>7418214</v>
          </cell>
          <cell r="M243">
            <v>362226</v>
          </cell>
          <cell r="N243">
            <v>7780440</v>
          </cell>
          <cell r="O243">
            <v>4647345</v>
          </cell>
          <cell r="P243">
            <v>3732825</v>
          </cell>
          <cell r="Q243">
            <v>4842798</v>
          </cell>
          <cell r="R243">
            <v>2172101</v>
          </cell>
          <cell r="S243">
            <v>21226228.177000001</v>
          </cell>
          <cell r="T243">
            <v>14603052.276999997</v>
          </cell>
          <cell r="U243">
            <v>3746469.6719999998</v>
          </cell>
          <cell r="V243">
            <v>13990309.893999998</v>
          </cell>
          <cell r="W243">
            <v>6376105.3730000006</v>
          </cell>
          <cell r="X243">
            <v>6207753.6729999995</v>
          </cell>
          <cell r="Y243">
            <v>4583005.9220000003</v>
          </cell>
          <cell r="Z243">
            <v>2874091</v>
          </cell>
          <cell r="AA243">
            <v>0</v>
          </cell>
          <cell r="AB243">
            <v>0</v>
          </cell>
          <cell r="AC243">
            <v>0</v>
          </cell>
          <cell r="AD243">
            <v>0</v>
          </cell>
          <cell r="AE243">
            <v>0</v>
          </cell>
          <cell r="AF243">
            <v>0</v>
          </cell>
        </row>
        <row r="244">
          <cell r="F244" t="str">
            <v>General Retail($) TY</v>
          </cell>
          <cell r="K244">
            <v>0</v>
          </cell>
          <cell r="L244">
            <v>7636274</v>
          </cell>
          <cell r="M244">
            <v>0</v>
          </cell>
          <cell r="N244">
            <v>7636274</v>
          </cell>
          <cell r="O244">
            <v>8613665</v>
          </cell>
          <cell r="P244">
            <v>5932540</v>
          </cell>
          <cell r="Q244">
            <v>10252184</v>
          </cell>
          <cell r="R244">
            <v>7336323</v>
          </cell>
          <cell r="S244">
            <v>12177540.80487</v>
          </cell>
          <cell r="T244">
            <v>21337000.274689991</v>
          </cell>
          <cell r="U244">
            <v>9898531.0434900001</v>
          </cell>
          <cell r="V244">
            <v>10177518.89882</v>
          </cell>
          <cell r="W244">
            <v>12799000</v>
          </cell>
          <cell r="X244">
            <v>21586671.351259999</v>
          </cell>
          <cell r="Y244">
            <v>12511201.451760001</v>
          </cell>
          <cell r="Z244">
            <v>6496352</v>
          </cell>
          <cell r="AA244">
            <v>0</v>
          </cell>
          <cell r="AB244">
            <v>0</v>
          </cell>
          <cell r="AC244">
            <v>0</v>
          </cell>
          <cell r="AD244">
            <v>0</v>
          </cell>
          <cell r="AE244">
            <v>0</v>
          </cell>
          <cell r="AF244">
            <v>0</v>
          </cell>
        </row>
        <row r="245">
          <cell r="F245" t="str">
            <v>Homewares($) TY</v>
          </cell>
          <cell r="K245">
            <v>0</v>
          </cell>
          <cell r="L245">
            <v>1271218</v>
          </cell>
          <cell r="M245">
            <v>137359</v>
          </cell>
          <cell r="N245">
            <v>1408577</v>
          </cell>
          <cell r="O245">
            <v>6523229</v>
          </cell>
          <cell r="P245">
            <v>7764762</v>
          </cell>
          <cell r="Q245">
            <v>7094076</v>
          </cell>
          <cell r="R245">
            <v>2419937</v>
          </cell>
          <cell r="S245">
            <v>18555192.512999997</v>
          </cell>
          <cell r="T245">
            <v>17323497.235000003</v>
          </cell>
          <cell r="U245">
            <v>7134994.5479999995</v>
          </cell>
          <cell r="V245">
            <v>19708534.967</v>
          </cell>
          <cell r="W245">
            <v>5408623.1760000009</v>
          </cell>
          <cell r="X245">
            <v>10468901.630000001</v>
          </cell>
          <cell r="Y245">
            <v>6439116.1340000005</v>
          </cell>
          <cell r="Z245">
            <v>3751096</v>
          </cell>
          <cell r="AA245">
            <v>0</v>
          </cell>
          <cell r="AB245">
            <v>0</v>
          </cell>
          <cell r="AC245">
            <v>0</v>
          </cell>
          <cell r="AD245">
            <v>0</v>
          </cell>
          <cell r="AE245">
            <v>0</v>
          </cell>
          <cell r="AF245">
            <v>0</v>
          </cell>
        </row>
        <row r="246">
          <cell r="F246" t="str">
            <v>Mobile Phones($) TY</v>
          </cell>
          <cell r="K246">
            <v>0</v>
          </cell>
          <cell r="L246">
            <v>9916191</v>
          </cell>
          <cell r="M246">
            <v>0</v>
          </cell>
          <cell r="N246">
            <v>9916191</v>
          </cell>
          <cell r="O246">
            <v>7160185</v>
          </cell>
          <cell r="P246">
            <v>4266698</v>
          </cell>
          <cell r="Q246">
            <v>5378314</v>
          </cell>
          <cell r="R246">
            <v>2201188</v>
          </cell>
          <cell r="S246">
            <v>11478359.497</v>
          </cell>
          <cell r="T246">
            <v>9341313.6960000005</v>
          </cell>
          <cell r="U246">
            <v>6873135.5659999996</v>
          </cell>
          <cell r="V246">
            <v>7433249.6369999982</v>
          </cell>
          <cell r="W246">
            <v>9405000</v>
          </cell>
          <cell r="X246">
            <v>5083734.4580000006</v>
          </cell>
          <cell r="Y246">
            <v>5543319.7930000005</v>
          </cell>
          <cell r="Z246">
            <v>4073324</v>
          </cell>
          <cell r="AA246">
            <v>0</v>
          </cell>
          <cell r="AB246">
            <v>0</v>
          </cell>
          <cell r="AC246">
            <v>0</v>
          </cell>
          <cell r="AD246">
            <v>0</v>
          </cell>
          <cell r="AE246">
            <v>0</v>
          </cell>
          <cell r="AF246">
            <v>0</v>
          </cell>
        </row>
        <row r="247">
          <cell r="F247" t="str">
            <v>Retail Services($) TY</v>
          </cell>
          <cell r="K247">
            <v>0</v>
          </cell>
          <cell r="L247">
            <v>10602217</v>
          </cell>
          <cell r="M247">
            <v>143714</v>
          </cell>
          <cell r="N247">
            <v>10745931</v>
          </cell>
          <cell r="O247">
            <v>11766968</v>
          </cell>
          <cell r="P247">
            <v>4672123</v>
          </cell>
          <cell r="Q247">
            <v>7696548</v>
          </cell>
          <cell r="R247">
            <v>3984638</v>
          </cell>
          <cell r="S247">
            <v>21709540.148999996</v>
          </cell>
          <cell r="T247">
            <v>24641916.596000005</v>
          </cell>
          <cell r="U247">
            <v>8149474.1130000018</v>
          </cell>
          <cell r="V247">
            <v>16651991.609000005</v>
          </cell>
          <cell r="W247">
            <v>18468000</v>
          </cell>
          <cell r="X247">
            <v>15766634.751999998</v>
          </cell>
          <cell r="Y247">
            <v>11175242.154999999</v>
          </cell>
          <cell r="Z247">
            <v>4905347</v>
          </cell>
          <cell r="AA247">
            <v>0</v>
          </cell>
          <cell r="AB247">
            <v>0</v>
          </cell>
          <cell r="AC247">
            <v>0</v>
          </cell>
          <cell r="AD247">
            <v>0</v>
          </cell>
          <cell r="AE247">
            <v>0</v>
          </cell>
          <cell r="AF247">
            <v>0</v>
          </cell>
        </row>
        <row r="248">
          <cell r="F248" t="str">
            <v>Bulky Goods($) TY</v>
          </cell>
          <cell r="K248">
            <v>0</v>
          </cell>
          <cell r="L248">
            <v>0</v>
          </cell>
          <cell r="M248">
            <v>0</v>
          </cell>
          <cell r="N248">
            <v>0</v>
          </cell>
          <cell r="O248">
            <v>0</v>
          </cell>
          <cell r="P248">
            <v>0</v>
          </cell>
          <cell r="Q248">
            <v>0</v>
          </cell>
          <cell r="R248">
            <v>0</v>
          </cell>
          <cell r="S248">
            <v>0</v>
          </cell>
          <cell r="T248">
            <v>0</v>
          </cell>
          <cell r="U248">
            <v>0</v>
          </cell>
          <cell r="V248">
            <v>255190.1</v>
          </cell>
          <cell r="W248">
            <v>0</v>
          </cell>
          <cell r="X248">
            <v>0</v>
          </cell>
          <cell r="Y248">
            <v>0</v>
          </cell>
          <cell r="Z248">
            <v>0</v>
          </cell>
          <cell r="AA248">
            <v>0</v>
          </cell>
          <cell r="AB248">
            <v>0</v>
          </cell>
          <cell r="AC248">
            <v>0</v>
          </cell>
          <cell r="AD248">
            <v>0</v>
          </cell>
          <cell r="AE248">
            <v>0</v>
          </cell>
          <cell r="AF248">
            <v>0</v>
          </cell>
        </row>
        <row r="249">
          <cell r="F249" t="str">
            <v>Specialties($) TY</v>
          </cell>
          <cell r="K249">
            <v>4054048</v>
          </cell>
          <cell r="L249">
            <v>87565329</v>
          </cell>
          <cell r="M249">
            <v>5178660</v>
          </cell>
          <cell r="N249">
            <v>96798037</v>
          </cell>
          <cell r="O249">
            <v>89356142</v>
          </cell>
          <cell r="P249">
            <v>56659562</v>
          </cell>
          <cell r="Q249">
            <v>68470217</v>
          </cell>
          <cell r="R249">
            <v>40350646</v>
          </cell>
          <cell r="S249">
            <v>253512138.66064</v>
          </cell>
          <cell r="T249">
            <v>275523160.30467004</v>
          </cell>
          <cell r="U249">
            <v>96173173.735289991</v>
          </cell>
          <cell r="V249">
            <v>155252913.35896999</v>
          </cell>
          <cell r="W249">
            <v>135956000</v>
          </cell>
          <cell r="X249">
            <v>159014449.77645999</v>
          </cell>
          <cell r="Y249">
            <v>129408007.64306</v>
          </cell>
          <cell r="Z249">
            <v>0</v>
          </cell>
          <cell r="AA249">
            <v>0</v>
          </cell>
          <cell r="AB249">
            <v>0</v>
          </cell>
          <cell r="AC249">
            <v>0</v>
          </cell>
          <cell r="AD249">
            <v>0</v>
          </cell>
          <cell r="AE249">
            <v>0</v>
          </cell>
          <cell r="AF249">
            <v>0</v>
          </cell>
        </row>
        <row r="250">
          <cell r="K250">
            <v>0</v>
          </cell>
          <cell r="L250">
            <v>-1</v>
          </cell>
          <cell r="M250">
            <v>-2</v>
          </cell>
          <cell r="N250">
            <v>-3</v>
          </cell>
          <cell r="O250">
            <v>0</v>
          </cell>
          <cell r="P250">
            <v>0</v>
          </cell>
          <cell r="Q250">
            <v>0</v>
          </cell>
          <cell r="R250">
            <v>-1</v>
          </cell>
          <cell r="S250">
            <v>0</v>
          </cell>
          <cell r="T250">
            <v>0</v>
          </cell>
          <cell r="U250">
            <v>0</v>
          </cell>
          <cell r="V250">
            <v>0</v>
          </cell>
          <cell r="W250">
            <v>0</v>
          </cell>
          <cell r="X250">
            <v>0</v>
          </cell>
          <cell r="Y250">
            <v>0</v>
          </cell>
          <cell r="Z250">
            <v>38561140</v>
          </cell>
          <cell r="AA250">
            <v>0</v>
          </cell>
          <cell r="AB250">
            <v>0</v>
          </cell>
          <cell r="AC250">
            <v>0</v>
          </cell>
          <cell r="AD250">
            <v>0</v>
          </cell>
          <cell r="AE250">
            <v>0</v>
          </cell>
          <cell r="AF250">
            <v>0</v>
          </cell>
        </row>
        <row r="263">
          <cell r="F263" t="str">
            <v>x</v>
          </cell>
          <cell r="H263" t="str">
            <v>x</v>
          </cell>
          <cell r="I263" t="str">
            <v>x</v>
          </cell>
          <cell r="J263" t="str">
            <v>x</v>
          </cell>
          <cell r="K263" t="str">
            <v>x</v>
          </cell>
          <cell r="L263" t="str">
            <v>x</v>
          </cell>
          <cell r="M263" t="str">
            <v>x</v>
          </cell>
          <cell r="N263" t="str">
            <v>x</v>
          </cell>
          <cell r="O263" t="str">
            <v>x</v>
          </cell>
          <cell r="P263" t="str">
            <v>x</v>
          </cell>
          <cell r="Q263" t="str">
            <v>x</v>
          </cell>
          <cell r="R263" t="str">
            <v>x</v>
          </cell>
          <cell r="S263" t="str">
            <v>x</v>
          </cell>
          <cell r="T263" t="str">
            <v>x</v>
          </cell>
          <cell r="U263" t="str">
            <v>x</v>
          </cell>
          <cell r="V263" t="str">
            <v>x</v>
          </cell>
          <cell r="W263" t="str">
            <v>x</v>
          </cell>
          <cell r="X263" t="str">
            <v>x</v>
          </cell>
          <cell r="Y263" t="str">
            <v>x</v>
          </cell>
          <cell r="Z263" t="str">
            <v>x</v>
          </cell>
          <cell r="AA263" t="str">
            <v>x</v>
          </cell>
          <cell r="AB263" t="str">
            <v>x</v>
          </cell>
          <cell r="AC263" t="str">
            <v>x</v>
          </cell>
          <cell r="AD263" t="str">
            <v>x</v>
          </cell>
          <cell r="AE263" t="str">
            <v>x</v>
          </cell>
          <cell r="AF263" t="str">
            <v>x</v>
          </cell>
          <cell r="AG263" t="str">
            <v>x</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nsitivity"/>
      <sheetName val="Assume"/>
      <sheetName val="Tenancy"/>
      <sheetName val="Rent_Reviews"/>
      <sheetName val="Outs"/>
      <sheetName val="RENT"/>
      <sheetName val="Fut_Perf"/>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ames"/>
      <sheetName val="Instructions"/>
      <sheetName val="Variables"/>
      <sheetName val="STC Net Effect Income"/>
    </sheetNames>
    <sheetDataSet>
      <sheetData sheetId="0" refreshError="1">
        <row r="2">
          <cell r="B2">
            <v>1</v>
          </cell>
          <cell r="C2" t="str">
            <v>July</v>
          </cell>
        </row>
        <row r="3">
          <cell r="B3">
            <v>2</v>
          </cell>
          <cell r="C3" t="str">
            <v>August</v>
          </cell>
        </row>
        <row r="4">
          <cell r="B4">
            <v>3</v>
          </cell>
          <cell r="C4" t="str">
            <v>September</v>
          </cell>
        </row>
        <row r="5">
          <cell r="B5">
            <v>4</v>
          </cell>
          <cell r="C5" t="str">
            <v>October</v>
          </cell>
        </row>
        <row r="6">
          <cell r="B6">
            <v>5</v>
          </cell>
          <cell r="C6" t="str">
            <v>November</v>
          </cell>
        </row>
        <row r="7">
          <cell r="B7">
            <v>6</v>
          </cell>
          <cell r="C7" t="str">
            <v>December</v>
          </cell>
        </row>
        <row r="8">
          <cell r="B8">
            <v>7</v>
          </cell>
          <cell r="C8" t="str">
            <v>January</v>
          </cell>
        </row>
        <row r="9">
          <cell r="B9">
            <v>8</v>
          </cell>
          <cell r="C9" t="str">
            <v>February</v>
          </cell>
        </row>
        <row r="10">
          <cell r="B10">
            <v>9</v>
          </cell>
          <cell r="C10" t="str">
            <v>March</v>
          </cell>
        </row>
        <row r="11">
          <cell r="B11">
            <v>10</v>
          </cell>
          <cell r="C11" t="str">
            <v>April</v>
          </cell>
        </row>
        <row r="12">
          <cell r="B12">
            <v>11</v>
          </cell>
          <cell r="C12" t="str">
            <v>May</v>
          </cell>
        </row>
        <row r="13">
          <cell r="B13">
            <v>12</v>
          </cell>
          <cell r="C13" t="str">
            <v>June</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Inputs"/>
      <sheetName val="Summary"/>
      <sheetName val="Property listing"/>
      <sheetName val="Equity Accounted"/>
      <sheetName val="# of Properties"/>
      <sheetName val="Custody Fee Calc"/>
      <sheetName val="Business Units"/>
      <sheetName val="DOTA"/>
      <sheetName val="Summary by month"/>
    </sheetNames>
    <sheetDataSet>
      <sheetData sheetId="0" refreshError="1"/>
      <sheetData sheetId="1">
        <row r="5">
          <cell r="C5">
            <v>41974</v>
          </cell>
        </row>
        <row r="9">
          <cell r="C9">
            <v>6</v>
          </cell>
        </row>
      </sheetData>
      <sheetData sheetId="2">
        <row r="93">
          <cell r="B93" t="str">
            <v xml:space="preserve">Office       </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Inputs"/>
      <sheetName val="Summary"/>
      <sheetName val="Property listing"/>
      <sheetName val="Equity Accounted"/>
      <sheetName val="# of Properties"/>
      <sheetName val="Custody Fee Calc"/>
      <sheetName val="Business Units"/>
      <sheetName val="DOTA"/>
    </sheetNames>
    <sheetDataSet>
      <sheetData sheetId="0" refreshError="1"/>
      <sheetData sheetId="1">
        <row r="5">
          <cell r="C5">
            <v>41791</v>
          </cell>
        </row>
        <row r="9">
          <cell r="C9">
            <v>12</v>
          </cell>
        </row>
      </sheetData>
      <sheetData sheetId="2">
        <row r="93">
          <cell r="B93" t="str">
            <v xml:space="preserve">Office       </v>
          </cell>
        </row>
      </sheetData>
      <sheetData sheetId="3">
        <row r="55">
          <cell r="I55">
            <v>13950000</v>
          </cell>
        </row>
      </sheetData>
      <sheetData sheetId="4" refreshError="1"/>
      <sheetData sheetId="5" refreshError="1"/>
      <sheetData sheetId="6" refreshError="1"/>
      <sheetData sheetId="7"/>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Inputs"/>
      <sheetName val="Summary"/>
      <sheetName val="Property listing"/>
      <sheetName val="Equity Accounted"/>
      <sheetName val="# of Properties"/>
      <sheetName val="Custody Fee Calc"/>
      <sheetName val="Business Units"/>
    </sheetNames>
    <sheetDataSet>
      <sheetData sheetId="0"/>
      <sheetData sheetId="1">
        <row r="5">
          <cell r="C5">
            <v>41609</v>
          </cell>
        </row>
        <row r="9">
          <cell r="C9">
            <v>6</v>
          </cell>
        </row>
      </sheetData>
      <sheetData sheetId="2"/>
      <sheetData sheetId="3">
        <row r="55">
          <cell r="I55">
            <v>14019830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oe.colless@dexus.com" TargetMode="External"/><Relationship Id="rId13" Type="http://schemas.openxmlformats.org/officeDocument/2006/relationships/hyperlink" Target="mailto:adam.stent@dexus.com" TargetMode="External"/><Relationship Id="rId18" Type="http://schemas.openxmlformats.org/officeDocument/2006/relationships/hyperlink" Target="mailto:dschmidtlindner@savills.com.au" TargetMode="External"/><Relationship Id="rId26" Type="http://schemas.openxmlformats.org/officeDocument/2006/relationships/hyperlink" Target="mailto:Tony.Landrigan@colliers.com" TargetMode="External"/><Relationship Id="rId3" Type="http://schemas.openxmlformats.org/officeDocument/2006/relationships/hyperlink" Target="http://www.dexus.com/7-9distribution" TargetMode="External"/><Relationship Id="rId21" Type="http://schemas.openxmlformats.org/officeDocument/2006/relationships/hyperlink" Target="mailto:chris.heck@dexus.com" TargetMode="External"/><Relationship Id="rId34" Type="http://schemas.openxmlformats.org/officeDocument/2006/relationships/printerSettings" Target="../printerSettings/printerSettings1.bin"/><Relationship Id="rId7" Type="http://schemas.openxmlformats.org/officeDocument/2006/relationships/hyperlink" Target="mailto:zoe.colless@dexus.com" TargetMode="External"/><Relationship Id="rId12" Type="http://schemas.openxmlformats.org/officeDocument/2006/relationships/hyperlink" Target="mailto:don.cannone@dexus.com" TargetMode="External"/><Relationship Id="rId17" Type="http://schemas.openxmlformats.org/officeDocument/2006/relationships/hyperlink" Target="mailto:aaron.weir@colliers.com" TargetMode="External"/><Relationship Id="rId25" Type="http://schemas.openxmlformats.org/officeDocument/2006/relationships/hyperlink" Target="mailto:michael.spence@dexus.com" TargetMode="External"/><Relationship Id="rId33" Type="http://schemas.openxmlformats.org/officeDocument/2006/relationships/hyperlink" Target="http://www.dexus.com/1basalt" TargetMode="External"/><Relationship Id="rId2" Type="http://schemas.openxmlformats.org/officeDocument/2006/relationships/hyperlink" Target="http://www.dexus.com/1-3distribution" TargetMode="External"/><Relationship Id="rId16" Type="http://schemas.openxmlformats.org/officeDocument/2006/relationships/hyperlink" Target="mailto:digby.sutherland@sheffieldproperty.com.au" TargetMode="External"/><Relationship Id="rId20" Type="http://schemas.openxmlformats.org/officeDocument/2006/relationships/hyperlink" Target="mailto:chris.heck@dexus.com" TargetMode="External"/><Relationship Id="rId29" Type="http://schemas.openxmlformats.org/officeDocument/2006/relationships/hyperlink" Target="mailto:philip.doyle@cbre.com.au" TargetMode="External"/><Relationship Id="rId1" Type="http://schemas.openxmlformats.org/officeDocument/2006/relationships/hyperlink" Target="http://www.dexus/com/1foundation" TargetMode="External"/><Relationship Id="rId6" Type="http://schemas.openxmlformats.org/officeDocument/2006/relationships/hyperlink" Target="mailto:sarah.herbert@dexus.com" TargetMode="External"/><Relationship Id="rId11" Type="http://schemas.openxmlformats.org/officeDocument/2006/relationships/hyperlink" Target="mailto:don.cannone@dexus.com" TargetMode="External"/><Relationship Id="rId24" Type="http://schemas.openxmlformats.org/officeDocument/2006/relationships/hyperlink" Target="mailto:michael.spence@dexus.com" TargetMode="External"/><Relationship Id="rId32" Type="http://schemas.openxmlformats.org/officeDocument/2006/relationships/hyperlink" Target="http://www.dexus.com/quarrywest" TargetMode="External"/><Relationship Id="rId5" Type="http://schemas.openxmlformats.org/officeDocument/2006/relationships/hyperlink" Target="mailto:lisa.fleming@dexus.com" TargetMode="External"/><Relationship Id="rId15" Type="http://schemas.openxmlformats.org/officeDocument/2006/relationships/hyperlink" Target="mailto:cameron.williams@colliers.com" TargetMode="External"/><Relationship Id="rId23" Type="http://schemas.openxmlformats.org/officeDocument/2006/relationships/hyperlink" Target="mailto:chris.heck@dexus.com" TargetMode="External"/><Relationship Id="rId28" Type="http://schemas.openxmlformats.org/officeDocument/2006/relationships/hyperlink" Target="mailto:michael.spence@dexus.com" TargetMode="External"/><Relationship Id="rId36" Type="http://schemas.openxmlformats.org/officeDocument/2006/relationships/comments" Target="../comments1.xml"/><Relationship Id="rId10" Type="http://schemas.openxmlformats.org/officeDocument/2006/relationships/hyperlink" Target="mailto:don.cannone@dexus.com" TargetMode="External"/><Relationship Id="rId19" Type="http://schemas.openxmlformats.org/officeDocument/2006/relationships/hyperlink" Target="mailto:brenton.mcewan@dexus.com" TargetMode="External"/><Relationship Id="rId31" Type="http://schemas.openxmlformats.org/officeDocument/2006/relationships/hyperlink" Target="mailto:john.hickey@dtz.com" TargetMode="External"/><Relationship Id="rId4" Type="http://schemas.openxmlformats.org/officeDocument/2006/relationships/hyperlink" Target="http://www.dexus.com/11-17distribution" TargetMode="External"/><Relationship Id="rId9" Type="http://schemas.openxmlformats.org/officeDocument/2006/relationships/hyperlink" Target="mailto:zoe.colless@dexus.com" TargetMode="External"/><Relationship Id="rId14" Type="http://schemas.openxmlformats.org/officeDocument/2006/relationships/hyperlink" Target="mailto:amanda.kenny@dexus.com" TargetMode="External"/><Relationship Id="rId22" Type="http://schemas.openxmlformats.org/officeDocument/2006/relationships/hyperlink" Target="mailto:chris.heck@dexus.com" TargetMode="External"/><Relationship Id="rId27" Type="http://schemas.openxmlformats.org/officeDocument/2006/relationships/hyperlink" Target="mailto:michael.spence@dexus.com" TargetMode="External"/><Relationship Id="rId30" Type="http://schemas.openxmlformats.org/officeDocument/2006/relationships/hyperlink" Target="mailto:philip.doyle@cbre.com.au" TargetMode="External"/><Relationship Id="rId35"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file:///C:\Users\antclifr\AppData\Local\Microsoft\Windows\FIN\DB%20RREEF%20Finance\FUM\2014-15\12%20Jun-15\FUM%20Report%20Jun-15%20-%20non-linked.x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2.bin"/><Relationship Id="rId13" Type="http://schemas.openxmlformats.org/officeDocument/2006/relationships/printerSettings" Target="../printerSettings/printerSettings17.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12" Type="http://schemas.openxmlformats.org/officeDocument/2006/relationships/printerSettings" Target="../printerSettings/printerSettings16.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11" Type="http://schemas.openxmlformats.org/officeDocument/2006/relationships/printerSettings" Target="../printerSettings/printerSettings15.bin"/><Relationship Id="rId5" Type="http://schemas.openxmlformats.org/officeDocument/2006/relationships/printerSettings" Target="../printerSettings/printerSettings9.bin"/><Relationship Id="rId10" Type="http://schemas.openxmlformats.org/officeDocument/2006/relationships/printerSettings" Target="../printerSettings/printerSettings14.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BI1653"/>
  <sheetViews>
    <sheetView zoomScale="85" zoomScaleNormal="85" workbookViewId="0">
      <selection activeCell="AF1" sqref="AF1:AF1048576"/>
    </sheetView>
  </sheetViews>
  <sheetFormatPr defaultColWidth="9.109375" defaultRowHeight="20.25" customHeight="1" outlineLevelCol="1"/>
  <cols>
    <col min="1" max="1" width="10.5546875" style="558" customWidth="1"/>
    <col min="2" max="2" width="42.44140625" style="663" customWidth="1"/>
    <col min="3" max="3" width="10.109375" style="558" hidden="1" customWidth="1" outlineLevel="1"/>
    <col min="4" max="4" width="11.44140625" style="558" hidden="1" customWidth="1" outlineLevel="1"/>
    <col min="5" max="5" width="9.33203125" style="558" hidden="1" customWidth="1" outlineLevel="1"/>
    <col min="6" max="6" width="70" style="663" hidden="1" customWidth="1" outlineLevel="1"/>
    <col min="7" max="7" width="61.44140625" style="663" hidden="1" customWidth="1" outlineLevel="1"/>
    <col min="8" max="8" width="63.109375" style="558" hidden="1" customWidth="1" outlineLevel="1"/>
    <col min="9" max="13" width="18.5546875" style="558" hidden="1" customWidth="1" outlineLevel="1"/>
    <col min="14" max="14" width="18.5546875" style="33" hidden="1" customWidth="1" outlineLevel="1"/>
    <col min="15" max="17" width="18.5546875" style="558" hidden="1" customWidth="1" outlineLevel="1"/>
    <col min="18" max="18" width="23.33203125" style="558" hidden="1" customWidth="1" outlineLevel="1"/>
    <col min="19" max="22" width="18.5546875" style="558" hidden="1" customWidth="1" outlineLevel="1"/>
    <col min="23" max="23" width="18.5546875" style="379" hidden="1" customWidth="1" outlineLevel="1"/>
    <col min="24" max="28" width="18.5546875" style="558" hidden="1" customWidth="1" outlineLevel="1"/>
    <col min="29" max="29" width="18.6640625" style="558" hidden="1" customWidth="1" outlineLevel="1"/>
    <col min="30" max="30" width="18.5546875" style="558" hidden="1" customWidth="1" outlineLevel="1"/>
    <col min="31" max="31" width="27.5546875" style="558" customWidth="1" collapsed="1"/>
    <col min="32" max="32" width="18.5546875" style="679" customWidth="1"/>
    <col min="33" max="33" width="18.5546875" style="558" hidden="1" customWidth="1" outlineLevel="1"/>
    <col min="34" max="34" width="12.5546875" style="558" hidden="1" customWidth="1" outlineLevel="1"/>
    <col min="35" max="35" width="18.5546875" style="380" hidden="1" customWidth="1" outlineLevel="1"/>
    <col min="36" max="37" width="18.5546875" style="558" hidden="1" customWidth="1" outlineLevel="1"/>
    <col min="38" max="38" width="20.33203125" style="558" hidden="1" customWidth="1" outlineLevel="1"/>
    <col min="39" max="39" width="18.5546875" style="384" hidden="1" customWidth="1" outlineLevel="1"/>
    <col min="40" max="40" width="18.5546875" style="33" hidden="1" customWidth="1" outlineLevel="1"/>
    <col min="41" max="41" width="18.5546875" style="384" hidden="1" customWidth="1" outlineLevel="1"/>
    <col min="42" max="46" width="18.5546875" style="558" hidden="1" customWidth="1" outlineLevel="1"/>
    <col min="47" max="47" width="20.109375" style="558" hidden="1" customWidth="1" outlineLevel="1"/>
    <col min="48" max="48" width="18.5546875" style="558" hidden="1" customWidth="1" outlineLevel="1"/>
    <col min="49" max="49" width="18.5546875" style="381" hidden="1" customWidth="1" outlineLevel="1"/>
    <col min="50" max="52" width="18.5546875" style="558" hidden="1" customWidth="1" outlineLevel="1"/>
    <col min="53" max="53" width="18.5546875" style="381" hidden="1" customWidth="1" outlineLevel="1"/>
    <col min="54" max="56" width="18.5546875" style="558" hidden="1" customWidth="1" outlineLevel="1"/>
    <col min="57" max="57" width="18.5546875" style="381" hidden="1" customWidth="1" outlineLevel="1"/>
    <col min="58" max="59" width="18.5546875" style="558" hidden="1" customWidth="1" outlineLevel="1"/>
    <col min="60" max="60" width="11.88671875" style="558" hidden="1" customWidth="1" outlineLevel="1"/>
    <col min="61" max="61" width="11.44140625" style="558" hidden="1" customWidth="1" outlineLevel="1"/>
    <col min="62" max="64" width="8.5546875" style="558" hidden="1" customWidth="1" outlineLevel="1"/>
    <col min="65" max="65" width="7.33203125" style="558" hidden="1" customWidth="1" outlineLevel="1"/>
    <col min="66" max="66" width="18.5546875" style="558" hidden="1" customWidth="1" outlineLevel="1"/>
    <col min="67" max="67" width="20" style="679" customWidth="1" collapsed="1"/>
    <col min="68" max="68" width="13.44140625" style="382" hidden="1" customWidth="1" outlineLevel="1"/>
    <col min="69" max="85" width="18.5546875" style="558" hidden="1" customWidth="1" outlineLevel="1"/>
    <col min="86" max="86" width="23.109375" style="558" hidden="1" customWidth="1" outlineLevel="1"/>
    <col min="87" max="90" width="18.5546875" style="558" hidden="1" customWidth="1" outlineLevel="1"/>
    <col min="91" max="91" width="32.6640625" style="558" hidden="1" customWidth="1" outlineLevel="1"/>
    <col min="92" max="92" width="32.5546875" style="558" hidden="1" customWidth="1" outlineLevel="1"/>
    <col min="93" max="93" width="26.44140625" style="558" hidden="1" customWidth="1" outlineLevel="1"/>
    <col min="94" max="94" width="30.109375" style="383" hidden="1" customWidth="1" outlineLevel="1"/>
    <col min="95" max="97" width="13.33203125" style="558" hidden="1" customWidth="1" outlineLevel="1"/>
    <col min="98" max="98" width="9.109375" style="558" customWidth="1" collapsed="1"/>
    <col min="99" max="103" width="16.33203125" style="558" hidden="1" customWidth="1" outlineLevel="1"/>
    <col min="104" max="104" width="14.109375" style="558" hidden="1" customWidth="1" outlineLevel="1"/>
    <col min="105" max="105" width="18.109375" style="558" hidden="1" customWidth="1" outlineLevel="1"/>
    <col min="106" max="107" width="21.6640625" style="558" hidden="1" customWidth="1" outlineLevel="1"/>
    <col min="108" max="108" width="17.33203125" style="558" hidden="1" customWidth="1" outlineLevel="1"/>
    <col min="109" max="109" width="16" style="558" hidden="1" customWidth="1" outlineLevel="1"/>
    <col min="110" max="110" width="14.5546875" style="558" hidden="1" customWidth="1" outlineLevel="1"/>
    <col min="111" max="111" width="14.33203125" style="558" hidden="1" customWidth="1" outlineLevel="1"/>
    <col min="112" max="112" width="21" style="558" hidden="1" customWidth="1" outlineLevel="1"/>
    <col min="113" max="113" width="16.88671875" style="558" hidden="1" customWidth="1" outlineLevel="1"/>
    <col min="114" max="114" width="12.109375" style="558" hidden="1" customWidth="1" outlineLevel="1"/>
    <col min="115" max="115" width="9.109375" style="558" hidden="1" customWidth="1" outlineLevel="1"/>
    <col min="116" max="116" width="10.5546875" style="558" hidden="1" customWidth="1" outlineLevel="1"/>
    <col min="117" max="117" width="12.6640625" style="558" hidden="1" customWidth="1" outlineLevel="1"/>
    <col min="118" max="118" width="13.6640625" style="558" hidden="1" customWidth="1" outlineLevel="1"/>
    <col min="119" max="119" width="10.88671875" style="558" hidden="1" customWidth="1" outlineLevel="1"/>
    <col min="120" max="120" width="7.5546875" style="558" hidden="1" customWidth="1" outlineLevel="1"/>
    <col min="121" max="121" width="10.5546875" style="558" hidden="1" customWidth="1" outlineLevel="1"/>
    <col min="122" max="122" width="9.109375" style="558" hidden="1" customWidth="1" outlineLevel="1"/>
    <col min="123" max="123" width="9.109375" style="558" collapsed="1"/>
    <col min="124" max="16384" width="9.109375" style="558"/>
  </cols>
  <sheetData>
    <row r="1" spans="1:125" s="402" customFormat="1" ht="42" customHeight="1">
      <c r="A1" s="400" t="s">
        <v>0</v>
      </c>
      <c r="B1" s="647" t="s">
        <v>1</v>
      </c>
      <c r="C1" s="173" t="s">
        <v>2</v>
      </c>
      <c r="D1" s="173" t="s">
        <v>3</v>
      </c>
      <c r="E1" s="173" t="s">
        <v>4</v>
      </c>
      <c r="F1" s="647" t="s">
        <v>5</v>
      </c>
      <c r="G1" s="647" t="s">
        <v>6</v>
      </c>
      <c r="H1" s="173" t="s">
        <v>7</v>
      </c>
      <c r="I1" s="173" t="s">
        <v>8</v>
      </c>
      <c r="J1" s="173" t="s">
        <v>9</v>
      </c>
      <c r="K1" s="173" t="s">
        <v>10</v>
      </c>
      <c r="L1" s="174" t="s">
        <v>11</v>
      </c>
      <c r="M1" s="173" t="s">
        <v>12</v>
      </c>
      <c r="N1" s="173" t="s">
        <v>13</v>
      </c>
      <c r="O1" s="175" t="s">
        <v>14</v>
      </c>
      <c r="P1" s="175" t="s">
        <v>15</v>
      </c>
      <c r="Q1" s="175" t="s">
        <v>16</v>
      </c>
      <c r="R1" s="175" t="s">
        <v>17</v>
      </c>
      <c r="S1" s="175" t="s">
        <v>18</v>
      </c>
      <c r="T1" s="175" t="s">
        <v>19</v>
      </c>
      <c r="U1" s="175" t="s">
        <v>20</v>
      </c>
      <c r="V1" s="175" t="s">
        <v>21</v>
      </c>
      <c r="W1" s="176" t="s">
        <v>22</v>
      </c>
      <c r="X1" s="177" t="s">
        <v>23</v>
      </c>
      <c r="Y1" s="175" t="s">
        <v>24</v>
      </c>
      <c r="Z1" s="175" t="s">
        <v>25</v>
      </c>
      <c r="AA1" s="175" t="s">
        <v>26</v>
      </c>
      <c r="AB1" s="177" t="s">
        <v>27</v>
      </c>
      <c r="AC1" s="178" t="s">
        <v>28</v>
      </c>
      <c r="AD1" s="179" t="s">
        <v>29</v>
      </c>
      <c r="AE1" s="175" t="s">
        <v>30</v>
      </c>
      <c r="AF1" s="623" t="s">
        <v>1416</v>
      </c>
      <c r="AG1" s="180" t="s">
        <v>1415</v>
      </c>
      <c r="AH1" s="179" t="s">
        <v>31</v>
      </c>
      <c r="AI1" s="180" t="s">
        <v>32</v>
      </c>
      <c r="AJ1" s="181" t="s">
        <v>32</v>
      </c>
      <c r="AK1" s="182" t="s">
        <v>33</v>
      </c>
      <c r="AL1" s="175" t="s">
        <v>34</v>
      </c>
      <c r="AM1" s="183" t="s">
        <v>35</v>
      </c>
      <c r="AN1" s="401" t="s">
        <v>36</v>
      </c>
      <c r="AO1" s="562" t="s">
        <v>37</v>
      </c>
      <c r="AP1" s="184" t="s">
        <v>38</v>
      </c>
      <c r="AQ1" s="184" t="s">
        <v>39</v>
      </c>
      <c r="AR1" s="401" t="s">
        <v>38</v>
      </c>
      <c r="AS1" s="401" t="s">
        <v>39</v>
      </c>
      <c r="AT1" s="185" t="s">
        <v>40</v>
      </c>
      <c r="AU1" s="175" t="s">
        <v>41</v>
      </c>
      <c r="AV1" s="186" t="s">
        <v>634</v>
      </c>
      <c r="AW1" s="187" t="s">
        <v>42</v>
      </c>
      <c r="AX1" s="188" t="s">
        <v>43</v>
      </c>
      <c r="AY1" s="189" t="s">
        <v>44</v>
      </c>
      <c r="AZ1" s="186" t="s">
        <v>679</v>
      </c>
      <c r="BA1" s="187" t="s">
        <v>42</v>
      </c>
      <c r="BB1" s="188" t="s">
        <v>43</v>
      </c>
      <c r="BC1" s="189" t="s">
        <v>45</v>
      </c>
      <c r="BD1" s="186" t="s">
        <v>679</v>
      </c>
      <c r="BE1" s="187" t="s">
        <v>42</v>
      </c>
      <c r="BF1" s="188" t="s">
        <v>43</v>
      </c>
      <c r="BG1" s="177" t="s">
        <v>46</v>
      </c>
      <c r="BH1" s="190" t="s">
        <v>47</v>
      </c>
      <c r="BI1" s="191" t="s">
        <v>48</v>
      </c>
      <c r="BJ1" s="192" t="s">
        <v>838</v>
      </c>
      <c r="BK1" s="192" t="s">
        <v>839</v>
      </c>
      <c r="BL1" s="192" t="s">
        <v>840</v>
      </c>
      <c r="BM1" s="192" t="s">
        <v>1075</v>
      </c>
      <c r="BN1" s="175" t="s">
        <v>49</v>
      </c>
      <c r="BO1" s="623" t="s">
        <v>1414</v>
      </c>
      <c r="BP1" s="193" t="s">
        <v>1414</v>
      </c>
      <c r="BQ1" s="181" t="s">
        <v>50</v>
      </c>
      <c r="BR1" s="175" t="s">
        <v>51</v>
      </c>
      <c r="BS1" s="175" t="s">
        <v>52</v>
      </c>
      <c r="BT1" s="175" t="s">
        <v>53</v>
      </c>
      <c r="BU1" s="175" t="s">
        <v>1191</v>
      </c>
      <c r="BV1" s="175" t="s">
        <v>54</v>
      </c>
      <c r="BW1" s="175" t="s">
        <v>55</v>
      </c>
      <c r="BX1" s="175" t="s">
        <v>56</v>
      </c>
      <c r="BY1" s="175" t="s">
        <v>57</v>
      </c>
      <c r="BZ1" s="175" t="s">
        <v>58</v>
      </c>
      <c r="CA1" s="173" t="s">
        <v>59</v>
      </c>
      <c r="CB1" s="173" t="s">
        <v>59</v>
      </c>
      <c r="CC1" s="173" t="s">
        <v>59</v>
      </c>
      <c r="CD1" s="173" t="s">
        <v>60</v>
      </c>
      <c r="CE1" s="173" t="s">
        <v>61</v>
      </c>
      <c r="CF1" s="173" t="s">
        <v>62</v>
      </c>
      <c r="CG1" s="173" t="s">
        <v>62</v>
      </c>
      <c r="CH1" s="173" t="s">
        <v>62</v>
      </c>
      <c r="CI1" s="173" t="s">
        <v>63</v>
      </c>
      <c r="CJ1" s="173" t="s">
        <v>63</v>
      </c>
      <c r="CK1" s="173" t="s">
        <v>63</v>
      </c>
      <c r="CL1" s="173" t="s">
        <v>63</v>
      </c>
      <c r="CM1" s="173" t="s">
        <v>63</v>
      </c>
      <c r="CN1" s="173" t="s">
        <v>64</v>
      </c>
      <c r="CO1" s="173" t="s">
        <v>566</v>
      </c>
      <c r="CP1" s="400" t="s">
        <v>65</v>
      </c>
      <c r="CQ1" s="194" t="s">
        <v>474</v>
      </c>
      <c r="CR1" s="194" t="s">
        <v>474</v>
      </c>
      <c r="CS1" s="195" t="s">
        <v>474</v>
      </c>
      <c r="CT1" s="195"/>
      <c r="CU1" s="195"/>
      <c r="CV1" s="195" t="s">
        <v>475</v>
      </c>
      <c r="CW1" s="195" t="s">
        <v>476</v>
      </c>
      <c r="CX1" s="195" t="s">
        <v>477</v>
      </c>
      <c r="CY1" s="195"/>
      <c r="CZ1" s="610" t="s">
        <v>478</v>
      </c>
      <c r="DA1" s="610" t="s">
        <v>479</v>
      </c>
      <c r="DB1" s="610" t="s">
        <v>480</v>
      </c>
      <c r="DC1" s="610" t="s">
        <v>481</v>
      </c>
      <c r="DD1" s="610" t="s">
        <v>482</v>
      </c>
      <c r="DE1" s="610" t="s">
        <v>483</v>
      </c>
      <c r="DF1" s="610" t="s">
        <v>484</v>
      </c>
      <c r="DG1" s="610" t="s">
        <v>485</v>
      </c>
      <c r="DH1" s="610" t="s">
        <v>486</v>
      </c>
      <c r="DI1" s="610" t="s">
        <v>487</v>
      </c>
      <c r="DJ1" s="610" t="s">
        <v>489</v>
      </c>
      <c r="DK1" s="173"/>
      <c r="DL1" s="972" t="s">
        <v>696</v>
      </c>
      <c r="DM1" s="972"/>
      <c r="DN1" s="972"/>
      <c r="DO1" s="972"/>
      <c r="DP1" s="972"/>
      <c r="DQ1" s="196" t="s">
        <v>507</v>
      </c>
      <c r="DS1" s="400" t="s">
        <v>1373</v>
      </c>
      <c r="DU1" s="197"/>
    </row>
    <row r="2" spans="1:125" s="402" customFormat="1" ht="39.6">
      <c r="A2" s="198"/>
      <c r="B2" s="665"/>
      <c r="C2" s="200"/>
      <c r="D2" s="200"/>
      <c r="E2" s="200"/>
      <c r="F2" s="648" t="s">
        <v>66</v>
      </c>
      <c r="G2" s="648" t="s">
        <v>67</v>
      </c>
      <c r="H2" s="200" t="s">
        <v>68</v>
      </c>
      <c r="I2" s="200"/>
      <c r="J2" s="200"/>
      <c r="K2" s="200"/>
      <c r="L2" s="201" t="s">
        <v>69</v>
      </c>
      <c r="M2" s="200"/>
      <c r="N2" s="200"/>
      <c r="O2" s="202"/>
      <c r="P2" s="202"/>
      <c r="Q2" s="202"/>
      <c r="R2" s="202"/>
      <c r="S2" s="202"/>
      <c r="T2" s="202" t="s">
        <v>70</v>
      </c>
      <c r="U2" s="203" t="s">
        <v>676</v>
      </c>
      <c r="V2" s="203" t="s">
        <v>676</v>
      </c>
      <c r="W2" s="204" t="s">
        <v>74</v>
      </c>
      <c r="X2" s="205" t="s">
        <v>69</v>
      </c>
      <c r="Y2" s="202"/>
      <c r="Z2" s="202"/>
      <c r="AA2" s="203" t="s">
        <v>676</v>
      </c>
      <c r="AB2" s="205" t="s">
        <v>69</v>
      </c>
      <c r="AC2" s="206"/>
      <c r="AD2" s="207" t="s">
        <v>71</v>
      </c>
      <c r="AE2" s="202"/>
      <c r="AF2" s="624" t="s">
        <v>72</v>
      </c>
      <c r="AG2" s="209" t="s">
        <v>73</v>
      </c>
      <c r="AH2" s="207" t="s">
        <v>71</v>
      </c>
      <c r="AI2" s="208" t="s">
        <v>72</v>
      </c>
      <c r="AJ2" s="209" t="s">
        <v>73</v>
      </c>
      <c r="AK2" s="210"/>
      <c r="AL2" s="202"/>
      <c r="AM2" s="211" t="s">
        <v>69</v>
      </c>
      <c r="AN2" s="403" t="s">
        <v>69</v>
      </c>
      <c r="AO2" s="563" t="s">
        <v>69</v>
      </c>
      <c r="AP2" s="212" t="s">
        <v>677</v>
      </c>
      <c r="AQ2" s="212" t="s">
        <v>677</v>
      </c>
      <c r="AR2" s="212" t="s">
        <v>678</v>
      </c>
      <c r="AS2" s="212" t="s">
        <v>678</v>
      </c>
      <c r="AT2" s="213" t="s">
        <v>69</v>
      </c>
      <c r="AU2" s="202"/>
      <c r="AV2" s="214"/>
      <c r="AW2" s="215" t="s">
        <v>74</v>
      </c>
      <c r="AX2" s="216"/>
      <c r="AY2" s="217"/>
      <c r="AZ2" s="205" t="s">
        <v>69</v>
      </c>
      <c r="BA2" s="215" t="s">
        <v>74</v>
      </c>
      <c r="BB2" s="216"/>
      <c r="BC2" s="217"/>
      <c r="BD2" s="205" t="s">
        <v>69</v>
      </c>
      <c r="BE2" s="215" t="s">
        <v>74</v>
      </c>
      <c r="BF2" s="216"/>
      <c r="BG2" s="205" t="s">
        <v>69</v>
      </c>
      <c r="BH2" s="218" t="s">
        <v>75</v>
      </c>
      <c r="BI2" s="218" t="s">
        <v>1567</v>
      </c>
      <c r="BJ2" s="218"/>
      <c r="BK2" s="218"/>
      <c r="BL2" s="218"/>
      <c r="BM2" s="218"/>
      <c r="BN2" s="202" t="s">
        <v>76</v>
      </c>
      <c r="BO2" s="624" t="s">
        <v>72</v>
      </c>
      <c r="BP2" s="219" t="s">
        <v>73</v>
      </c>
      <c r="BQ2" s="209"/>
      <c r="BR2" s="202" t="s">
        <v>77</v>
      </c>
      <c r="BS2" s="202" t="s">
        <v>77</v>
      </c>
      <c r="BT2" s="202" t="s">
        <v>77</v>
      </c>
      <c r="BU2" s="202" t="s">
        <v>77</v>
      </c>
      <c r="BV2" s="202" t="s">
        <v>77</v>
      </c>
      <c r="BW2" s="202" t="s">
        <v>77</v>
      </c>
      <c r="BX2" s="202" t="s">
        <v>77</v>
      </c>
      <c r="BY2" s="202" t="s">
        <v>77</v>
      </c>
      <c r="BZ2" s="202" t="s">
        <v>77</v>
      </c>
      <c r="CA2" s="200" t="s">
        <v>78</v>
      </c>
      <c r="CB2" s="200" t="s">
        <v>79</v>
      </c>
      <c r="CC2" s="200" t="s">
        <v>80</v>
      </c>
      <c r="CD2" s="200" t="s">
        <v>81</v>
      </c>
      <c r="CE2" s="200" t="s">
        <v>78</v>
      </c>
      <c r="CF2" s="200" t="s">
        <v>79</v>
      </c>
      <c r="CG2" s="200" t="s">
        <v>80</v>
      </c>
      <c r="CH2" s="200" t="s">
        <v>82</v>
      </c>
      <c r="CI2" s="200" t="s">
        <v>83</v>
      </c>
      <c r="CJ2" s="200" t="s">
        <v>78</v>
      </c>
      <c r="CK2" s="200" t="s">
        <v>79</v>
      </c>
      <c r="CL2" s="200" t="s">
        <v>80</v>
      </c>
      <c r="CM2" s="200" t="s">
        <v>82</v>
      </c>
      <c r="CN2" s="200" t="s">
        <v>84</v>
      </c>
      <c r="CO2" s="200"/>
      <c r="CP2" s="198" t="s">
        <v>85</v>
      </c>
      <c r="CQ2" s="220"/>
      <c r="CR2" s="220"/>
      <c r="CS2" s="221"/>
      <c r="CT2" s="221"/>
      <c r="CU2" s="221"/>
      <c r="CV2" s="222">
        <v>0</v>
      </c>
      <c r="CW2" s="222">
        <v>0</v>
      </c>
      <c r="CX2" s="222">
        <v>0</v>
      </c>
      <c r="CY2" s="222"/>
      <c r="CZ2" s="223" t="s">
        <v>750</v>
      </c>
      <c r="DA2" s="223"/>
      <c r="DB2" s="224" t="s">
        <v>747</v>
      </c>
      <c r="DC2" s="224" t="s">
        <v>748</v>
      </c>
      <c r="DD2" s="224"/>
      <c r="DE2" s="224"/>
      <c r="DF2" s="224"/>
      <c r="DG2" s="224"/>
      <c r="DH2" s="225" t="s">
        <v>749</v>
      </c>
      <c r="DI2" s="226">
        <v>41820</v>
      </c>
      <c r="DJ2" s="199"/>
      <c r="DK2" s="199"/>
      <c r="DL2" s="199" t="s">
        <v>490</v>
      </c>
      <c r="DM2" s="199" t="s">
        <v>491</v>
      </c>
      <c r="DN2" s="199" t="s">
        <v>492</v>
      </c>
      <c r="DO2" s="199" t="s">
        <v>493</v>
      </c>
      <c r="DP2" s="199" t="s">
        <v>494</v>
      </c>
      <c r="DQ2" s="199"/>
      <c r="DU2" s="197"/>
    </row>
    <row r="3" spans="1:125" s="402" customFormat="1" ht="20.25" customHeight="1">
      <c r="A3" s="198"/>
      <c r="B3" s="665"/>
      <c r="C3" s="200"/>
      <c r="D3" s="200"/>
      <c r="E3" s="200"/>
      <c r="F3" s="648"/>
      <c r="G3" s="648"/>
      <c r="H3" s="200"/>
      <c r="I3" s="200"/>
      <c r="J3" s="200"/>
      <c r="K3" s="200"/>
      <c r="L3" s="201"/>
      <c r="M3" s="200"/>
      <c r="N3" s="200"/>
      <c r="O3" s="202"/>
      <c r="P3" s="202"/>
      <c r="Q3" s="202"/>
      <c r="R3" s="202"/>
      <c r="S3" s="202"/>
      <c r="T3" s="202"/>
      <c r="U3" s="202"/>
      <c r="V3" s="227"/>
      <c r="W3" s="204"/>
      <c r="X3" s="205"/>
      <c r="Y3" s="202"/>
      <c r="Z3" s="228"/>
      <c r="AA3" s="202"/>
      <c r="AB3" s="205"/>
      <c r="AC3" s="205"/>
      <c r="AD3" s="207"/>
      <c r="AE3" s="202"/>
      <c r="AF3" s="624"/>
      <c r="AG3" s="209"/>
      <c r="AH3" s="229"/>
      <c r="AI3" s="208"/>
      <c r="AJ3" s="209"/>
      <c r="AK3" s="205"/>
      <c r="AL3" s="205"/>
      <c r="AM3" s="230"/>
      <c r="AN3" s="231"/>
      <c r="AO3" s="563"/>
      <c r="AP3" s="212"/>
      <c r="AQ3" s="212"/>
      <c r="AR3" s="403"/>
      <c r="AS3" s="403"/>
      <c r="AT3" s="213"/>
      <c r="AU3" s="202">
        <v>1</v>
      </c>
      <c r="AV3" s="202">
        <v>1</v>
      </c>
      <c r="AW3" s="202">
        <v>1</v>
      </c>
      <c r="AX3" s="202">
        <v>1</v>
      </c>
      <c r="AY3" s="202">
        <v>2</v>
      </c>
      <c r="AZ3" s="202">
        <v>2</v>
      </c>
      <c r="BA3" s="202">
        <v>2</v>
      </c>
      <c r="BB3" s="202">
        <v>2</v>
      </c>
      <c r="BC3" s="202">
        <v>3</v>
      </c>
      <c r="BD3" s="202">
        <v>3</v>
      </c>
      <c r="BE3" s="202">
        <v>3</v>
      </c>
      <c r="BF3" s="202">
        <v>3</v>
      </c>
      <c r="BG3" s="205"/>
      <c r="BH3" s="218"/>
      <c r="BI3" s="205"/>
      <c r="BJ3" s="205"/>
      <c r="BK3" s="218"/>
      <c r="BL3" s="205"/>
      <c r="BM3" s="218"/>
      <c r="BN3" s="202"/>
      <c r="BO3" s="624"/>
      <c r="BP3" s="219"/>
      <c r="BQ3" s="209"/>
      <c r="BR3" s="202" t="s">
        <v>86</v>
      </c>
      <c r="BS3" s="202" t="s">
        <v>86</v>
      </c>
      <c r="BT3" s="202" t="s">
        <v>86</v>
      </c>
      <c r="BU3" s="202" t="s">
        <v>86</v>
      </c>
      <c r="BV3" s="202"/>
      <c r="BW3" s="202"/>
      <c r="BX3" s="202"/>
      <c r="BY3" s="202"/>
      <c r="BZ3" s="202"/>
      <c r="CA3" s="200"/>
      <c r="CB3" s="200"/>
      <c r="CC3" s="200"/>
      <c r="CD3" s="200"/>
      <c r="CE3" s="200"/>
      <c r="CF3" s="200"/>
      <c r="CG3" s="200"/>
      <c r="CH3" s="200"/>
      <c r="CI3" s="200"/>
      <c r="CJ3" s="200"/>
      <c r="CK3" s="200"/>
      <c r="CL3" s="200"/>
      <c r="CM3" s="200"/>
      <c r="CN3" s="200"/>
      <c r="CO3" s="200"/>
      <c r="CP3" s="198"/>
      <c r="CQ3" s="220" t="s">
        <v>497</v>
      </c>
      <c r="CR3" s="220" t="s">
        <v>2</v>
      </c>
      <c r="CS3" s="221" t="s">
        <v>495</v>
      </c>
      <c r="CT3" s="221"/>
      <c r="CU3" s="221"/>
      <c r="CV3" s="222">
        <v>0</v>
      </c>
      <c r="CW3" s="222">
        <v>0</v>
      </c>
      <c r="CX3" s="222">
        <v>0</v>
      </c>
      <c r="CY3" s="222"/>
      <c r="CZ3" s="223" t="s">
        <v>1093</v>
      </c>
      <c r="DA3" s="223" t="s">
        <v>93</v>
      </c>
      <c r="DB3" s="223" t="s">
        <v>93</v>
      </c>
      <c r="DC3" s="223" t="s">
        <v>93</v>
      </c>
      <c r="DD3" s="223" t="s">
        <v>93</v>
      </c>
      <c r="DE3" s="223" t="s">
        <v>93</v>
      </c>
      <c r="DF3" s="223" t="s">
        <v>93</v>
      </c>
      <c r="DG3" s="223" t="s">
        <v>93</v>
      </c>
      <c r="DH3" s="223" t="s">
        <v>93</v>
      </c>
      <c r="DI3" s="223" t="s">
        <v>93</v>
      </c>
      <c r="DJ3" s="200"/>
      <c r="DK3" s="200"/>
      <c r="DL3" s="232"/>
      <c r="DM3" s="232"/>
      <c r="DN3" s="200"/>
      <c r="DO3" s="200"/>
      <c r="DP3" s="200"/>
      <c r="DQ3" s="200"/>
      <c r="DU3" s="197"/>
    </row>
    <row r="4" spans="1:125" s="552" customFormat="1" ht="20.25" customHeight="1">
      <c r="A4" s="469">
        <v>20175.20177</v>
      </c>
      <c r="B4" s="263" t="s">
        <v>1181</v>
      </c>
      <c r="C4" s="554" t="s">
        <v>54</v>
      </c>
      <c r="D4" s="554" t="s">
        <v>88</v>
      </c>
      <c r="E4" s="396" t="s">
        <v>89</v>
      </c>
      <c r="F4" s="263" t="s">
        <v>1208</v>
      </c>
      <c r="G4" s="263"/>
      <c r="H4" s="554"/>
      <c r="I4" s="554" t="s">
        <v>498</v>
      </c>
      <c r="J4" s="554" t="s">
        <v>109</v>
      </c>
      <c r="K4" s="554" t="s">
        <v>92</v>
      </c>
      <c r="L4" s="233">
        <v>0.5</v>
      </c>
      <c r="M4" s="276" t="s">
        <v>956</v>
      </c>
      <c r="N4" s="234" t="s">
        <v>825</v>
      </c>
      <c r="O4" s="235" t="s">
        <v>1356</v>
      </c>
      <c r="P4" s="235" t="s">
        <v>1357</v>
      </c>
      <c r="Q4" s="235" t="s">
        <v>1358</v>
      </c>
      <c r="R4" s="235"/>
      <c r="S4" s="238">
        <v>1988</v>
      </c>
      <c r="T4" s="239">
        <v>0.88080000000000003</v>
      </c>
      <c r="U4" s="240">
        <v>28.626999999999999</v>
      </c>
      <c r="V4" s="240">
        <v>14.313499999999999</v>
      </c>
      <c r="W4" s="241" t="s">
        <v>1314</v>
      </c>
      <c r="X4" s="242"/>
      <c r="Y4" s="243">
        <v>3</v>
      </c>
      <c r="Z4" s="243"/>
      <c r="AA4" s="239"/>
      <c r="AB4" s="242"/>
      <c r="AC4" s="244">
        <v>315</v>
      </c>
      <c r="AD4" s="405">
        <v>41743</v>
      </c>
      <c r="AE4" s="237" t="s">
        <v>172</v>
      </c>
      <c r="AF4" s="619">
        <v>41.299962999999998</v>
      </c>
      <c r="AG4" s="245"/>
      <c r="AH4" s="405">
        <v>42004</v>
      </c>
      <c r="AI4" s="406">
        <v>41.3</v>
      </c>
      <c r="AJ4" s="246"/>
      <c r="AK4" s="246"/>
      <c r="AL4" s="246" t="s">
        <v>312</v>
      </c>
      <c r="AM4" s="247">
        <v>9.2493946731234872E-2</v>
      </c>
      <c r="AN4" s="250">
        <v>0.1344936798127398</v>
      </c>
      <c r="AO4" s="247">
        <v>0.10082324455205811</v>
      </c>
      <c r="AP4" s="249">
        <v>394.73331120969715</v>
      </c>
      <c r="AQ4" s="249">
        <v>410.45751052316706</v>
      </c>
      <c r="AR4" s="249"/>
      <c r="AS4" s="249"/>
      <c r="AT4" s="250">
        <v>3.9834994582244987E-2</v>
      </c>
      <c r="AU4" s="251" t="s">
        <v>1508</v>
      </c>
      <c r="AV4" s="252">
        <v>0.39796521454413419</v>
      </c>
      <c r="AW4" s="251">
        <v>11531.5</v>
      </c>
      <c r="AX4" s="477">
        <v>42582</v>
      </c>
      <c r="AY4" s="251" t="s">
        <v>1095</v>
      </c>
      <c r="AZ4" s="252">
        <v>0.29401230720517285</v>
      </c>
      <c r="BA4" s="253">
        <v>9032.7000000000007</v>
      </c>
      <c r="BB4" s="254">
        <v>42582</v>
      </c>
      <c r="BC4" s="251" t="s">
        <v>1509</v>
      </c>
      <c r="BD4" s="252">
        <v>0.28507393935822711</v>
      </c>
      <c r="BE4" s="253">
        <v>7505.7999999999993</v>
      </c>
      <c r="BF4" s="254">
        <v>44012</v>
      </c>
      <c r="BG4" s="252">
        <v>1</v>
      </c>
      <c r="BH4" s="255">
        <v>2.6930561737569692</v>
      </c>
      <c r="BI4" s="256">
        <v>0</v>
      </c>
      <c r="BJ4" s="256">
        <v>6.2923895963880941E-3</v>
      </c>
      <c r="BK4" s="256">
        <v>0</v>
      </c>
      <c r="BL4" s="256">
        <v>0.70863367104538477</v>
      </c>
      <c r="BM4" s="256">
        <v>0.28507393935822711</v>
      </c>
      <c r="BN4" s="245"/>
      <c r="BO4" s="675">
        <v>2.4570267050000001</v>
      </c>
      <c r="BP4" s="258"/>
      <c r="BQ4" s="242" t="s">
        <v>98</v>
      </c>
      <c r="BR4" s="238">
        <v>0.5</v>
      </c>
      <c r="BS4" s="238"/>
      <c r="BT4" s="473"/>
      <c r="BU4" s="238">
        <v>0.5</v>
      </c>
      <c r="BV4" s="238">
        <v>1</v>
      </c>
      <c r="BW4" s="238"/>
      <c r="BX4" s="238"/>
      <c r="BY4" s="238">
        <v>0</v>
      </c>
      <c r="BZ4" s="238">
        <v>0</v>
      </c>
      <c r="CA4" s="238" t="s">
        <v>1060</v>
      </c>
      <c r="CB4" s="238" t="s">
        <v>1061</v>
      </c>
      <c r="CC4" s="474" t="s">
        <v>1062</v>
      </c>
      <c r="CD4" s="476" t="s">
        <v>1063</v>
      </c>
      <c r="CE4" s="554" t="s">
        <v>99</v>
      </c>
      <c r="CF4" s="554" t="s">
        <v>100</v>
      </c>
      <c r="CG4" s="554" t="s">
        <v>1064</v>
      </c>
      <c r="CH4" s="554" t="s">
        <v>102</v>
      </c>
      <c r="CI4" s="238"/>
      <c r="CJ4" s="238"/>
      <c r="CK4" s="238"/>
      <c r="CL4" s="238"/>
      <c r="CM4" s="238"/>
      <c r="CN4" s="399" t="s">
        <v>914</v>
      </c>
      <c r="CO4" s="554"/>
      <c r="CP4" s="554" t="s">
        <v>912</v>
      </c>
      <c r="CQ4" s="238" t="s">
        <v>498</v>
      </c>
      <c r="CR4" s="238" t="s">
        <v>54</v>
      </c>
      <c r="CS4" s="262"/>
      <c r="CT4" s="262"/>
      <c r="CU4" s="263"/>
      <c r="CV4" s="263"/>
      <c r="CW4" s="263"/>
      <c r="CX4" s="263"/>
      <c r="CY4" s="264"/>
      <c r="CZ4" s="264" t="s">
        <v>93</v>
      </c>
      <c r="DA4" s="266"/>
      <c r="DB4" s="267"/>
      <c r="DC4" s="267"/>
      <c r="DD4" s="267"/>
      <c r="DE4" s="267"/>
      <c r="DF4" s="267"/>
      <c r="DG4" s="267"/>
      <c r="DH4" s="267"/>
      <c r="DI4" s="268"/>
      <c r="DJ4" s="263"/>
      <c r="DK4" s="269"/>
      <c r="DL4" s="270"/>
      <c r="DM4" s="270"/>
      <c r="DN4" s="270"/>
      <c r="DO4" s="271"/>
      <c r="DP4" s="272"/>
      <c r="DQ4" s="557"/>
      <c r="DR4" s="557"/>
      <c r="DS4" s="404" t="s">
        <v>1374</v>
      </c>
    </row>
    <row r="5" spans="1:125" s="552" customFormat="1" ht="20.25" customHeight="1">
      <c r="A5" s="469">
        <v>20150</v>
      </c>
      <c r="B5" s="263" t="s">
        <v>1180</v>
      </c>
      <c r="C5" s="554" t="s">
        <v>54</v>
      </c>
      <c r="D5" s="554" t="s">
        <v>112</v>
      </c>
      <c r="E5" s="396" t="s">
        <v>89</v>
      </c>
      <c r="F5" s="263" t="s">
        <v>1209</v>
      </c>
      <c r="G5" s="263"/>
      <c r="H5" s="554" t="s">
        <v>1431</v>
      </c>
      <c r="I5" s="554" t="s">
        <v>918</v>
      </c>
      <c r="J5" s="554" t="s">
        <v>91</v>
      </c>
      <c r="K5" s="554" t="s">
        <v>92</v>
      </c>
      <c r="L5" s="233">
        <v>0.5</v>
      </c>
      <c r="M5" s="276" t="s">
        <v>956</v>
      </c>
      <c r="N5" s="234" t="s">
        <v>402</v>
      </c>
      <c r="O5" s="235">
        <v>5</v>
      </c>
      <c r="P5" s="235">
        <v>5</v>
      </c>
      <c r="Q5" s="235">
        <v>4</v>
      </c>
      <c r="R5" s="235"/>
      <c r="S5" s="238">
        <v>1992</v>
      </c>
      <c r="T5" s="239">
        <v>0.79700000000000004</v>
      </c>
      <c r="U5" s="240">
        <v>14.1721</v>
      </c>
      <c r="V5" s="240">
        <v>7.0860500000000002</v>
      </c>
      <c r="W5" s="241">
        <v>3000</v>
      </c>
      <c r="X5" s="242"/>
      <c r="Y5" s="243">
        <v>1</v>
      </c>
      <c r="Z5" s="243"/>
      <c r="AA5" s="239"/>
      <c r="AB5" s="242"/>
      <c r="AC5" s="244">
        <v>420</v>
      </c>
      <c r="AD5" s="405">
        <v>41743</v>
      </c>
      <c r="AE5" s="237" t="s">
        <v>172</v>
      </c>
      <c r="AF5" s="619">
        <v>32.499999995000003</v>
      </c>
      <c r="AG5" s="245"/>
      <c r="AH5" s="405">
        <v>42004</v>
      </c>
      <c r="AI5" s="406">
        <v>32.5</v>
      </c>
      <c r="AJ5" s="246"/>
      <c r="AK5" s="246" t="s">
        <v>312</v>
      </c>
      <c r="AL5" s="246" t="s">
        <v>1510</v>
      </c>
      <c r="AM5" s="247" t="s">
        <v>1510</v>
      </c>
      <c r="AN5" s="250">
        <v>8.8395323090522337E-2</v>
      </c>
      <c r="AO5" s="247">
        <v>8.7499999999999994E-2</v>
      </c>
      <c r="AP5" s="249">
        <v>340.24182869995195</v>
      </c>
      <c r="AQ5" s="249">
        <v>328.93656134841092</v>
      </c>
      <c r="AR5" s="249"/>
      <c r="AS5" s="249"/>
      <c r="AT5" s="250">
        <v>-3.3227153153796311E-2</v>
      </c>
      <c r="AU5" s="251" t="s">
        <v>1096</v>
      </c>
      <c r="AV5" s="252">
        <v>0.99949059409395902</v>
      </c>
      <c r="AW5" s="251">
        <v>14172.1</v>
      </c>
      <c r="AX5" s="477">
        <v>43404</v>
      </c>
      <c r="AY5" s="251"/>
      <c r="AZ5" s="252"/>
      <c r="BA5" s="251"/>
      <c r="BB5" s="477"/>
      <c r="BC5" s="251"/>
      <c r="BD5" s="252"/>
      <c r="BE5" s="251"/>
      <c r="BF5" s="477"/>
      <c r="BG5" s="252">
        <v>0.7350117698984846</v>
      </c>
      <c r="BH5" s="255">
        <v>3.8131888395133386</v>
      </c>
      <c r="BI5" s="256">
        <v>5.0126776659657228E-3</v>
      </c>
      <c r="BJ5" s="256">
        <v>0</v>
      </c>
      <c r="BK5" s="256">
        <v>0</v>
      </c>
      <c r="BL5" s="256">
        <v>5.0685241843288688E-4</v>
      </c>
      <c r="BM5" s="256">
        <v>0.99448046991560135</v>
      </c>
      <c r="BN5" s="245"/>
      <c r="BO5" s="675">
        <v>0.84714462499999998</v>
      </c>
      <c r="BP5" s="258"/>
      <c r="BQ5" s="242" t="s">
        <v>98</v>
      </c>
      <c r="BR5" s="238">
        <v>0.5</v>
      </c>
      <c r="BS5" s="238"/>
      <c r="BT5" s="238"/>
      <c r="BU5" s="238">
        <v>0.5</v>
      </c>
      <c r="BV5" s="238">
        <v>1</v>
      </c>
      <c r="BW5" s="238"/>
      <c r="BX5" s="238"/>
      <c r="BY5" s="238">
        <v>0</v>
      </c>
      <c r="BZ5" s="238">
        <v>0</v>
      </c>
      <c r="CA5" s="238" t="s">
        <v>968</v>
      </c>
      <c r="CB5" s="238" t="s">
        <v>969</v>
      </c>
      <c r="CC5" s="238" t="s">
        <v>970</v>
      </c>
      <c r="CD5" s="238" t="s">
        <v>971</v>
      </c>
      <c r="CE5" s="238" t="s">
        <v>972</v>
      </c>
      <c r="CF5" s="238" t="s">
        <v>119</v>
      </c>
      <c r="CG5" s="238" t="s">
        <v>120</v>
      </c>
      <c r="CH5" s="238" t="s">
        <v>121</v>
      </c>
      <c r="CI5" s="238"/>
      <c r="CJ5" s="238"/>
      <c r="CK5" s="238"/>
      <c r="CL5" s="238"/>
      <c r="CM5" s="473"/>
      <c r="CN5" s="557" t="s">
        <v>919</v>
      </c>
      <c r="CO5" s="554"/>
      <c r="CP5" s="554" t="s">
        <v>917</v>
      </c>
      <c r="CQ5" s="238" t="s">
        <v>422</v>
      </c>
      <c r="CR5" s="238" t="s">
        <v>54</v>
      </c>
      <c r="CS5" s="262"/>
      <c r="CT5" s="262"/>
      <c r="CU5" s="275"/>
      <c r="CV5" s="275"/>
      <c r="CW5" s="275"/>
      <c r="CX5" s="275"/>
      <c r="CY5" s="264"/>
      <c r="CZ5" s="264" t="s">
        <v>507</v>
      </c>
      <c r="DA5" s="266"/>
      <c r="DB5" s="267"/>
      <c r="DC5" s="267"/>
      <c r="DD5" s="267"/>
      <c r="DE5" s="267"/>
      <c r="DF5" s="267"/>
      <c r="DG5" s="267"/>
      <c r="DH5" s="267"/>
      <c r="DI5" s="268"/>
      <c r="DJ5" s="263"/>
      <c r="DK5" s="269"/>
      <c r="DL5" s="270"/>
      <c r="DM5" s="270"/>
      <c r="DN5" s="270"/>
      <c r="DO5" s="271"/>
      <c r="DP5" s="272"/>
      <c r="DQ5" s="557"/>
      <c r="DS5" s="404" t="s">
        <v>1375</v>
      </c>
    </row>
    <row r="6" spans="1:125" s="552" customFormat="1" ht="20.25" customHeight="1">
      <c r="A6" s="469">
        <v>20149</v>
      </c>
      <c r="B6" s="263" t="s">
        <v>1182</v>
      </c>
      <c r="C6" s="554" t="s">
        <v>54</v>
      </c>
      <c r="D6" s="554" t="s">
        <v>112</v>
      </c>
      <c r="E6" s="396" t="s">
        <v>89</v>
      </c>
      <c r="F6" s="263" t="s">
        <v>1213</v>
      </c>
      <c r="G6" s="378"/>
      <c r="H6" s="560" t="s">
        <v>1296</v>
      </c>
      <c r="I6" s="554" t="s">
        <v>146</v>
      </c>
      <c r="J6" s="554" t="s">
        <v>91</v>
      </c>
      <c r="K6" s="554" t="s">
        <v>114</v>
      </c>
      <c r="L6" s="233">
        <v>0.5</v>
      </c>
      <c r="M6" s="276" t="s">
        <v>956</v>
      </c>
      <c r="N6" s="234" t="s">
        <v>707</v>
      </c>
      <c r="O6" s="235">
        <v>5</v>
      </c>
      <c r="P6" s="235">
        <v>5</v>
      </c>
      <c r="Q6" s="235">
        <v>4</v>
      </c>
      <c r="R6" s="235"/>
      <c r="S6" s="238">
        <v>1972</v>
      </c>
      <c r="T6" s="239">
        <v>0.1636</v>
      </c>
      <c r="U6" s="240">
        <v>14.9344</v>
      </c>
      <c r="V6" s="240">
        <v>7.4672000000000001</v>
      </c>
      <c r="W6" s="241">
        <v>665</v>
      </c>
      <c r="X6" s="242"/>
      <c r="Y6" s="243">
        <v>1</v>
      </c>
      <c r="Z6" s="243"/>
      <c r="AA6" s="239"/>
      <c r="AB6" s="242"/>
      <c r="AC6" s="244">
        <v>91</v>
      </c>
      <c r="AD6" s="405">
        <v>41743</v>
      </c>
      <c r="AE6" s="237" t="s">
        <v>172</v>
      </c>
      <c r="AF6" s="619">
        <v>46.25</v>
      </c>
      <c r="AG6" s="245"/>
      <c r="AH6" s="405">
        <v>42004</v>
      </c>
      <c r="AI6" s="406">
        <v>46.25</v>
      </c>
      <c r="AJ6" s="246"/>
      <c r="AK6" s="246" t="s">
        <v>312</v>
      </c>
      <c r="AL6" s="246" t="s">
        <v>1177</v>
      </c>
      <c r="AM6" s="247" t="s">
        <v>1177</v>
      </c>
      <c r="AN6" s="250">
        <v>8.6983005405405406E-2</v>
      </c>
      <c r="AO6" s="247">
        <v>8.7499999999999994E-2</v>
      </c>
      <c r="AP6" s="249">
        <v>513.73457948307919</v>
      </c>
      <c r="AQ6" s="249">
        <v>505.19860080545794</v>
      </c>
      <c r="AR6" s="249"/>
      <c r="AS6" s="249"/>
      <c r="AT6" s="250">
        <v>-1.6615542380289377E-2</v>
      </c>
      <c r="AU6" s="251" t="s">
        <v>1099</v>
      </c>
      <c r="AV6" s="252">
        <v>0.23928248678159902</v>
      </c>
      <c r="AW6" s="251">
        <v>3998.3</v>
      </c>
      <c r="AX6" s="477">
        <v>42947</v>
      </c>
      <c r="AY6" s="251" t="s">
        <v>1100</v>
      </c>
      <c r="AZ6" s="252">
        <v>0.1632591484492644</v>
      </c>
      <c r="BA6" s="251">
        <v>2436.8000000000002</v>
      </c>
      <c r="BB6" s="477">
        <v>43404</v>
      </c>
      <c r="BC6" s="251" t="s">
        <v>1101</v>
      </c>
      <c r="BD6" s="252">
        <v>0.1212171979485489</v>
      </c>
      <c r="BE6" s="251">
        <v>1824.9</v>
      </c>
      <c r="BF6" s="477">
        <v>43251</v>
      </c>
      <c r="BG6" s="252">
        <v>1</v>
      </c>
      <c r="BH6" s="255">
        <v>2.7203386898880502</v>
      </c>
      <c r="BI6" s="256">
        <v>4.9958885779959786E-2</v>
      </c>
      <c r="BJ6" s="256">
        <v>2.201734720925342E-2</v>
      </c>
      <c r="BK6" s="256">
        <v>9.689949150451585E-2</v>
      </c>
      <c r="BL6" s="256">
        <v>0.17121250871687621</v>
      </c>
      <c r="BM6" s="256">
        <v>0.65991176678939478</v>
      </c>
      <c r="BN6" s="245"/>
      <c r="BO6" s="675">
        <v>1.245237055</v>
      </c>
      <c r="BP6" s="258"/>
      <c r="BQ6" s="242" t="s">
        <v>98</v>
      </c>
      <c r="BR6" s="238">
        <v>0.5</v>
      </c>
      <c r="BS6" s="238"/>
      <c r="BT6" s="557"/>
      <c r="BU6" s="238">
        <v>0.5</v>
      </c>
      <c r="BV6" s="238">
        <v>1</v>
      </c>
      <c r="BW6" s="238"/>
      <c r="BX6" s="238"/>
      <c r="BY6" s="238">
        <v>1</v>
      </c>
      <c r="BZ6" s="238">
        <v>0</v>
      </c>
      <c r="CA6" s="554" t="s">
        <v>968</v>
      </c>
      <c r="CB6" s="554" t="s">
        <v>969</v>
      </c>
      <c r="CC6" s="554" t="s">
        <v>970</v>
      </c>
      <c r="CD6" s="386" t="s">
        <v>971</v>
      </c>
      <c r="CE6" s="554" t="s">
        <v>972</v>
      </c>
      <c r="CF6" s="554" t="s">
        <v>119</v>
      </c>
      <c r="CG6" s="554" t="s">
        <v>120</v>
      </c>
      <c r="CH6" s="386" t="s">
        <v>121</v>
      </c>
      <c r="CI6" s="238"/>
      <c r="CJ6" s="238"/>
      <c r="CK6" s="238"/>
      <c r="CL6" s="238"/>
      <c r="CM6" s="238"/>
      <c r="CN6" s="557" t="s">
        <v>916</v>
      </c>
      <c r="CO6" s="554"/>
      <c r="CP6" s="554" t="s">
        <v>915</v>
      </c>
      <c r="CQ6" s="238" t="s">
        <v>422</v>
      </c>
      <c r="CR6" s="238" t="s">
        <v>54</v>
      </c>
      <c r="CS6" s="261"/>
      <c r="CT6" s="262"/>
      <c r="CU6" s="262"/>
      <c r="CV6" s="275"/>
      <c r="CW6" s="275"/>
      <c r="CX6" s="275"/>
      <c r="CY6" s="275"/>
      <c r="CZ6" s="264" t="s">
        <v>93</v>
      </c>
      <c r="DA6" s="265"/>
      <c r="DB6" s="266"/>
      <c r="DC6" s="267"/>
      <c r="DD6" s="267"/>
      <c r="DE6" s="267"/>
      <c r="DF6" s="267"/>
      <c r="DG6" s="267"/>
      <c r="DH6" s="267"/>
      <c r="DI6" s="267"/>
      <c r="DJ6" s="268"/>
      <c r="DK6" s="263"/>
      <c r="DL6" s="269"/>
      <c r="DM6" s="270"/>
      <c r="DN6" s="270"/>
      <c r="DO6" s="270"/>
      <c r="DP6" s="271"/>
      <c r="DQ6" s="272"/>
      <c r="DR6" s="374"/>
      <c r="DS6" s="404" t="s">
        <v>1376</v>
      </c>
    </row>
    <row r="7" spans="1:125" s="552" customFormat="1" ht="20.25" customHeight="1">
      <c r="A7" s="469">
        <v>20143</v>
      </c>
      <c r="B7" s="263" t="s">
        <v>920</v>
      </c>
      <c r="C7" s="554" t="s">
        <v>54</v>
      </c>
      <c r="D7" s="554" t="s">
        <v>112</v>
      </c>
      <c r="E7" s="396" t="s">
        <v>89</v>
      </c>
      <c r="F7" s="263" t="s">
        <v>1193</v>
      </c>
      <c r="G7" s="652"/>
      <c r="H7" s="554" t="s">
        <v>1298</v>
      </c>
      <c r="I7" s="554" t="s">
        <v>151</v>
      </c>
      <c r="J7" s="554" t="s">
        <v>91</v>
      </c>
      <c r="K7" s="554" t="s">
        <v>114</v>
      </c>
      <c r="L7" s="233">
        <v>0.5</v>
      </c>
      <c r="M7" s="276" t="s">
        <v>956</v>
      </c>
      <c r="N7" s="234" t="s">
        <v>707</v>
      </c>
      <c r="O7" s="235">
        <v>5</v>
      </c>
      <c r="P7" s="235">
        <v>5</v>
      </c>
      <c r="Q7" s="235">
        <v>4</v>
      </c>
      <c r="R7" s="235" t="s">
        <v>921</v>
      </c>
      <c r="S7" s="238">
        <v>2006</v>
      </c>
      <c r="T7" s="239">
        <v>0.35649999999999998</v>
      </c>
      <c r="U7" s="240">
        <v>18.0657</v>
      </c>
      <c r="V7" s="240">
        <v>9.0328499999999998</v>
      </c>
      <c r="W7" s="241">
        <v>1945</v>
      </c>
      <c r="X7" s="242"/>
      <c r="Y7" s="243">
        <v>1</v>
      </c>
      <c r="Z7" s="243"/>
      <c r="AA7" s="239"/>
      <c r="AB7" s="242"/>
      <c r="AC7" s="244">
        <v>295</v>
      </c>
      <c r="AD7" s="405">
        <v>41743</v>
      </c>
      <c r="AE7" s="237" t="s">
        <v>172</v>
      </c>
      <c r="AF7" s="619">
        <v>52.75</v>
      </c>
      <c r="AG7" s="245"/>
      <c r="AH7" s="405">
        <v>42004</v>
      </c>
      <c r="AI7" s="406">
        <v>52.75</v>
      </c>
      <c r="AJ7" s="246"/>
      <c r="AK7" s="246" t="s">
        <v>110</v>
      </c>
      <c r="AL7" s="246" t="s">
        <v>1177</v>
      </c>
      <c r="AM7" s="247" t="s">
        <v>1177</v>
      </c>
      <c r="AN7" s="250">
        <v>8.0079696682464452E-2</v>
      </c>
      <c r="AO7" s="247">
        <v>8.5000000000000006E-2</v>
      </c>
      <c r="AP7" s="249">
        <v>440.8163307326991</v>
      </c>
      <c r="AQ7" s="249">
        <v>500.08337694392998</v>
      </c>
      <c r="AR7" s="249"/>
      <c r="AS7" s="249"/>
      <c r="AT7" s="250">
        <v>0.13444839058643918</v>
      </c>
      <c r="AU7" s="251" t="s">
        <v>1076</v>
      </c>
      <c r="AV7" s="252">
        <v>7.6404402528471426E-3</v>
      </c>
      <c r="AW7" s="251">
        <v>104</v>
      </c>
      <c r="AX7" s="477">
        <v>43524</v>
      </c>
      <c r="AY7" s="251" t="s">
        <v>1324</v>
      </c>
      <c r="AZ7" s="252">
        <v>7.3438944208783089E-3</v>
      </c>
      <c r="BA7" s="251">
        <v>89</v>
      </c>
      <c r="BB7" s="477">
        <v>43159</v>
      </c>
      <c r="BC7" s="251" t="s">
        <v>1511</v>
      </c>
      <c r="BD7" s="252">
        <v>5.6518851880285404E-3</v>
      </c>
      <c r="BE7" s="251">
        <v>76</v>
      </c>
      <c r="BF7" s="477">
        <v>42155</v>
      </c>
      <c r="BG7" s="252">
        <v>1</v>
      </c>
      <c r="BH7" s="255">
        <v>3.7240417502296963</v>
      </c>
      <c r="BI7" s="256">
        <v>0</v>
      </c>
      <c r="BJ7" s="256">
        <v>5.6518851880285404E-3</v>
      </c>
      <c r="BK7" s="256">
        <v>3.0631629000309937E-2</v>
      </c>
      <c r="BL7" s="256">
        <v>0</v>
      </c>
      <c r="BM7" s="256">
        <v>0.96371648581166147</v>
      </c>
      <c r="BN7" s="245"/>
      <c r="BO7" s="675">
        <v>1.584809235</v>
      </c>
      <c r="BP7" s="258"/>
      <c r="BQ7" s="242" t="s">
        <v>98</v>
      </c>
      <c r="BR7" s="238">
        <v>0.5</v>
      </c>
      <c r="BS7" s="238"/>
      <c r="BT7" s="557"/>
      <c r="BU7" s="238">
        <v>0.5</v>
      </c>
      <c r="BV7" s="238">
        <v>1</v>
      </c>
      <c r="BW7" s="238"/>
      <c r="BX7" s="238"/>
      <c r="BY7" s="238">
        <v>0</v>
      </c>
      <c r="BZ7" s="238">
        <v>0</v>
      </c>
      <c r="CA7" s="554" t="s">
        <v>1003</v>
      </c>
      <c r="CB7" s="554" t="s">
        <v>1004</v>
      </c>
      <c r="CC7" s="554" t="s">
        <v>1005</v>
      </c>
      <c r="CD7" s="386" t="s">
        <v>1006</v>
      </c>
      <c r="CE7" s="554" t="s">
        <v>1003</v>
      </c>
      <c r="CF7" s="554" t="s">
        <v>1004</v>
      </c>
      <c r="CG7" s="554" t="s">
        <v>1005</v>
      </c>
      <c r="CH7" s="475" t="s">
        <v>1006</v>
      </c>
      <c r="CI7" s="238"/>
      <c r="CJ7" s="238"/>
      <c r="CK7" s="238"/>
      <c r="CL7" s="238"/>
      <c r="CM7" s="238"/>
      <c r="CN7" s="557" t="s">
        <v>922</v>
      </c>
      <c r="CO7" s="554"/>
      <c r="CP7" s="554" t="s">
        <v>920</v>
      </c>
      <c r="CQ7" s="238" t="s">
        <v>422</v>
      </c>
      <c r="CR7" s="238" t="s">
        <v>54</v>
      </c>
      <c r="CS7" s="261"/>
      <c r="CT7" s="262"/>
      <c r="CU7" s="262"/>
      <c r="CV7" s="275"/>
      <c r="CW7" s="275"/>
      <c r="CX7" s="275"/>
      <c r="CY7" s="275"/>
      <c r="CZ7" s="264" t="s">
        <v>93</v>
      </c>
      <c r="DA7" s="265"/>
      <c r="DB7" s="266"/>
      <c r="DC7" s="267"/>
      <c r="DD7" s="267"/>
      <c r="DE7" s="267"/>
      <c r="DF7" s="267"/>
      <c r="DG7" s="267"/>
      <c r="DH7" s="267"/>
      <c r="DI7" s="267"/>
      <c r="DJ7" s="268"/>
      <c r="DK7" s="263"/>
      <c r="DL7" s="269"/>
      <c r="DM7" s="270"/>
      <c r="DN7" s="270"/>
      <c r="DO7" s="270"/>
      <c r="DP7" s="271"/>
      <c r="DQ7" s="272"/>
      <c r="DR7" s="374"/>
      <c r="DS7" s="404" t="s">
        <v>1377</v>
      </c>
    </row>
    <row r="8" spans="1:125" s="552" customFormat="1" ht="20.25" customHeight="1">
      <c r="A8" s="469">
        <v>20142</v>
      </c>
      <c r="B8" s="263" t="s">
        <v>923</v>
      </c>
      <c r="C8" s="554" t="s">
        <v>54</v>
      </c>
      <c r="D8" s="554" t="s">
        <v>112</v>
      </c>
      <c r="E8" s="396" t="s">
        <v>89</v>
      </c>
      <c r="F8" s="263" t="s">
        <v>1401</v>
      </c>
      <c r="G8" s="263"/>
      <c r="H8" s="554"/>
      <c r="I8" s="554" t="s">
        <v>151</v>
      </c>
      <c r="J8" s="554" t="s">
        <v>91</v>
      </c>
      <c r="K8" s="554" t="s">
        <v>114</v>
      </c>
      <c r="L8" s="233">
        <v>0.5</v>
      </c>
      <c r="M8" s="276" t="s">
        <v>956</v>
      </c>
      <c r="N8" s="234" t="s">
        <v>707</v>
      </c>
      <c r="O8" s="235">
        <v>5</v>
      </c>
      <c r="P8" s="235">
        <v>5</v>
      </c>
      <c r="Q8" s="235">
        <v>3.5</v>
      </c>
      <c r="R8" s="235"/>
      <c r="S8" s="238">
        <v>1992</v>
      </c>
      <c r="T8" s="239">
        <v>0.51239999999999997</v>
      </c>
      <c r="U8" s="240">
        <v>21.964299999999998</v>
      </c>
      <c r="V8" s="240">
        <v>10.982149999999999</v>
      </c>
      <c r="W8" s="241">
        <v>1200</v>
      </c>
      <c r="X8" s="242"/>
      <c r="Y8" s="243">
        <v>1</v>
      </c>
      <c r="Z8" s="243"/>
      <c r="AA8" s="239"/>
      <c r="AB8" s="242"/>
      <c r="AC8" s="244">
        <v>492</v>
      </c>
      <c r="AD8" s="405">
        <v>41743</v>
      </c>
      <c r="AE8" s="237" t="s">
        <v>172</v>
      </c>
      <c r="AF8" s="619">
        <v>48.499999994999989</v>
      </c>
      <c r="AG8" s="245"/>
      <c r="AH8" s="405">
        <v>42004</v>
      </c>
      <c r="AI8" s="406">
        <v>48.5</v>
      </c>
      <c r="AJ8" s="246"/>
      <c r="AK8" s="246" t="s">
        <v>110</v>
      </c>
      <c r="AL8" s="246" t="s">
        <v>1510</v>
      </c>
      <c r="AM8" s="247" t="s">
        <v>1510</v>
      </c>
      <c r="AN8" s="250">
        <v>0.10328585568075115</v>
      </c>
      <c r="AO8" s="247">
        <v>8.5000000000000006E-2</v>
      </c>
      <c r="AP8" s="249">
        <v>418.46732643779802</v>
      </c>
      <c r="AQ8" s="249">
        <v>380.75565064951013</v>
      </c>
      <c r="AR8" s="249"/>
      <c r="AS8" s="249"/>
      <c r="AT8" s="250">
        <v>-9.0118566984209808E-2</v>
      </c>
      <c r="AU8" s="251" t="s">
        <v>1077</v>
      </c>
      <c r="AV8" s="252">
        <v>1</v>
      </c>
      <c r="AW8" s="251">
        <v>21964.3</v>
      </c>
      <c r="AX8" s="477">
        <v>42338</v>
      </c>
      <c r="AY8" s="251" t="s">
        <v>93</v>
      </c>
      <c r="AZ8" s="252" t="s">
        <v>93</v>
      </c>
      <c r="BA8" s="251" t="s">
        <v>93</v>
      </c>
      <c r="BB8" s="477" t="s">
        <v>93</v>
      </c>
      <c r="BC8" s="251" t="s">
        <v>93</v>
      </c>
      <c r="BD8" s="252" t="s">
        <v>93</v>
      </c>
      <c r="BE8" s="251" t="s">
        <v>93</v>
      </c>
      <c r="BF8" s="477" t="s">
        <v>93</v>
      </c>
      <c r="BG8" s="252">
        <v>1</v>
      </c>
      <c r="BH8" s="255">
        <v>0.91666666666666674</v>
      </c>
      <c r="BI8" s="256">
        <v>0</v>
      </c>
      <c r="BJ8" s="256">
        <v>0</v>
      </c>
      <c r="BK8" s="256">
        <v>1</v>
      </c>
      <c r="BL8" s="256">
        <v>0</v>
      </c>
      <c r="BM8" s="256">
        <v>0</v>
      </c>
      <c r="BN8" s="245"/>
      <c r="BO8" s="675">
        <v>1.78365061</v>
      </c>
      <c r="BP8" s="258"/>
      <c r="BQ8" s="242" t="s">
        <v>98</v>
      </c>
      <c r="BR8" s="238">
        <v>0.5</v>
      </c>
      <c r="BS8" s="238"/>
      <c r="BT8" s="557"/>
      <c r="BU8" s="238">
        <v>0.5</v>
      </c>
      <c r="BV8" s="238">
        <v>1</v>
      </c>
      <c r="BW8" s="238"/>
      <c r="BX8" s="238"/>
      <c r="BY8" s="238">
        <v>0</v>
      </c>
      <c r="BZ8" s="238">
        <v>0</v>
      </c>
      <c r="CA8" s="554" t="s">
        <v>1003</v>
      </c>
      <c r="CB8" s="554" t="s">
        <v>1004</v>
      </c>
      <c r="CC8" s="554" t="s">
        <v>1005</v>
      </c>
      <c r="CD8" s="386" t="s">
        <v>1006</v>
      </c>
      <c r="CE8" s="554" t="s">
        <v>1003</v>
      </c>
      <c r="CF8" s="554" t="s">
        <v>1004</v>
      </c>
      <c r="CG8" s="554" t="s">
        <v>1005</v>
      </c>
      <c r="CH8" s="386" t="s">
        <v>1006</v>
      </c>
      <c r="CI8" s="238"/>
      <c r="CJ8" s="238"/>
      <c r="CK8" s="238"/>
      <c r="CL8" s="238"/>
      <c r="CM8" s="238"/>
      <c r="CN8" s="474" t="s">
        <v>924</v>
      </c>
      <c r="CO8" s="554"/>
      <c r="CP8" s="554" t="s">
        <v>923</v>
      </c>
      <c r="CQ8" s="238" t="s">
        <v>422</v>
      </c>
      <c r="CR8" s="238" t="s">
        <v>54</v>
      </c>
      <c r="CS8" s="261"/>
      <c r="CT8" s="262"/>
      <c r="CU8" s="262"/>
      <c r="CV8" s="275"/>
      <c r="CW8" s="275"/>
      <c r="CX8" s="275"/>
      <c r="CY8" s="275"/>
      <c r="CZ8" s="264" t="s">
        <v>93</v>
      </c>
      <c r="DA8" s="265"/>
      <c r="DB8" s="266"/>
      <c r="DC8" s="267"/>
      <c r="DD8" s="267"/>
      <c r="DE8" s="267"/>
      <c r="DF8" s="267"/>
      <c r="DG8" s="267"/>
      <c r="DH8" s="267"/>
      <c r="DI8" s="267"/>
      <c r="DJ8" s="268"/>
      <c r="DK8" s="263"/>
      <c r="DL8" s="269"/>
      <c r="DM8" s="270"/>
      <c r="DN8" s="270"/>
      <c r="DO8" s="270"/>
      <c r="DP8" s="271"/>
      <c r="DQ8" s="272"/>
      <c r="DR8" s="374"/>
      <c r="DS8" s="404" t="s">
        <v>1378</v>
      </c>
    </row>
    <row r="9" spans="1:125" s="552" customFormat="1" ht="20.25" customHeight="1">
      <c r="A9" s="469">
        <v>20120</v>
      </c>
      <c r="B9" s="263" t="s">
        <v>653</v>
      </c>
      <c r="C9" s="554" t="s">
        <v>54</v>
      </c>
      <c r="D9" s="554" t="s">
        <v>112</v>
      </c>
      <c r="E9" s="396" t="s">
        <v>89</v>
      </c>
      <c r="F9" s="263" t="s">
        <v>1216</v>
      </c>
      <c r="G9" s="263" t="s">
        <v>1292</v>
      </c>
      <c r="H9" s="554"/>
      <c r="I9" s="554" t="s">
        <v>168</v>
      </c>
      <c r="J9" s="554" t="s">
        <v>169</v>
      </c>
      <c r="K9" s="554" t="s">
        <v>92</v>
      </c>
      <c r="L9" s="283">
        <v>0.375</v>
      </c>
      <c r="M9" s="276" t="s">
        <v>955</v>
      </c>
      <c r="N9" s="234" t="s">
        <v>827</v>
      </c>
      <c r="O9" s="235">
        <v>4</v>
      </c>
      <c r="P9" s="236">
        <v>4</v>
      </c>
      <c r="Q9" s="236">
        <v>4</v>
      </c>
      <c r="R9" s="237"/>
      <c r="S9" s="238">
        <v>1988</v>
      </c>
      <c r="T9" s="239">
        <v>0.76749999999999996</v>
      </c>
      <c r="U9" s="240">
        <v>84.691500000000005</v>
      </c>
      <c r="V9" s="240">
        <v>31.7593125</v>
      </c>
      <c r="W9" s="241">
        <v>2000</v>
      </c>
      <c r="X9" s="242"/>
      <c r="Y9" s="243">
        <v>4</v>
      </c>
      <c r="Z9" s="243"/>
      <c r="AA9" s="239"/>
      <c r="AB9" s="242"/>
      <c r="AC9" s="244">
        <v>566</v>
      </c>
      <c r="AD9" s="405">
        <v>41333</v>
      </c>
      <c r="AE9" s="237" t="s">
        <v>172</v>
      </c>
      <c r="AF9" s="619">
        <v>450.00016982749997</v>
      </c>
      <c r="AG9" s="245"/>
      <c r="AH9" s="405">
        <v>42004</v>
      </c>
      <c r="AI9" s="406">
        <v>300</v>
      </c>
      <c r="AJ9" s="246"/>
      <c r="AK9" s="246" t="s">
        <v>110</v>
      </c>
      <c r="AL9" s="246" t="s">
        <v>1512</v>
      </c>
      <c r="AM9" s="247" t="s">
        <v>1512</v>
      </c>
      <c r="AN9" s="250">
        <v>7.0213493501817631E-2</v>
      </c>
      <c r="AO9" s="247">
        <v>7.7499999999999999E-2</v>
      </c>
      <c r="AP9" s="249">
        <v>1053.1396498458803</v>
      </c>
      <c r="AQ9" s="249">
        <v>1111.5300345858807</v>
      </c>
      <c r="AR9" s="249"/>
      <c r="AS9" s="249"/>
      <c r="AT9" s="250">
        <v>5.544410444383651E-2</v>
      </c>
      <c r="AU9" s="251" t="s">
        <v>1513</v>
      </c>
      <c r="AV9" s="252">
        <v>0.32478548614729397</v>
      </c>
      <c r="AW9" s="251">
        <v>6948.9250000000002</v>
      </c>
      <c r="AX9" s="477">
        <v>45260</v>
      </c>
      <c r="AY9" s="251" t="s">
        <v>1514</v>
      </c>
      <c r="AZ9" s="252">
        <v>0.16647875156374589</v>
      </c>
      <c r="BA9" s="251">
        <v>3448.25</v>
      </c>
      <c r="BB9" s="477">
        <v>42216</v>
      </c>
      <c r="BC9" s="251" t="s">
        <v>654</v>
      </c>
      <c r="BD9" s="252">
        <v>0.11465467374569906</v>
      </c>
      <c r="BE9" s="251">
        <v>2290.75</v>
      </c>
      <c r="BF9" s="477">
        <v>43830</v>
      </c>
      <c r="BG9" s="252">
        <v>0.94341462838655588</v>
      </c>
      <c r="BH9" s="255">
        <v>5.0123528354453137</v>
      </c>
      <c r="BI9" s="256">
        <v>5.476368228440958E-2</v>
      </c>
      <c r="BJ9" s="256">
        <v>1.8555338209758399E-4</v>
      </c>
      <c r="BK9" s="256">
        <v>0.21396969901522214</v>
      </c>
      <c r="BL9" s="256">
        <v>8.4804764783584966E-2</v>
      </c>
      <c r="BM9" s="256">
        <v>0.64627630053468577</v>
      </c>
      <c r="BN9" s="245"/>
      <c r="BO9" s="675">
        <v>11.779709752500001</v>
      </c>
      <c r="BP9" s="258"/>
      <c r="BQ9" s="242" t="s">
        <v>98</v>
      </c>
      <c r="BR9" s="238">
        <v>0.375</v>
      </c>
      <c r="BS9" s="238"/>
      <c r="BT9" s="557"/>
      <c r="BU9" s="238">
        <v>0.125</v>
      </c>
      <c r="BV9" s="238">
        <v>1</v>
      </c>
      <c r="BW9" s="238"/>
      <c r="BX9" s="238"/>
      <c r="BY9" s="238">
        <v>1</v>
      </c>
      <c r="BZ9" s="238">
        <v>0</v>
      </c>
      <c r="CA9" s="554" t="s">
        <v>613</v>
      </c>
      <c r="CB9" s="554" t="s">
        <v>723</v>
      </c>
      <c r="CC9" s="554" t="s">
        <v>281</v>
      </c>
      <c r="CD9" s="323" t="s">
        <v>724</v>
      </c>
      <c r="CE9" s="554" t="s">
        <v>613</v>
      </c>
      <c r="CF9" s="554" t="s">
        <v>723</v>
      </c>
      <c r="CG9" s="554" t="s">
        <v>281</v>
      </c>
      <c r="CH9" s="559" t="s">
        <v>724</v>
      </c>
      <c r="CI9" s="554" t="s">
        <v>993</v>
      </c>
      <c r="CJ9" s="554" t="s">
        <v>994</v>
      </c>
      <c r="CK9" s="554" t="s">
        <v>995</v>
      </c>
      <c r="CL9" s="554" t="s">
        <v>996</v>
      </c>
      <c r="CM9" s="351" t="s">
        <v>997</v>
      </c>
      <c r="CN9" s="554" t="s">
        <v>660</v>
      </c>
      <c r="CO9" s="554"/>
      <c r="CP9" s="285" t="s">
        <v>653</v>
      </c>
      <c r="CQ9" s="238" t="s">
        <v>422</v>
      </c>
      <c r="CR9" s="238" t="s">
        <v>54</v>
      </c>
      <c r="CS9" s="261"/>
      <c r="CT9" s="262"/>
      <c r="CU9" s="262"/>
      <c r="CV9" s="275"/>
      <c r="CW9" s="275"/>
      <c r="CX9" s="275"/>
      <c r="CY9" s="275"/>
      <c r="CZ9" s="264" t="s">
        <v>93</v>
      </c>
      <c r="DA9" s="265"/>
      <c r="DB9" s="266"/>
      <c r="DC9" s="267"/>
      <c r="DD9" s="267"/>
      <c r="DE9" s="267"/>
      <c r="DF9" s="267"/>
      <c r="DG9" s="267"/>
      <c r="DH9" s="267"/>
      <c r="DI9" s="267"/>
      <c r="DJ9" s="268"/>
      <c r="DK9" s="263"/>
      <c r="DL9" s="269"/>
      <c r="DM9" s="270"/>
      <c r="DN9" s="270"/>
      <c r="DO9" s="270"/>
      <c r="DP9" s="271"/>
      <c r="DQ9" s="272"/>
      <c r="DR9" s="399"/>
      <c r="DS9" s="404">
        <v>20120</v>
      </c>
    </row>
    <row r="10" spans="1:125" s="552" customFormat="1" ht="20.25" customHeight="1">
      <c r="A10" s="469">
        <v>20151</v>
      </c>
      <c r="B10" s="263" t="s">
        <v>1184</v>
      </c>
      <c r="C10" s="554" t="s">
        <v>54</v>
      </c>
      <c r="D10" s="554" t="s">
        <v>112</v>
      </c>
      <c r="E10" s="396" t="s">
        <v>89</v>
      </c>
      <c r="F10" s="263" t="s">
        <v>1228</v>
      </c>
      <c r="G10" s="263"/>
      <c r="H10" s="554" t="s">
        <v>1286</v>
      </c>
      <c r="I10" s="554" t="s">
        <v>422</v>
      </c>
      <c r="J10" s="554" t="s">
        <v>836</v>
      </c>
      <c r="K10" s="554" t="s">
        <v>114</v>
      </c>
      <c r="L10" s="233">
        <v>0.5</v>
      </c>
      <c r="M10" s="276" t="s">
        <v>1330</v>
      </c>
      <c r="N10" s="286" t="s">
        <v>826</v>
      </c>
      <c r="O10" s="235"/>
      <c r="P10" s="235"/>
      <c r="Q10" s="235"/>
      <c r="R10" s="235"/>
      <c r="S10" s="238">
        <v>1916</v>
      </c>
      <c r="T10" s="239">
        <v>3.347</v>
      </c>
      <c r="U10" s="240">
        <v>33.587600000000002</v>
      </c>
      <c r="V10" s="240">
        <v>16.793800000000001</v>
      </c>
      <c r="W10" s="241" t="s">
        <v>1315</v>
      </c>
      <c r="X10" s="242"/>
      <c r="Y10" s="243">
        <v>1</v>
      </c>
      <c r="Z10" s="243"/>
      <c r="AA10" s="239"/>
      <c r="AB10" s="242"/>
      <c r="AC10" s="244">
        <v>10</v>
      </c>
      <c r="AD10" s="405">
        <v>41743</v>
      </c>
      <c r="AE10" s="237" t="s">
        <v>172</v>
      </c>
      <c r="AF10" s="619">
        <v>67.499997559999997</v>
      </c>
      <c r="AG10" s="245"/>
      <c r="AH10" s="405">
        <v>42004</v>
      </c>
      <c r="AI10" s="406">
        <v>67.5</v>
      </c>
      <c r="AJ10" s="246"/>
      <c r="AK10" s="246"/>
      <c r="AL10" s="246"/>
      <c r="AM10" s="247"/>
      <c r="AN10" s="247"/>
      <c r="AO10" s="247"/>
      <c r="AP10" s="249"/>
      <c r="AQ10" s="249"/>
      <c r="AR10" s="249"/>
      <c r="AS10" s="249"/>
      <c r="AT10" s="250"/>
      <c r="AU10" s="251"/>
      <c r="AV10" s="252"/>
      <c r="AW10" s="251"/>
      <c r="AX10" s="477"/>
      <c r="AY10" s="251"/>
      <c r="AZ10" s="252"/>
      <c r="BA10" s="251"/>
      <c r="BB10" s="477"/>
      <c r="BC10" s="251"/>
      <c r="BD10" s="252"/>
      <c r="BE10" s="251"/>
      <c r="BF10" s="477"/>
      <c r="BG10" s="252"/>
      <c r="BH10" s="255"/>
      <c r="BI10" s="256"/>
      <c r="BJ10" s="256"/>
      <c r="BK10" s="256"/>
      <c r="BL10" s="256"/>
      <c r="BM10" s="256"/>
      <c r="BN10" s="245"/>
      <c r="BO10" s="675"/>
      <c r="BP10" s="258"/>
      <c r="BQ10" s="242" t="s">
        <v>98</v>
      </c>
      <c r="BR10" s="278">
        <v>0.25</v>
      </c>
      <c r="BS10" s="238"/>
      <c r="BT10" s="399"/>
      <c r="BU10" s="278">
        <v>0.25</v>
      </c>
      <c r="BV10" s="238">
        <v>1</v>
      </c>
      <c r="BW10" s="238"/>
      <c r="BX10" s="238"/>
      <c r="BY10" s="238">
        <v>1</v>
      </c>
      <c r="BZ10" s="238">
        <v>1</v>
      </c>
      <c r="CA10" s="238" t="s">
        <v>601</v>
      </c>
      <c r="CB10" s="238" t="s">
        <v>977</v>
      </c>
      <c r="CC10" s="260" t="s">
        <v>978</v>
      </c>
      <c r="CD10" s="567" t="s">
        <v>979</v>
      </c>
      <c r="CE10" s="238" t="s">
        <v>980</v>
      </c>
      <c r="CF10" s="238" t="s">
        <v>123</v>
      </c>
      <c r="CG10" s="238" t="s">
        <v>586</v>
      </c>
      <c r="CH10" s="567" t="s">
        <v>124</v>
      </c>
      <c r="CI10" s="238" t="s">
        <v>158</v>
      </c>
      <c r="CJ10" s="238" t="s">
        <v>981</v>
      </c>
      <c r="CK10" s="238" t="s">
        <v>982</v>
      </c>
      <c r="CL10" s="238" t="s">
        <v>193</v>
      </c>
      <c r="CM10" s="387" t="s">
        <v>194</v>
      </c>
      <c r="CN10" s="557" t="s">
        <v>926</v>
      </c>
      <c r="CO10" s="554"/>
      <c r="CP10" s="554" t="s">
        <v>925</v>
      </c>
      <c r="CQ10" s="238" t="s">
        <v>422</v>
      </c>
      <c r="CR10" s="238" t="s">
        <v>54</v>
      </c>
      <c r="CS10" s="261"/>
      <c r="CT10" s="262"/>
      <c r="CU10" s="262"/>
      <c r="CV10" s="275"/>
      <c r="CW10" s="275"/>
      <c r="CX10" s="275"/>
      <c r="CY10" s="275"/>
      <c r="CZ10" s="264" t="s">
        <v>507</v>
      </c>
      <c r="DA10" s="265"/>
      <c r="DB10" s="266"/>
      <c r="DC10" s="267"/>
      <c r="DD10" s="267"/>
      <c r="DE10" s="267"/>
      <c r="DF10" s="267"/>
      <c r="DG10" s="267"/>
      <c r="DH10" s="267"/>
      <c r="DI10" s="267"/>
      <c r="DJ10" s="268"/>
      <c r="DK10" s="263"/>
      <c r="DL10" s="269"/>
      <c r="DM10" s="270"/>
      <c r="DN10" s="270"/>
      <c r="DO10" s="270"/>
      <c r="DP10" s="271"/>
      <c r="DQ10" s="272"/>
      <c r="DR10" s="374"/>
      <c r="DS10" s="404" t="s">
        <v>1379</v>
      </c>
    </row>
    <row r="11" spans="1:125" s="552" customFormat="1" ht="20.25" customHeight="1">
      <c r="A11" s="469">
        <v>20139</v>
      </c>
      <c r="B11" s="263" t="s">
        <v>929</v>
      </c>
      <c r="C11" s="554" t="s">
        <v>54</v>
      </c>
      <c r="D11" s="554" t="s">
        <v>112</v>
      </c>
      <c r="E11" s="396" t="s">
        <v>89</v>
      </c>
      <c r="F11" s="263" t="s">
        <v>1329</v>
      </c>
      <c r="G11" s="263" t="s">
        <v>1200</v>
      </c>
      <c r="H11" s="554" t="s">
        <v>1285</v>
      </c>
      <c r="I11" s="554" t="s">
        <v>422</v>
      </c>
      <c r="J11" s="554" t="s">
        <v>109</v>
      </c>
      <c r="K11" s="554" t="s">
        <v>114</v>
      </c>
      <c r="L11" s="233">
        <v>0.5</v>
      </c>
      <c r="M11" s="276" t="s">
        <v>956</v>
      </c>
      <c r="N11" s="234" t="s">
        <v>826</v>
      </c>
      <c r="O11" s="235">
        <v>4.5</v>
      </c>
      <c r="P11" s="235">
        <v>4.5</v>
      </c>
      <c r="Q11" s="235">
        <v>4</v>
      </c>
      <c r="R11" s="235"/>
      <c r="S11" s="238">
        <v>1967</v>
      </c>
      <c r="T11" s="239">
        <v>0.1789</v>
      </c>
      <c r="U11" s="240">
        <v>20.186600000000002</v>
      </c>
      <c r="V11" s="240">
        <v>10.093300000000001</v>
      </c>
      <c r="W11" s="241">
        <v>800</v>
      </c>
      <c r="X11" s="242"/>
      <c r="Y11" s="243">
        <v>1</v>
      </c>
      <c r="Z11" s="243"/>
      <c r="AA11" s="239"/>
      <c r="AB11" s="242"/>
      <c r="AC11" s="244">
        <v>64</v>
      </c>
      <c r="AD11" s="405">
        <v>41743</v>
      </c>
      <c r="AE11" s="237" t="s">
        <v>172</v>
      </c>
      <c r="AF11" s="619">
        <v>92</v>
      </c>
      <c r="AG11" s="245"/>
      <c r="AH11" s="405">
        <v>42004</v>
      </c>
      <c r="AI11" s="406">
        <v>92</v>
      </c>
      <c r="AJ11" s="246"/>
      <c r="AK11" s="246" t="s">
        <v>312</v>
      </c>
      <c r="AL11" s="246" t="s">
        <v>1515</v>
      </c>
      <c r="AM11" s="247" t="s">
        <v>1515</v>
      </c>
      <c r="AN11" s="250">
        <v>8.7647934782608697E-2</v>
      </c>
      <c r="AO11" s="247">
        <v>8.5000000000000006E-2</v>
      </c>
      <c r="AP11" s="249">
        <v>804.84245915632334</v>
      </c>
      <c r="AQ11" s="249">
        <v>846.74020696357991</v>
      </c>
      <c r="AR11" s="249"/>
      <c r="AS11" s="249"/>
      <c r="AT11" s="250">
        <v>5.2057079408032107E-2</v>
      </c>
      <c r="AU11" s="251" t="s">
        <v>1516</v>
      </c>
      <c r="AV11" s="252">
        <v>8.4234684903586252E-2</v>
      </c>
      <c r="AW11" s="251">
        <v>1547</v>
      </c>
      <c r="AX11" s="477">
        <v>42247</v>
      </c>
      <c r="AY11" s="251" t="s">
        <v>1111</v>
      </c>
      <c r="AZ11" s="252">
        <v>4.3543314739128675E-2</v>
      </c>
      <c r="BA11" s="251">
        <v>784.6</v>
      </c>
      <c r="BB11" s="477">
        <v>42155</v>
      </c>
      <c r="BC11" s="251" t="s">
        <v>1112</v>
      </c>
      <c r="BD11" s="252">
        <v>4.2975487581259721E-2</v>
      </c>
      <c r="BE11" s="251">
        <v>823.4</v>
      </c>
      <c r="BF11" s="477">
        <v>43220</v>
      </c>
      <c r="BG11" s="252">
        <v>0.93054303349746859</v>
      </c>
      <c r="BH11" s="255">
        <v>2.3430505286811631</v>
      </c>
      <c r="BI11" s="256">
        <v>6.5008954575158456E-2</v>
      </c>
      <c r="BJ11" s="256">
        <v>6.7766214378359557E-2</v>
      </c>
      <c r="BK11" s="256">
        <v>0.20779353083348015</v>
      </c>
      <c r="BL11" s="256">
        <v>0.18689905957015457</v>
      </c>
      <c r="BM11" s="256">
        <v>0.47253224064284727</v>
      </c>
      <c r="BN11" s="245"/>
      <c r="BO11" s="675">
        <v>2.361820995</v>
      </c>
      <c r="BP11" s="258"/>
      <c r="BQ11" s="242" t="s">
        <v>98</v>
      </c>
      <c r="BR11" s="238">
        <v>0.5</v>
      </c>
      <c r="BS11" s="238"/>
      <c r="BT11" s="557"/>
      <c r="BU11" s="238">
        <v>0.5</v>
      </c>
      <c r="BV11" s="238">
        <v>1</v>
      </c>
      <c r="BW11" s="238"/>
      <c r="BX11" s="238"/>
      <c r="BY11" s="238">
        <v>1</v>
      </c>
      <c r="BZ11" s="238">
        <v>0</v>
      </c>
      <c r="CA11" s="554" t="s">
        <v>99</v>
      </c>
      <c r="CB11" s="554" t="s">
        <v>100</v>
      </c>
      <c r="CC11" s="554" t="s">
        <v>101</v>
      </c>
      <c r="CD11" s="554" t="s">
        <v>102</v>
      </c>
      <c r="CE11" s="554" t="s">
        <v>99</v>
      </c>
      <c r="CF11" s="554" t="s">
        <v>100</v>
      </c>
      <c r="CG11" s="554" t="s">
        <v>101</v>
      </c>
      <c r="CH11" s="554" t="s">
        <v>102</v>
      </c>
      <c r="CI11" s="238" t="s">
        <v>1070</v>
      </c>
      <c r="CJ11" s="238" t="s">
        <v>1071</v>
      </c>
      <c r="CK11" s="238" t="s">
        <v>1072</v>
      </c>
      <c r="CL11" s="238" t="s">
        <v>1073</v>
      </c>
      <c r="CM11" s="387" t="s">
        <v>1074</v>
      </c>
      <c r="CN11" s="557" t="s">
        <v>930</v>
      </c>
      <c r="CO11" s="554"/>
      <c r="CP11" s="554" t="s">
        <v>929</v>
      </c>
      <c r="CQ11" s="238" t="s">
        <v>422</v>
      </c>
      <c r="CR11" s="238" t="s">
        <v>54</v>
      </c>
      <c r="CS11" s="261"/>
      <c r="CT11" s="262"/>
      <c r="CU11" s="262"/>
      <c r="CV11" s="275"/>
      <c r="CW11" s="275"/>
      <c r="CX11" s="275"/>
      <c r="CY11" s="275"/>
      <c r="CZ11" s="264" t="s">
        <v>93</v>
      </c>
      <c r="DA11" s="265"/>
      <c r="DB11" s="266"/>
      <c r="DC11" s="267"/>
      <c r="DD11" s="267"/>
      <c r="DE11" s="267"/>
      <c r="DF11" s="267"/>
      <c r="DG11" s="267"/>
      <c r="DH11" s="267"/>
      <c r="DI11" s="267"/>
      <c r="DJ11" s="268"/>
      <c r="DK11" s="263"/>
      <c r="DL11" s="269"/>
      <c r="DM11" s="270"/>
      <c r="DN11" s="270"/>
      <c r="DO11" s="270"/>
      <c r="DP11" s="271"/>
      <c r="DQ11" s="272"/>
      <c r="DR11" s="374"/>
      <c r="DS11" s="404" t="s">
        <v>1380</v>
      </c>
    </row>
    <row r="12" spans="1:125" s="552" customFormat="1" ht="20.25" customHeight="1">
      <c r="A12" s="469">
        <v>20136</v>
      </c>
      <c r="B12" s="263" t="s">
        <v>931</v>
      </c>
      <c r="C12" s="554" t="s">
        <v>54</v>
      </c>
      <c r="D12" s="554" t="s">
        <v>112</v>
      </c>
      <c r="E12" s="396" t="s">
        <v>89</v>
      </c>
      <c r="F12" s="263" t="s">
        <v>1231</v>
      </c>
      <c r="G12" s="263" t="s">
        <v>1284</v>
      </c>
      <c r="H12" s="554" t="s">
        <v>1232</v>
      </c>
      <c r="I12" s="554" t="s">
        <v>422</v>
      </c>
      <c r="J12" s="554" t="s">
        <v>91</v>
      </c>
      <c r="K12" s="554" t="s">
        <v>114</v>
      </c>
      <c r="L12" s="233">
        <v>0.5</v>
      </c>
      <c r="M12" s="276" t="s">
        <v>956</v>
      </c>
      <c r="N12" s="234" t="s">
        <v>826</v>
      </c>
      <c r="O12" s="235">
        <v>4.5</v>
      </c>
      <c r="P12" s="235">
        <v>4.5</v>
      </c>
      <c r="Q12" s="235">
        <v>3</v>
      </c>
      <c r="R12" s="235"/>
      <c r="S12" s="238">
        <v>1999</v>
      </c>
      <c r="T12" s="239">
        <v>0.24890000000000001</v>
      </c>
      <c r="U12" s="240">
        <v>27.058999999999997</v>
      </c>
      <c r="V12" s="240">
        <v>13.529499999999999</v>
      </c>
      <c r="W12" s="241" t="s">
        <v>1316</v>
      </c>
      <c r="X12" s="242"/>
      <c r="Y12" s="243">
        <v>1</v>
      </c>
      <c r="Z12" s="243"/>
      <c r="AA12" s="239"/>
      <c r="AB12" s="242"/>
      <c r="AC12" s="244">
        <v>60</v>
      </c>
      <c r="AD12" s="405">
        <v>41743</v>
      </c>
      <c r="AE12" s="237" t="s">
        <v>172</v>
      </c>
      <c r="AF12" s="619">
        <v>135</v>
      </c>
      <c r="AG12" s="245"/>
      <c r="AH12" s="405">
        <v>42004</v>
      </c>
      <c r="AI12" s="406">
        <v>135</v>
      </c>
      <c r="AJ12" s="246"/>
      <c r="AK12" s="246" t="s">
        <v>312</v>
      </c>
      <c r="AL12" s="246" t="s">
        <v>1517</v>
      </c>
      <c r="AM12" s="247" t="s">
        <v>1518</v>
      </c>
      <c r="AN12" s="250">
        <v>7.7593244444444445E-2</v>
      </c>
      <c r="AO12" s="247">
        <v>8.3799999999999999E-2</v>
      </c>
      <c r="AP12" s="249">
        <v>730.06143374265741</v>
      </c>
      <c r="AQ12" s="249">
        <v>806.75705485292713</v>
      </c>
      <c r="AR12" s="249"/>
      <c r="AS12" s="249"/>
      <c r="AT12" s="250">
        <v>0.10505365379607834</v>
      </c>
      <c r="AU12" s="251" t="s">
        <v>1519</v>
      </c>
      <c r="AV12" s="252">
        <v>0.19322633086145219</v>
      </c>
      <c r="AW12" s="251">
        <v>6648.5</v>
      </c>
      <c r="AX12" s="477">
        <v>45473</v>
      </c>
      <c r="AY12" s="251" t="s">
        <v>1113</v>
      </c>
      <c r="AZ12" s="252">
        <v>0.10898782539619287</v>
      </c>
      <c r="BA12" s="251">
        <v>2376</v>
      </c>
      <c r="BB12" s="477">
        <v>43799</v>
      </c>
      <c r="BC12" s="251" t="s">
        <v>1114</v>
      </c>
      <c r="BD12" s="252">
        <v>8.2508792751612534E-2</v>
      </c>
      <c r="BE12" s="251">
        <v>1981.1000000000001</v>
      </c>
      <c r="BF12" s="477">
        <v>43921</v>
      </c>
      <c r="BG12" s="252">
        <v>0.99076092982002295</v>
      </c>
      <c r="BH12" s="255">
        <v>5.292505556733536</v>
      </c>
      <c r="BI12" s="256">
        <v>8.5100538164565379E-3</v>
      </c>
      <c r="BJ12" s="256">
        <v>7.3574865958485558E-2</v>
      </c>
      <c r="BK12" s="256">
        <v>2.1763765347078919E-3</v>
      </c>
      <c r="BL12" s="256">
        <v>8.1345568960008621E-2</v>
      </c>
      <c r="BM12" s="256">
        <v>0.83439313473034138</v>
      </c>
      <c r="BN12" s="245"/>
      <c r="BO12" s="675">
        <v>3.6371757300000001</v>
      </c>
      <c r="BP12" s="258"/>
      <c r="BQ12" s="242" t="s">
        <v>98</v>
      </c>
      <c r="BR12" s="238">
        <v>0.5</v>
      </c>
      <c r="BS12" s="238"/>
      <c r="BT12" s="557"/>
      <c r="BU12" s="238">
        <v>0.5</v>
      </c>
      <c r="BV12" s="238">
        <v>1</v>
      </c>
      <c r="BW12" s="238"/>
      <c r="BX12" s="238"/>
      <c r="BY12" s="238">
        <v>1</v>
      </c>
      <c r="BZ12" s="238">
        <v>0</v>
      </c>
      <c r="CA12" s="238"/>
      <c r="CB12" s="238"/>
      <c r="CC12" s="238"/>
      <c r="CD12" s="238"/>
      <c r="CE12" s="238"/>
      <c r="CF12" s="238"/>
      <c r="CG12" s="238"/>
      <c r="CH12" s="238"/>
      <c r="CI12" s="238"/>
      <c r="CJ12" s="238"/>
      <c r="CK12" s="238"/>
      <c r="CL12" s="238"/>
      <c r="CM12" s="238"/>
      <c r="CN12" s="557" t="s">
        <v>932</v>
      </c>
      <c r="CO12" s="554"/>
      <c r="CP12" s="554" t="s">
        <v>931</v>
      </c>
      <c r="CQ12" s="238" t="s">
        <v>422</v>
      </c>
      <c r="CR12" s="238" t="s">
        <v>54</v>
      </c>
      <c r="CS12" s="261"/>
      <c r="CT12" s="262"/>
      <c r="CU12" s="262"/>
      <c r="CV12" s="275"/>
      <c r="CW12" s="275"/>
      <c r="CX12" s="275"/>
      <c r="CY12" s="275"/>
      <c r="CZ12" s="264" t="s">
        <v>93</v>
      </c>
      <c r="DA12" s="265"/>
      <c r="DB12" s="266"/>
      <c r="DC12" s="267"/>
      <c r="DD12" s="267"/>
      <c r="DE12" s="267"/>
      <c r="DF12" s="267"/>
      <c r="DG12" s="267"/>
      <c r="DH12" s="267"/>
      <c r="DI12" s="267"/>
      <c r="DJ12" s="268"/>
      <c r="DK12" s="263"/>
      <c r="DL12" s="269"/>
      <c r="DM12" s="270"/>
      <c r="DN12" s="270"/>
      <c r="DO12" s="270"/>
      <c r="DP12" s="271"/>
      <c r="DQ12" s="272"/>
      <c r="DR12" s="374"/>
      <c r="DS12" s="404" t="s">
        <v>1381</v>
      </c>
    </row>
    <row r="13" spans="1:125" s="552" customFormat="1" ht="20.25" customHeight="1">
      <c r="A13" s="469">
        <v>20137.201379999999</v>
      </c>
      <c r="B13" s="263" t="s">
        <v>933</v>
      </c>
      <c r="C13" s="554" t="s">
        <v>54</v>
      </c>
      <c r="D13" s="554" t="s">
        <v>112</v>
      </c>
      <c r="E13" s="396" t="s">
        <v>89</v>
      </c>
      <c r="F13" s="263" t="s">
        <v>1233</v>
      </c>
      <c r="G13" s="263" t="s">
        <v>1234</v>
      </c>
      <c r="H13" s="472" t="s">
        <v>1283</v>
      </c>
      <c r="I13" s="554" t="s">
        <v>422</v>
      </c>
      <c r="J13" s="554" t="s">
        <v>91</v>
      </c>
      <c r="K13" s="554" t="s">
        <v>114</v>
      </c>
      <c r="L13" s="233">
        <v>0.5</v>
      </c>
      <c r="M13" s="276" t="s">
        <v>956</v>
      </c>
      <c r="N13" s="234" t="s">
        <v>826</v>
      </c>
      <c r="O13" s="235">
        <v>5.5</v>
      </c>
      <c r="P13" s="235">
        <v>5.5</v>
      </c>
      <c r="Q13" s="235">
        <v>4.5</v>
      </c>
      <c r="R13" s="235" t="s">
        <v>934</v>
      </c>
      <c r="S13" s="238">
        <v>1975</v>
      </c>
      <c r="T13" s="239">
        <v>0.23599999999999999</v>
      </c>
      <c r="U13" s="240">
        <v>25.692599999999992</v>
      </c>
      <c r="V13" s="240">
        <v>12.846299999999996</v>
      </c>
      <c r="W13" s="241">
        <v>1050</v>
      </c>
      <c r="X13" s="242"/>
      <c r="Y13" s="243">
        <v>1</v>
      </c>
      <c r="Z13" s="243"/>
      <c r="AA13" s="239"/>
      <c r="AB13" s="242"/>
      <c r="AC13" s="244">
        <v>52</v>
      </c>
      <c r="AD13" s="405">
        <v>41743</v>
      </c>
      <c r="AE13" s="237" t="s">
        <v>172</v>
      </c>
      <c r="AF13" s="619">
        <v>137.5</v>
      </c>
      <c r="AG13" s="245"/>
      <c r="AH13" s="405">
        <v>42004</v>
      </c>
      <c r="AI13" s="406">
        <v>137.5</v>
      </c>
      <c r="AJ13" s="246"/>
      <c r="AK13" s="246"/>
      <c r="AL13" s="246" t="s">
        <v>312</v>
      </c>
      <c r="AM13" s="247">
        <v>6.684090909090909E-2</v>
      </c>
      <c r="AN13" s="250">
        <v>7.8192698181818177E-2</v>
      </c>
      <c r="AO13" s="247">
        <v>8.5000000000000006E-2</v>
      </c>
      <c r="AP13" s="249">
        <v>576.46902197743123</v>
      </c>
      <c r="AQ13" s="249">
        <v>623.55526515610097</v>
      </c>
      <c r="AR13" s="249"/>
      <c r="AS13" s="249"/>
      <c r="AT13" s="250">
        <v>8.1680439682868464E-2</v>
      </c>
      <c r="AU13" s="251" t="s">
        <v>1115</v>
      </c>
      <c r="AV13" s="252">
        <v>0.12236217398796091</v>
      </c>
      <c r="AW13" s="544">
        <v>3853.7</v>
      </c>
      <c r="AX13" s="545">
        <v>44377</v>
      </c>
      <c r="AY13" s="251" t="s">
        <v>1116</v>
      </c>
      <c r="AZ13" s="252">
        <v>0.12183624389369035</v>
      </c>
      <c r="BA13" s="544">
        <v>4142.2</v>
      </c>
      <c r="BB13" s="545">
        <v>44377</v>
      </c>
      <c r="BC13" s="251" t="s">
        <v>1117</v>
      </c>
      <c r="BD13" s="252">
        <v>0.11253617995259779</v>
      </c>
      <c r="BE13" s="544">
        <v>3136.7999999999997</v>
      </c>
      <c r="BF13" s="545">
        <v>44286</v>
      </c>
      <c r="BG13" s="252">
        <v>1</v>
      </c>
      <c r="BH13" s="255">
        <v>4.4124968850606949</v>
      </c>
      <c r="BI13" s="256">
        <v>9.6160233483486891E-4</v>
      </c>
      <c r="BJ13" s="256">
        <v>4.0599742169063644E-3</v>
      </c>
      <c r="BK13" s="256">
        <v>0.13524629200801128</v>
      </c>
      <c r="BL13" s="256">
        <v>0.22528519636638678</v>
      </c>
      <c r="BM13" s="256">
        <v>0.63444693507386074</v>
      </c>
      <c r="BN13" s="245"/>
      <c r="BO13" s="675">
        <v>3.601545335</v>
      </c>
      <c r="BP13" s="258"/>
      <c r="BQ13" s="242" t="s">
        <v>98</v>
      </c>
      <c r="BR13" s="238">
        <v>0.5</v>
      </c>
      <c r="BS13" s="238"/>
      <c r="BT13" s="557"/>
      <c r="BU13" s="238">
        <v>0.5</v>
      </c>
      <c r="BV13" s="238">
        <v>1</v>
      </c>
      <c r="BW13" s="238"/>
      <c r="BX13" s="238"/>
      <c r="BY13" s="238">
        <v>0</v>
      </c>
      <c r="BZ13" s="238">
        <v>0</v>
      </c>
      <c r="CA13" s="238"/>
      <c r="CB13" s="238"/>
      <c r="CC13" s="238"/>
      <c r="CD13" s="473"/>
      <c r="CE13" s="238"/>
      <c r="CF13" s="238"/>
      <c r="CG13" s="238"/>
      <c r="CH13" s="238"/>
      <c r="CI13" s="238"/>
      <c r="CJ13" s="238"/>
      <c r="CK13" s="238"/>
      <c r="CL13" s="238"/>
      <c r="CM13" s="238"/>
      <c r="CN13" s="557" t="s">
        <v>935</v>
      </c>
      <c r="CO13" s="554"/>
      <c r="CP13" s="554" t="s">
        <v>933</v>
      </c>
      <c r="CQ13" s="238" t="s">
        <v>422</v>
      </c>
      <c r="CR13" s="238" t="s">
        <v>54</v>
      </c>
      <c r="CS13" s="261"/>
      <c r="CT13" s="262"/>
      <c r="CU13" s="262"/>
      <c r="CV13" s="275"/>
      <c r="CW13" s="275"/>
      <c r="CX13" s="275"/>
      <c r="CY13" s="275"/>
      <c r="CZ13" s="264" t="s">
        <v>507</v>
      </c>
      <c r="DA13" s="265"/>
      <c r="DB13" s="266"/>
      <c r="DC13" s="267"/>
      <c r="DD13" s="267"/>
      <c r="DE13" s="267"/>
      <c r="DF13" s="267"/>
      <c r="DG13" s="267"/>
      <c r="DH13" s="267"/>
      <c r="DI13" s="267"/>
      <c r="DJ13" s="268"/>
      <c r="DK13" s="263"/>
      <c r="DL13" s="269"/>
      <c r="DM13" s="270"/>
      <c r="DN13" s="270"/>
      <c r="DO13" s="270"/>
      <c r="DP13" s="271"/>
      <c r="DQ13" s="272"/>
      <c r="DR13" s="374"/>
      <c r="DS13" s="404" t="s">
        <v>1382</v>
      </c>
    </row>
    <row r="14" spans="1:125" s="552" customFormat="1" ht="20.25" customHeight="1">
      <c r="A14" s="470">
        <v>20146</v>
      </c>
      <c r="B14" s="649" t="s">
        <v>1371</v>
      </c>
      <c r="C14" s="553" t="s">
        <v>54</v>
      </c>
      <c r="D14" s="553" t="s">
        <v>112</v>
      </c>
      <c r="E14" s="397" t="s">
        <v>89</v>
      </c>
      <c r="F14" s="553" t="s">
        <v>1394</v>
      </c>
      <c r="G14" s="554"/>
      <c r="H14" s="554"/>
      <c r="I14" s="554"/>
      <c r="J14" s="554"/>
      <c r="K14" s="554"/>
      <c r="L14" s="233"/>
      <c r="M14" s="276"/>
      <c r="N14" s="234"/>
      <c r="O14" s="235"/>
      <c r="P14" s="235"/>
      <c r="Q14" s="235"/>
      <c r="R14" s="235"/>
      <c r="S14" s="554"/>
      <c r="T14" s="239"/>
      <c r="U14" s="240"/>
      <c r="V14" s="240"/>
      <c r="W14" s="241"/>
      <c r="X14" s="242"/>
      <c r="Y14" s="243"/>
      <c r="Z14" s="243"/>
      <c r="AA14" s="239"/>
      <c r="AB14" s="242"/>
      <c r="AC14" s="244"/>
      <c r="AD14" s="405"/>
      <c r="AE14" s="237"/>
      <c r="AF14" s="619"/>
      <c r="AG14" s="245"/>
      <c r="AH14" s="405"/>
      <c r="AI14" s="406"/>
      <c r="AJ14" s="246"/>
      <c r="AK14" s="246"/>
      <c r="AL14" s="246"/>
      <c r="AM14" s="247"/>
      <c r="AN14" s="247"/>
      <c r="AO14" s="247"/>
      <c r="AP14" s="249" t="s">
        <v>93</v>
      </c>
      <c r="AQ14" s="249" t="s">
        <v>93</v>
      </c>
      <c r="AR14" s="249"/>
      <c r="AS14" s="249"/>
      <c r="AT14" s="250"/>
      <c r="AU14" s="251"/>
      <c r="AV14" s="252"/>
      <c r="AW14" s="251"/>
      <c r="AX14" s="477"/>
      <c r="AY14" s="251"/>
      <c r="AZ14" s="252"/>
      <c r="BA14" s="251"/>
      <c r="BB14" s="477"/>
      <c r="BC14" s="251"/>
      <c r="BD14" s="252"/>
      <c r="BE14" s="251"/>
      <c r="BF14" s="477"/>
      <c r="BG14" s="252"/>
      <c r="BH14" s="255"/>
      <c r="BI14" s="256"/>
      <c r="BJ14" s="256"/>
      <c r="BK14" s="256"/>
      <c r="BL14" s="256"/>
      <c r="BM14" s="256"/>
      <c r="BN14" s="245"/>
      <c r="BO14" s="620"/>
      <c r="BP14" s="258"/>
      <c r="BQ14" s="242"/>
      <c r="BR14" s="238"/>
      <c r="BS14" s="238"/>
      <c r="BT14" s="557"/>
      <c r="BU14" s="238"/>
      <c r="BV14" s="238"/>
      <c r="BW14" s="238"/>
      <c r="BX14" s="238"/>
      <c r="BY14" s="238"/>
      <c r="BZ14" s="238"/>
      <c r="CA14" s="238"/>
      <c r="CB14" s="238"/>
      <c r="CC14" s="238"/>
      <c r="CD14" s="238"/>
      <c r="CE14" s="238"/>
      <c r="CF14" s="238"/>
      <c r="CG14" s="238"/>
      <c r="CH14" s="238"/>
      <c r="CI14" s="238"/>
      <c r="CJ14" s="238"/>
      <c r="CK14" s="238"/>
      <c r="CL14" s="238"/>
      <c r="CM14" s="238"/>
      <c r="CN14" s="557"/>
      <c r="CO14" s="554"/>
      <c r="CP14" s="554"/>
      <c r="CQ14" s="238"/>
      <c r="CR14" s="238"/>
      <c r="CS14" s="261"/>
      <c r="CT14" s="262"/>
      <c r="CU14" s="262"/>
      <c r="CV14" s="275"/>
      <c r="CW14" s="275"/>
      <c r="CX14" s="275"/>
      <c r="CY14" s="275"/>
      <c r="CZ14" s="264"/>
      <c r="DA14" s="265"/>
      <c r="DB14" s="266"/>
      <c r="DC14" s="267"/>
      <c r="DD14" s="267"/>
      <c r="DE14" s="267"/>
      <c r="DF14" s="267"/>
      <c r="DG14" s="267"/>
      <c r="DH14" s="267"/>
      <c r="DI14" s="267"/>
      <c r="DJ14" s="268"/>
      <c r="DK14" s="263"/>
      <c r="DL14" s="269"/>
      <c r="DM14" s="270"/>
      <c r="DN14" s="270"/>
      <c r="DO14" s="270"/>
      <c r="DP14" s="271"/>
      <c r="DQ14" s="272"/>
      <c r="DR14" s="374"/>
      <c r="DS14" s="404" t="s">
        <v>1383</v>
      </c>
    </row>
    <row r="15" spans="1:125" s="552" customFormat="1" ht="20.25" customHeight="1">
      <c r="A15" s="469">
        <v>20148</v>
      </c>
      <c r="B15" s="263" t="s">
        <v>927</v>
      </c>
      <c r="C15" s="554" t="s">
        <v>54</v>
      </c>
      <c r="D15" s="554" t="s">
        <v>112</v>
      </c>
      <c r="E15" s="396" t="s">
        <v>89</v>
      </c>
      <c r="F15" s="263" t="s">
        <v>1235</v>
      </c>
      <c r="G15" s="652"/>
      <c r="H15" s="554" t="s">
        <v>1300</v>
      </c>
      <c r="I15" s="554" t="s">
        <v>422</v>
      </c>
      <c r="J15" s="554" t="s">
        <v>91</v>
      </c>
      <c r="K15" s="554" t="s">
        <v>92</v>
      </c>
      <c r="L15" s="233">
        <v>0.5</v>
      </c>
      <c r="M15" s="276" t="s">
        <v>956</v>
      </c>
      <c r="N15" s="286" t="s">
        <v>826</v>
      </c>
      <c r="O15" s="235">
        <v>5</v>
      </c>
      <c r="P15" s="235">
        <v>5</v>
      </c>
      <c r="Q15" s="235">
        <v>5</v>
      </c>
      <c r="R15" s="235"/>
      <c r="S15" s="238">
        <v>1999</v>
      </c>
      <c r="T15" s="239">
        <v>0.36349999999999999</v>
      </c>
      <c r="U15" s="240">
        <v>14.5451</v>
      </c>
      <c r="V15" s="240">
        <v>7.2725499999999998</v>
      </c>
      <c r="W15" s="241">
        <v>2000</v>
      </c>
      <c r="X15" s="242"/>
      <c r="Y15" s="243">
        <v>1</v>
      </c>
      <c r="Z15" s="243"/>
      <c r="AA15" s="239"/>
      <c r="AB15" s="242"/>
      <c r="AC15" s="244">
        <v>90</v>
      </c>
      <c r="AD15" s="405">
        <v>41743</v>
      </c>
      <c r="AE15" s="237" t="s">
        <v>172</v>
      </c>
      <c r="AF15" s="619">
        <v>42.5</v>
      </c>
      <c r="AG15" s="245"/>
      <c r="AH15" s="405">
        <v>42004</v>
      </c>
      <c r="AI15" s="406">
        <v>42.5</v>
      </c>
      <c r="AJ15" s="246"/>
      <c r="AK15" s="246" t="s">
        <v>110</v>
      </c>
      <c r="AL15" s="246" t="s">
        <v>618</v>
      </c>
      <c r="AM15" s="247" t="s">
        <v>618</v>
      </c>
      <c r="AN15" s="250">
        <v>7.1993364705882357E-2</v>
      </c>
      <c r="AO15" s="247">
        <v>8.2500000000000004E-2</v>
      </c>
      <c r="AP15" s="249">
        <v>460.83147647670944</v>
      </c>
      <c r="AQ15" s="249">
        <v>371.63419095032873</v>
      </c>
      <c r="AR15" s="249"/>
      <c r="AS15" s="249"/>
      <c r="AT15" s="250">
        <v>-0.19355727653054267</v>
      </c>
      <c r="AU15" s="251" t="s">
        <v>1118</v>
      </c>
      <c r="AV15" s="252">
        <v>0.9268705947207152</v>
      </c>
      <c r="AW15" s="251">
        <v>13662.1</v>
      </c>
      <c r="AX15" s="477">
        <v>44012</v>
      </c>
      <c r="AY15" s="251" t="s">
        <v>1119</v>
      </c>
      <c r="AZ15" s="252">
        <v>4.6285764951271832E-2</v>
      </c>
      <c r="BA15" s="251">
        <v>600</v>
      </c>
      <c r="BB15" s="477">
        <v>44135</v>
      </c>
      <c r="BC15" s="251" t="s">
        <v>1120</v>
      </c>
      <c r="BD15" s="252">
        <v>1.5420800358375841E-2</v>
      </c>
      <c r="BE15" s="251">
        <v>161.6</v>
      </c>
      <c r="BF15" s="477">
        <v>42185</v>
      </c>
      <c r="BG15" s="252">
        <v>0.96246919862866942</v>
      </c>
      <c r="BH15" s="255">
        <v>5.3849544339323518</v>
      </c>
      <c r="BI15" s="256">
        <v>0</v>
      </c>
      <c r="BJ15" s="256">
        <v>2.6281564843476986E-2</v>
      </c>
      <c r="BK15" s="256">
        <v>0</v>
      </c>
      <c r="BL15" s="256">
        <v>0</v>
      </c>
      <c r="BM15" s="256">
        <v>0.97371843515652301</v>
      </c>
      <c r="BN15" s="245"/>
      <c r="BO15" s="675">
        <v>1.381083405</v>
      </c>
      <c r="BP15" s="258"/>
      <c r="BQ15" s="242" t="s">
        <v>98</v>
      </c>
      <c r="BR15" s="238">
        <v>0.5</v>
      </c>
      <c r="BS15" s="238"/>
      <c r="BT15" s="557"/>
      <c r="BU15" s="238">
        <v>0.5</v>
      </c>
      <c r="BV15" s="238">
        <v>1</v>
      </c>
      <c r="BW15" s="238"/>
      <c r="BX15" s="238"/>
      <c r="BY15" s="238">
        <v>0</v>
      </c>
      <c r="BZ15" s="238">
        <v>0</v>
      </c>
      <c r="CA15" s="238"/>
      <c r="CB15" s="238"/>
      <c r="CC15" s="238"/>
      <c r="CD15" s="238"/>
      <c r="CE15" s="238"/>
      <c r="CF15" s="238"/>
      <c r="CG15" s="238"/>
      <c r="CH15" s="238"/>
      <c r="CI15" s="238"/>
      <c r="CJ15" s="238"/>
      <c r="CK15" s="238"/>
      <c r="CL15" s="238"/>
      <c r="CM15" s="238"/>
      <c r="CN15" s="557" t="s">
        <v>928</v>
      </c>
      <c r="CO15" s="554"/>
      <c r="CP15" s="554" t="s">
        <v>927</v>
      </c>
      <c r="CQ15" s="238" t="s">
        <v>422</v>
      </c>
      <c r="CR15" s="238" t="s">
        <v>54</v>
      </c>
      <c r="CS15" s="261"/>
      <c r="CT15" s="262"/>
      <c r="CU15" s="262"/>
      <c r="CV15" s="275"/>
      <c r="CW15" s="275"/>
      <c r="CX15" s="275"/>
      <c r="CY15" s="275"/>
      <c r="CZ15" s="264" t="s">
        <v>93</v>
      </c>
      <c r="DA15" s="265"/>
      <c r="DB15" s="266"/>
      <c r="DC15" s="267"/>
      <c r="DD15" s="267"/>
      <c r="DE15" s="267"/>
      <c r="DF15" s="267"/>
      <c r="DG15" s="267"/>
      <c r="DH15" s="267"/>
      <c r="DI15" s="267"/>
      <c r="DJ15" s="268"/>
      <c r="DK15" s="263"/>
      <c r="DL15" s="269"/>
      <c r="DM15" s="270"/>
      <c r="DN15" s="270"/>
      <c r="DO15" s="270"/>
      <c r="DP15" s="271"/>
      <c r="DQ15" s="272"/>
      <c r="DR15" s="374"/>
      <c r="DS15" s="404" t="s">
        <v>1384</v>
      </c>
    </row>
    <row r="16" spans="1:125" s="552" customFormat="1" ht="20.25" customHeight="1">
      <c r="A16" s="469">
        <v>20118</v>
      </c>
      <c r="B16" s="263" t="s">
        <v>1001</v>
      </c>
      <c r="C16" s="554" t="s">
        <v>54</v>
      </c>
      <c r="D16" s="554" t="s">
        <v>112</v>
      </c>
      <c r="E16" s="396" t="s">
        <v>89</v>
      </c>
      <c r="F16" s="263" t="s">
        <v>1436</v>
      </c>
      <c r="G16" s="263" t="s">
        <v>1437</v>
      </c>
      <c r="H16" s="554"/>
      <c r="I16" s="554" t="s">
        <v>656</v>
      </c>
      <c r="J16" s="554" t="s">
        <v>91</v>
      </c>
      <c r="K16" s="554" t="s">
        <v>92</v>
      </c>
      <c r="L16" s="233">
        <v>0.75</v>
      </c>
      <c r="M16" s="276" t="s">
        <v>956</v>
      </c>
      <c r="N16" s="234" t="s">
        <v>402</v>
      </c>
      <c r="O16" s="236">
        <v>5</v>
      </c>
      <c r="P16" s="236">
        <v>5</v>
      </c>
      <c r="Q16" s="236">
        <v>5.5</v>
      </c>
      <c r="R16" s="237"/>
      <c r="S16" s="238">
        <v>2008</v>
      </c>
      <c r="T16" s="239">
        <v>0.64700000000000002</v>
      </c>
      <c r="U16" s="240">
        <v>34.156700000000008</v>
      </c>
      <c r="V16" s="240">
        <v>25.617525000000008</v>
      </c>
      <c r="W16" s="241" t="s">
        <v>1317</v>
      </c>
      <c r="X16" s="242"/>
      <c r="Y16" s="243">
        <v>2</v>
      </c>
      <c r="Z16" s="243"/>
      <c r="AA16" s="239"/>
      <c r="AB16" s="242"/>
      <c r="AC16" s="244">
        <v>593</v>
      </c>
      <c r="AD16" s="405">
        <v>41333</v>
      </c>
      <c r="AE16" s="237" t="s">
        <v>172</v>
      </c>
      <c r="AF16" s="619">
        <v>130.499481406</v>
      </c>
      <c r="AG16" s="245"/>
      <c r="AH16" s="405">
        <v>42004</v>
      </c>
      <c r="AI16" s="406">
        <v>43.5</v>
      </c>
      <c r="AJ16" s="246"/>
      <c r="AK16" s="246" t="s">
        <v>110</v>
      </c>
      <c r="AL16" s="246" t="s">
        <v>1179</v>
      </c>
      <c r="AM16" s="247" t="s">
        <v>1179</v>
      </c>
      <c r="AN16" s="250">
        <v>7.5003539435904445E-2</v>
      </c>
      <c r="AO16" s="247">
        <v>8.5000000000000006E-2</v>
      </c>
      <c r="AP16" s="249">
        <v>356.53441722965187</v>
      </c>
      <c r="AQ16" s="249">
        <v>350.45507804656643</v>
      </c>
      <c r="AR16" s="249"/>
      <c r="AS16" s="249"/>
      <c r="AT16" s="250">
        <v>-1.7051198676198483E-2</v>
      </c>
      <c r="AU16" s="251" t="s">
        <v>1077</v>
      </c>
      <c r="AV16" s="252">
        <v>0.95076217503420635</v>
      </c>
      <c r="AW16" s="251">
        <v>9557.35</v>
      </c>
      <c r="AX16" s="477">
        <v>43830</v>
      </c>
      <c r="AY16" s="251" t="s">
        <v>1121</v>
      </c>
      <c r="AZ16" s="252">
        <v>1.2802972315215938E-2</v>
      </c>
      <c r="BA16" s="251">
        <v>89</v>
      </c>
      <c r="BB16" s="477">
        <v>43585</v>
      </c>
      <c r="BC16" s="251" t="s">
        <v>1122</v>
      </c>
      <c r="BD16" s="252">
        <v>1.2458377503667481E-2</v>
      </c>
      <c r="BE16" s="251">
        <v>105.85</v>
      </c>
      <c r="BF16" s="477">
        <v>42521</v>
      </c>
      <c r="BG16" s="252">
        <v>1</v>
      </c>
      <c r="BH16" s="255">
        <v>4.7938560145003288</v>
      </c>
      <c r="BI16" s="252">
        <v>1.7430375090667462E-4</v>
      </c>
      <c r="BJ16" s="252">
        <v>0</v>
      </c>
      <c r="BK16" s="252">
        <v>1.2140678181579686E-2</v>
      </c>
      <c r="BL16" s="252">
        <v>0</v>
      </c>
      <c r="BM16" s="256">
        <v>0.98768501806751363</v>
      </c>
      <c r="BN16" s="245"/>
      <c r="BO16" s="675">
        <v>4.8500010000000007</v>
      </c>
      <c r="BP16" s="258"/>
      <c r="BQ16" s="242" t="s">
        <v>98</v>
      </c>
      <c r="BR16" s="238">
        <v>0.75</v>
      </c>
      <c r="BS16" s="238"/>
      <c r="BT16" s="557"/>
      <c r="BU16" s="238">
        <v>0.25</v>
      </c>
      <c r="BV16" s="238">
        <v>1</v>
      </c>
      <c r="BW16" s="238"/>
      <c r="BX16" s="238"/>
      <c r="BY16" s="238">
        <v>1</v>
      </c>
      <c r="BZ16" s="238">
        <v>0</v>
      </c>
      <c r="CA16" s="554" t="s">
        <v>1003</v>
      </c>
      <c r="CB16" s="554" t="s">
        <v>1004</v>
      </c>
      <c r="CC16" s="554" t="s">
        <v>1005</v>
      </c>
      <c r="CD16" s="386" t="s">
        <v>1006</v>
      </c>
      <c r="CE16" s="554" t="s">
        <v>1003</v>
      </c>
      <c r="CF16" s="554" t="s">
        <v>1004</v>
      </c>
      <c r="CG16" s="554" t="s">
        <v>1005</v>
      </c>
      <c r="CH16" s="386" t="s">
        <v>1006</v>
      </c>
      <c r="CI16" s="554"/>
      <c r="CJ16" s="554"/>
      <c r="CK16" s="554"/>
      <c r="CL16" s="554"/>
      <c r="CM16" s="554"/>
      <c r="CN16" s="554" t="s">
        <v>662</v>
      </c>
      <c r="CO16" s="554"/>
      <c r="CP16" s="260" t="s">
        <v>655</v>
      </c>
      <c r="CQ16" s="238" t="s">
        <v>422</v>
      </c>
      <c r="CR16" s="238" t="s">
        <v>54</v>
      </c>
      <c r="CS16" s="261"/>
      <c r="CT16" s="262"/>
      <c r="CU16" s="262"/>
      <c r="CV16" s="275"/>
      <c r="CW16" s="275"/>
      <c r="CX16" s="275"/>
      <c r="CY16" s="275"/>
      <c r="CZ16" s="264" t="s">
        <v>93</v>
      </c>
      <c r="DA16" s="265"/>
      <c r="DB16" s="266"/>
      <c r="DC16" s="267"/>
      <c r="DD16" s="267"/>
      <c r="DE16" s="267"/>
      <c r="DF16" s="267"/>
      <c r="DG16" s="267"/>
      <c r="DH16" s="267"/>
      <c r="DI16" s="267"/>
      <c r="DJ16" s="268"/>
      <c r="DK16" s="263"/>
      <c r="DL16" s="269"/>
      <c r="DM16" s="270"/>
      <c r="DN16" s="270"/>
      <c r="DO16" s="270"/>
      <c r="DP16" s="271"/>
      <c r="DQ16" s="272"/>
      <c r="DS16" s="404">
        <v>20118</v>
      </c>
    </row>
    <row r="17" spans="1:123" s="552" customFormat="1" ht="20.25" customHeight="1">
      <c r="A17" s="469">
        <v>20168</v>
      </c>
      <c r="B17" s="263" t="s">
        <v>936</v>
      </c>
      <c r="C17" s="554" t="s">
        <v>54</v>
      </c>
      <c r="D17" s="554" t="s">
        <v>236</v>
      </c>
      <c r="E17" s="396" t="s">
        <v>89</v>
      </c>
      <c r="F17" s="263" t="s">
        <v>1281</v>
      </c>
      <c r="G17" s="263"/>
      <c r="H17" s="554"/>
      <c r="I17" s="554" t="s">
        <v>355</v>
      </c>
      <c r="J17" s="554" t="s">
        <v>91</v>
      </c>
      <c r="K17" s="554" t="s">
        <v>114</v>
      </c>
      <c r="L17" s="233">
        <v>0.5</v>
      </c>
      <c r="M17" s="276" t="s">
        <v>956</v>
      </c>
      <c r="N17" s="286" t="s">
        <v>828</v>
      </c>
      <c r="O17" s="235">
        <v>4.5</v>
      </c>
      <c r="P17" s="235">
        <v>4.5</v>
      </c>
      <c r="Q17" s="235">
        <v>4</v>
      </c>
      <c r="R17" s="235"/>
      <c r="S17" s="238">
        <v>1978</v>
      </c>
      <c r="T17" s="239">
        <v>0.34770000000000001</v>
      </c>
      <c r="U17" s="240">
        <v>28.084</v>
      </c>
      <c r="V17" s="240">
        <v>14.042</v>
      </c>
      <c r="W17" s="241">
        <v>950</v>
      </c>
      <c r="X17" s="242"/>
      <c r="Y17" s="243">
        <v>1</v>
      </c>
      <c r="Z17" s="243"/>
      <c r="AA17" s="239"/>
      <c r="AB17" s="242"/>
      <c r="AC17" s="244">
        <v>190</v>
      </c>
      <c r="AD17" s="405">
        <v>41743</v>
      </c>
      <c r="AE17" s="237" t="s">
        <v>172</v>
      </c>
      <c r="AF17" s="619">
        <v>99.99999999500001</v>
      </c>
      <c r="AG17" s="245"/>
      <c r="AH17" s="405">
        <v>42004</v>
      </c>
      <c r="AI17" s="406">
        <v>100</v>
      </c>
      <c r="AJ17" s="246"/>
      <c r="AK17" s="246" t="s">
        <v>312</v>
      </c>
      <c r="AL17" s="246" t="s">
        <v>621</v>
      </c>
      <c r="AM17" s="247" t="s">
        <v>621</v>
      </c>
      <c r="AN17" s="250">
        <v>0.13499184000674957</v>
      </c>
      <c r="AO17" s="247">
        <v>8.5000000000000006E-2</v>
      </c>
      <c r="AP17" s="249">
        <v>689.93601936977416</v>
      </c>
      <c r="AQ17" s="249">
        <v>733.69550101847847</v>
      </c>
      <c r="AR17" s="249"/>
      <c r="AS17" s="249"/>
      <c r="AT17" s="250">
        <v>6.3425419778310232E-2</v>
      </c>
      <c r="AU17" s="251" t="s">
        <v>1125</v>
      </c>
      <c r="AV17" s="252">
        <v>9.2671754604945505E-2</v>
      </c>
      <c r="AW17" s="251">
        <v>2423</v>
      </c>
      <c r="AX17" s="477">
        <v>42551</v>
      </c>
      <c r="AY17" s="251" t="s">
        <v>149</v>
      </c>
      <c r="AZ17" s="252">
        <v>9.1211321735222312E-2</v>
      </c>
      <c r="BA17" s="251">
        <v>0</v>
      </c>
      <c r="BB17" s="477">
        <v>42338</v>
      </c>
      <c r="BC17" s="251" t="s">
        <v>1124</v>
      </c>
      <c r="BD17" s="252">
        <v>8.572808303034811E-2</v>
      </c>
      <c r="BE17" s="251">
        <v>1818</v>
      </c>
      <c r="BF17" s="477">
        <v>42643</v>
      </c>
      <c r="BG17" s="252">
        <v>1</v>
      </c>
      <c r="BH17" s="255">
        <v>3.3706761323471954</v>
      </c>
      <c r="BI17" s="256">
        <v>0.12541897703488541</v>
      </c>
      <c r="BJ17" s="256">
        <v>2.639682747055733E-2</v>
      </c>
      <c r="BK17" s="256">
        <v>0.26869603910513085</v>
      </c>
      <c r="BL17" s="256">
        <v>9.9676377797643143E-2</v>
      </c>
      <c r="BM17" s="256">
        <v>0.47981177859178326</v>
      </c>
      <c r="BN17" s="245"/>
      <c r="BO17" s="675">
        <v>3.5533572000000002</v>
      </c>
      <c r="BP17" s="258"/>
      <c r="BQ17" s="242" t="s">
        <v>98</v>
      </c>
      <c r="BR17" s="238">
        <v>0.5</v>
      </c>
      <c r="BS17" s="238"/>
      <c r="BT17" s="238"/>
      <c r="BU17" s="238">
        <v>0.5</v>
      </c>
      <c r="BV17" s="238">
        <v>1</v>
      </c>
      <c r="BW17" s="238"/>
      <c r="BX17" s="238"/>
      <c r="BY17" s="238">
        <v>1</v>
      </c>
      <c r="BZ17" s="238">
        <v>0</v>
      </c>
      <c r="CA17" s="238"/>
      <c r="CB17" s="238"/>
      <c r="CC17" s="238"/>
      <c r="CD17" s="238"/>
      <c r="CE17" s="238"/>
      <c r="CF17" s="238"/>
      <c r="CG17" s="238"/>
      <c r="CH17" s="238"/>
      <c r="CI17" s="238"/>
      <c r="CJ17" s="238"/>
      <c r="CK17" s="238"/>
      <c r="CL17" s="238"/>
      <c r="CM17" s="238"/>
      <c r="CN17" s="557" t="s">
        <v>937</v>
      </c>
      <c r="CO17" s="554"/>
      <c r="CP17" s="554" t="s">
        <v>936</v>
      </c>
      <c r="CQ17" s="238" t="s">
        <v>355</v>
      </c>
      <c r="CR17" s="238" t="s">
        <v>54</v>
      </c>
      <c r="CS17" s="261"/>
      <c r="CT17" s="262"/>
      <c r="CU17" s="262"/>
      <c r="CV17" s="275"/>
      <c r="CW17" s="275"/>
      <c r="CX17" s="275"/>
      <c r="CY17" s="275"/>
      <c r="CZ17" s="264" t="s">
        <v>93</v>
      </c>
      <c r="DA17" s="265"/>
      <c r="DB17" s="266"/>
      <c r="DC17" s="267"/>
      <c r="DD17" s="267"/>
      <c r="DE17" s="267"/>
      <c r="DF17" s="267"/>
      <c r="DG17" s="267"/>
      <c r="DH17" s="267"/>
      <c r="DI17" s="267"/>
      <c r="DJ17" s="268"/>
      <c r="DK17" s="263"/>
      <c r="DL17" s="269"/>
      <c r="DM17" s="270"/>
      <c r="DN17" s="270"/>
      <c r="DO17" s="270"/>
      <c r="DP17" s="271"/>
      <c r="DQ17" s="272"/>
      <c r="DR17" s="374"/>
      <c r="DS17" s="404" t="s">
        <v>1385</v>
      </c>
    </row>
    <row r="18" spans="1:123" s="552" customFormat="1" ht="20.25" customHeight="1">
      <c r="A18" s="469">
        <v>20169</v>
      </c>
      <c r="B18" s="263" t="s">
        <v>938</v>
      </c>
      <c r="C18" s="554" t="s">
        <v>54</v>
      </c>
      <c r="D18" s="554" t="s">
        <v>236</v>
      </c>
      <c r="E18" s="396" t="s">
        <v>89</v>
      </c>
      <c r="F18" s="263" t="s">
        <v>1195</v>
      </c>
      <c r="G18" s="263" t="s">
        <v>1196</v>
      </c>
      <c r="H18" s="554" t="s">
        <v>1280</v>
      </c>
      <c r="I18" s="554" t="s">
        <v>355</v>
      </c>
      <c r="J18" s="554" t="s">
        <v>91</v>
      </c>
      <c r="K18" s="554" t="s">
        <v>92</v>
      </c>
      <c r="L18" s="233">
        <v>0.5</v>
      </c>
      <c r="M18" s="276" t="s">
        <v>956</v>
      </c>
      <c r="N18" s="286" t="s">
        <v>828</v>
      </c>
      <c r="O18" s="235"/>
      <c r="P18" s="235"/>
      <c r="Q18" s="235"/>
      <c r="R18" s="235" t="s">
        <v>939</v>
      </c>
      <c r="S18" s="238">
        <v>2012</v>
      </c>
      <c r="T18" s="239">
        <v>0.2732</v>
      </c>
      <c r="U18" s="240">
        <v>28.077999999999999</v>
      </c>
      <c r="V18" s="240">
        <v>14.039</v>
      </c>
      <c r="W18" s="241">
        <v>1100</v>
      </c>
      <c r="X18" s="242"/>
      <c r="Y18" s="243">
        <v>1</v>
      </c>
      <c r="Z18" s="243"/>
      <c r="AA18" s="239"/>
      <c r="AB18" s="242"/>
      <c r="AC18" s="244">
        <v>103</v>
      </c>
      <c r="AD18" s="405">
        <v>41743</v>
      </c>
      <c r="AE18" s="237" t="s">
        <v>172</v>
      </c>
      <c r="AF18" s="619">
        <v>128</v>
      </c>
      <c r="AG18" s="245"/>
      <c r="AH18" s="405">
        <v>42004</v>
      </c>
      <c r="AI18" s="406">
        <v>128</v>
      </c>
      <c r="AJ18" s="246"/>
      <c r="AK18" s="246" t="s">
        <v>110</v>
      </c>
      <c r="AL18" s="246" t="s">
        <v>1515</v>
      </c>
      <c r="AM18" s="247" t="s">
        <v>1515</v>
      </c>
      <c r="AN18" s="250">
        <v>9.1713796875000003E-2</v>
      </c>
      <c r="AO18" s="247">
        <v>8.5000000000000006E-2</v>
      </c>
      <c r="AP18" s="249">
        <v>687.0498153699566</v>
      </c>
      <c r="AQ18" s="249">
        <v>699.76449848639425</v>
      </c>
      <c r="AR18" s="249"/>
      <c r="AS18" s="249"/>
      <c r="AT18" s="250">
        <v>1.8506202653720456E-2</v>
      </c>
      <c r="AU18" s="251" t="s">
        <v>1126</v>
      </c>
      <c r="AV18" s="252">
        <v>0.32315948251923809</v>
      </c>
      <c r="AW18" s="251">
        <v>9887</v>
      </c>
      <c r="AX18" s="477">
        <v>44104</v>
      </c>
      <c r="AY18" s="251" t="s">
        <v>1127</v>
      </c>
      <c r="AZ18" s="252">
        <v>0.25323471085734367</v>
      </c>
      <c r="BA18" s="251">
        <v>6882</v>
      </c>
      <c r="BB18" s="477">
        <v>44895</v>
      </c>
      <c r="BC18" s="251" t="s">
        <v>1520</v>
      </c>
      <c r="BD18" s="252">
        <v>0.16410665647628786</v>
      </c>
      <c r="BE18" s="251">
        <v>4571</v>
      </c>
      <c r="BF18" s="477">
        <v>44865</v>
      </c>
      <c r="BG18" s="252">
        <v>1</v>
      </c>
      <c r="BH18" s="255">
        <v>7.4929692456633763</v>
      </c>
      <c r="BI18" s="256">
        <v>0</v>
      </c>
      <c r="BJ18" s="256">
        <v>0</v>
      </c>
      <c r="BK18" s="256">
        <v>0</v>
      </c>
      <c r="BL18" s="256">
        <v>0</v>
      </c>
      <c r="BM18" s="256">
        <v>1</v>
      </c>
      <c r="BN18" s="245"/>
      <c r="BO18" s="675">
        <v>4.7625605000000002</v>
      </c>
      <c r="BP18" s="258"/>
      <c r="BQ18" s="242" t="s">
        <v>98</v>
      </c>
      <c r="BR18" s="238">
        <v>0.5</v>
      </c>
      <c r="BS18" s="238"/>
      <c r="BT18" s="473"/>
      <c r="BU18" s="238">
        <v>0.5</v>
      </c>
      <c r="BV18" s="238">
        <v>1</v>
      </c>
      <c r="BW18" s="238"/>
      <c r="BX18" s="238"/>
      <c r="BY18" s="238">
        <v>0</v>
      </c>
      <c r="BZ18" s="238">
        <v>0</v>
      </c>
      <c r="CA18" s="238"/>
      <c r="CB18" s="238"/>
      <c r="CC18" s="238"/>
      <c r="CD18" s="238"/>
      <c r="CE18" s="238"/>
      <c r="CF18" s="238"/>
      <c r="CG18" s="238"/>
      <c r="CH18" s="238"/>
      <c r="CI18" s="238"/>
      <c r="CJ18" s="238"/>
      <c r="CK18" s="238"/>
      <c r="CL18" s="238"/>
      <c r="CM18" s="238"/>
      <c r="CN18" s="399" t="s">
        <v>940</v>
      </c>
      <c r="CO18" s="554"/>
      <c r="CP18" s="554" t="s">
        <v>938</v>
      </c>
      <c r="CQ18" s="238" t="s">
        <v>355</v>
      </c>
      <c r="CR18" s="238" t="s">
        <v>54</v>
      </c>
      <c r="CS18" s="261"/>
      <c r="CT18" s="262"/>
      <c r="CU18" s="262"/>
      <c r="CV18" s="275"/>
      <c r="CW18" s="275"/>
      <c r="CX18" s="275"/>
      <c r="CY18" s="275"/>
      <c r="CZ18" s="264" t="s">
        <v>93</v>
      </c>
      <c r="DA18" s="265"/>
      <c r="DB18" s="266"/>
      <c r="DC18" s="267"/>
      <c r="DD18" s="267"/>
      <c r="DE18" s="267"/>
      <c r="DF18" s="267"/>
      <c r="DG18" s="267"/>
      <c r="DH18" s="267"/>
      <c r="DI18" s="267"/>
      <c r="DJ18" s="268"/>
      <c r="DK18" s="263"/>
      <c r="DL18" s="269"/>
      <c r="DM18" s="270"/>
      <c r="DN18" s="270"/>
      <c r="DO18" s="270"/>
      <c r="DP18" s="271"/>
      <c r="DQ18" s="272"/>
      <c r="DR18" s="272"/>
      <c r="DS18" s="404" t="s">
        <v>1386</v>
      </c>
    </row>
    <row r="19" spans="1:123" s="552" customFormat="1" ht="20.25" customHeight="1">
      <c r="A19" s="469">
        <v>20171</v>
      </c>
      <c r="B19" s="263" t="s">
        <v>941</v>
      </c>
      <c r="C19" s="554" t="s">
        <v>54</v>
      </c>
      <c r="D19" s="554" t="s">
        <v>358</v>
      </c>
      <c r="E19" s="396" t="s">
        <v>89</v>
      </c>
      <c r="F19" s="263" t="s">
        <v>1334</v>
      </c>
      <c r="G19" s="263"/>
      <c r="H19" s="554"/>
      <c r="I19" s="554" t="s">
        <v>359</v>
      </c>
      <c r="J19" s="554" t="s">
        <v>91</v>
      </c>
      <c r="K19" s="554" t="s">
        <v>114</v>
      </c>
      <c r="L19" s="233">
        <v>0.5</v>
      </c>
      <c r="M19" s="276" t="s">
        <v>956</v>
      </c>
      <c r="N19" s="234" t="s">
        <v>275</v>
      </c>
      <c r="O19" s="235">
        <v>4.5</v>
      </c>
      <c r="P19" s="235">
        <v>4</v>
      </c>
      <c r="Q19" s="235">
        <v>2</v>
      </c>
      <c r="R19" s="235"/>
      <c r="S19" s="238">
        <v>1999</v>
      </c>
      <c r="T19" s="239">
        <v>0.24199999999999999</v>
      </c>
      <c r="U19" s="240">
        <v>20.054900000000004</v>
      </c>
      <c r="V19" s="240">
        <v>10.027450000000002</v>
      </c>
      <c r="W19" s="241">
        <v>1900</v>
      </c>
      <c r="X19" s="242"/>
      <c r="Y19" s="243">
        <v>1</v>
      </c>
      <c r="Z19" s="243"/>
      <c r="AA19" s="239"/>
      <c r="AB19" s="242"/>
      <c r="AC19" s="244">
        <v>127</v>
      </c>
      <c r="AD19" s="405">
        <v>41743</v>
      </c>
      <c r="AE19" s="237" t="s">
        <v>172</v>
      </c>
      <c r="AF19" s="619">
        <v>40.000000005000004</v>
      </c>
      <c r="AG19" s="245"/>
      <c r="AH19" s="405">
        <v>42004</v>
      </c>
      <c r="AI19" s="406">
        <v>40</v>
      </c>
      <c r="AJ19" s="246"/>
      <c r="AK19" s="246" t="s">
        <v>312</v>
      </c>
      <c r="AL19" s="246" t="s">
        <v>1177</v>
      </c>
      <c r="AM19" s="247" t="s">
        <v>1177</v>
      </c>
      <c r="AN19" s="250">
        <v>5.6005649992999292E-2</v>
      </c>
      <c r="AO19" s="247">
        <v>9.5000000000000001E-2</v>
      </c>
      <c r="AP19" s="249">
        <v>493.87522960747725</v>
      </c>
      <c r="AQ19" s="249">
        <v>473.43687729576118</v>
      </c>
      <c r="AR19" s="249"/>
      <c r="AS19" s="249"/>
      <c r="AT19" s="250">
        <v>-4.1383635150035958E-2</v>
      </c>
      <c r="AU19" s="251" t="s">
        <v>1128</v>
      </c>
      <c r="AV19" s="252">
        <v>0.4026350999007075</v>
      </c>
      <c r="AW19" s="251">
        <v>6071.5</v>
      </c>
      <c r="AX19" s="477">
        <v>43524</v>
      </c>
      <c r="AY19" s="251" t="s">
        <v>1521</v>
      </c>
      <c r="AZ19" s="252">
        <v>0.37343103248493076</v>
      </c>
      <c r="BA19" s="251">
        <v>5645.3</v>
      </c>
      <c r="BB19" s="477">
        <v>44651</v>
      </c>
      <c r="BC19" s="251" t="s">
        <v>1522</v>
      </c>
      <c r="BD19" s="252">
        <v>0.22393386761436171</v>
      </c>
      <c r="BE19" s="251">
        <v>3582.5</v>
      </c>
      <c r="BF19" s="477">
        <v>44255</v>
      </c>
      <c r="BG19" s="252">
        <v>1</v>
      </c>
      <c r="BH19" s="255">
        <v>3.9633606930935388</v>
      </c>
      <c r="BI19" s="256">
        <v>0.24180806674445782</v>
      </c>
      <c r="BJ19" s="256">
        <v>3.9094565577375305E-2</v>
      </c>
      <c r="BK19" s="256">
        <v>0</v>
      </c>
      <c r="BL19" s="256">
        <v>3.3758295138093038E-2</v>
      </c>
      <c r="BM19" s="256">
        <v>0.68533907254007387</v>
      </c>
      <c r="BN19" s="245"/>
      <c r="BO19" s="675">
        <v>0.99231343000000005</v>
      </c>
      <c r="BP19" s="258"/>
      <c r="BQ19" s="242" t="s">
        <v>98</v>
      </c>
      <c r="BR19" s="238">
        <v>0.5</v>
      </c>
      <c r="BS19" s="238"/>
      <c r="BT19" s="238"/>
      <c r="BU19" s="238">
        <v>0.5</v>
      </c>
      <c r="BV19" s="238">
        <v>1</v>
      </c>
      <c r="BW19" s="238"/>
      <c r="BX19" s="238"/>
      <c r="BY19" s="238">
        <v>0</v>
      </c>
      <c r="BZ19" s="238">
        <v>0</v>
      </c>
      <c r="CA19" s="238"/>
      <c r="CB19" s="238"/>
      <c r="CC19" s="238"/>
      <c r="CD19" s="238"/>
      <c r="CE19" s="238"/>
      <c r="CF19" s="238"/>
      <c r="CG19" s="238"/>
      <c r="CH19" s="238"/>
      <c r="CI19" s="238"/>
      <c r="CJ19" s="238"/>
      <c r="CK19" s="238"/>
      <c r="CL19" s="238"/>
      <c r="CM19" s="238"/>
      <c r="CN19" s="557" t="s">
        <v>942</v>
      </c>
      <c r="CO19" s="554"/>
      <c r="CP19" s="554" t="s">
        <v>941</v>
      </c>
      <c r="CQ19" s="238" t="s">
        <v>359</v>
      </c>
      <c r="CR19" s="238" t="s">
        <v>54</v>
      </c>
      <c r="CS19" s="261"/>
      <c r="CT19" s="262"/>
      <c r="CU19" s="262"/>
      <c r="CV19" s="275"/>
      <c r="CW19" s="275"/>
      <c r="CX19" s="275"/>
      <c r="CY19" s="275"/>
      <c r="CZ19" s="264" t="s">
        <v>507</v>
      </c>
      <c r="DA19" s="265"/>
      <c r="DB19" s="266"/>
      <c r="DC19" s="267"/>
      <c r="DD19" s="267"/>
      <c r="DE19" s="267"/>
      <c r="DF19" s="267"/>
      <c r="DG19" s="267"/>
      <c r="DH19" s="267"/>
      <c r="DI19" s="267"/>
      <c r="DJ19" s="268"/>
      <c r="DK19" s="263"/>
      <c r="DL19" s="269"/>
      <c r="DM19" s="270"/>
      <c r="DN19" s="270"/>
      <c r="DO19" s="270"/>
      <c r="DP19" s="271"/>
      <c r="DQ19" s="272"/>
      <c r="DR19" s="374"/>
      <c r="DS19" s="404" t="s">
        <v>1387</v>
      </c>
    </row>
    <row r="20" spans="1:123" s="552" customFormat="1" ht="20.25" customHeight="1">
      <c r="A20" s="469">
        <v>20170</v>
      </c>
      <c r="B20" s="263" t="s">
        <v>943</v>
      </c>
      <c r="C20" s="554" t="s">
        <v>54</v>
      </c>
      <c r="D20" s="554" t="s">
        <v>358</v>
      </c>
      <c r="E20" s="396" t="s">
        <v>89</v>
      </c>
      <c r="F20" s="263" t="s">
        <v>1194</v>
      </c>
      <c r="G20" s="263" t="s">
        <v>1279</v>
      </c>
      <c r="H20" s="554"/>
      <c r="I20" s="554" t="s">
        <v>359</v>
      </c>
      <c r="J20" s="554" t="s">
        <v>169</v>
      </c>
      <c r="K20" s="554" t="s">
        <v>114</v>
      </c>
      <c r="L20" s="233">
        <v>0.5</v>
      </c>
      <c r="M20" s="276" t="s">
        <v>956</v>
      </c>
      <c r="N20" s="234" t="s">
        <v>275</v>
      </c>
      <c r="O20" s="235">
        <v>5</v>
      </c>
      <c r="P20" s="235">
        <v>5</v>
      </c>
      <c r="Q20" s="235">
        <v>4</v>
      </c>
      <c r="R20" s="235">
        <v>5</v>
      </c>
      <c r="S20" s="238">
        <v>2007</v>
      </c>
      <c r="T20" s="239">
        <v>0.35759999999999997</v>
      </c>
      <c r="U20" s="240">
        <v>31.003299999999992</v>
      </c>
      <c r="V20" s="240">
        <v>15.501649999999996</v>
      </c>
      <c r="W20" s="241" t="s">
        <v>1321</v>
      </c>
      <c r="X20" s="242"/>
      <c r="Y20" s="243">
        <v>1</v>
      </c>
      <c r="Z20" s="243"/>
      <c r="AA20" s="239"/>
      <c r="AB20" s="242"/>
      <c r="AC20" s="244">
        <v>188</v>
      </c>
      <c r="AD20" s="405">
        <v>41743</v>
      </c>
      <c r="AE20" s="237" t="s">
        <v>172</v>
      </c>
      <c r="AF20" s="619">
        <v>83</v>
      </c>
      <c r="AG20" s="245"/>
      <c r="AH20" s="405">
        <v>42004</v>
      </c>
      <c r="AI20" s="406">
        <v>83</v>
      </c>
      <c r="AJ20" s="246"/>
      <c r="AK20" s="246" t="s">
        <v>312</v>
      </c>
      <c r="AL20" s="246" t="s">
        <v>1179</v>
      </c>
      <c r="AM20" s="247" t="s">
        <v>1179</v>
      </c>
      <c r="AN20" s="250">
        <v>9.2740771084337356E-2</v>
      </c>
      <c r="AO20" s="247">
        <v>8.7499999999999994E-2</v>
      </c>
      <c r="AP20" s="249">
        <v>517.97251017682049</v>
      </c>
      <c r="AQ20" s="249">
        <v>503.3859797281512</v>
      </c>
      <c r="AR20" s="249"/>
      <c r="AS20" s="249"/>
      <c r="AT20" s="250">
        <v>-2.8160819661433158E-2</v>
      </c>
      <c r="AU20" s="251" t="s">
        <v>1523</v>
      </c>
      <c r="AV20" s="252">
        <v>0.34013295139112543</v>
      </c>
      <c r="AW20" s="251">
        <v>10959.999999999998</v>
      </c>
      <c r="AX20" s="477">
        <v>42766</v>
      </c>
      <c r="AY20" s="251" t="s">
        <v>1129</v>
      </c>
      <c r="AZ20" s="252">
        <v>0.1425716823186898</v>
      </c>
      <c r="BA20" s="251">
        <v>4580.7999999999993</v>
      </c>
      <c r="BB20" s="477">
        <v>42766</v>
      </c>
      <c r="BC20" s="251" t="s">
        <v>414</v>
      </c>
      <c r="BD20" s="252">
        <v>0.11187376554955768</v>
      </c>
      <c r="BE20" s="251">
        <v>3643.8999999999996</v>
      </c>
      <c r="BF20" s="477">
        <v>42766</v>
      </c>
      <c r="BG20" s="252">
        <v>0.7628709193264489</v>
      </c>
      <c r="BH20" s="255">
        <v>3.2304445856162221</v>
      </c>
      <c r="BI20" s="256">
        <v>5.3311517603851152E-3</v>
      </c>
      <c r="BJ20" s="256">
        <v>4.7663924071827173E-2</v>
      </c>
      <c r="BK20" s="256">
        <v>1.2753635806052722E-2</v>
      </c>
      <c r="BL20" s="256">
        <v>0.74616447211660297</v>
      </c>
      <c r="BM20" s="256">
        <v>0.18808681624513202</v>
      </c>
      <c r="BN20" s="245"/>
      <c r="BO20" s="675">
        <v>3.2513484950000002</v>
      </c>
      <c r="BP20" s="258"/>
      <c r="BQ20" s="242" t="s">
        <v>98</v>
      </c>
      <c r="BR20" s="238">
        <v>0.5</v>
      </c>
      <c r="BS20" s="238"/>
      <c r="BT20" s="473"/>
      <c r="BU20" s="238">
        <v>0.5</v>
      </c>
      <c r="BV20" s="238">
        <v>1</v>
      </c>
      <c r="BW20" s="238"/>
      <c r="BX20" s="238"/>
      <c r="BY20" s="238">
        <v>1</v>
      </c>
      <c r="BZ20" s="238">
        <v>0</v>
      </c>
      <c r="CA20" s="238"/>
      <c r="CB20" s="238"/>
      <c r="CC20" s="238"/>
      <c r="CD20" s="238"/>
      <c r="CE20" s="238"/>
      <c r="CF20" s="238"/>
      <c r="CG20" s="238"/>
      <c r="CH20" s="238"/>
      <c r="CI20" s="238"/>
      <c r="CJ20" s="238"/>
      <c r="CK20" s="238"/>
      <c r="CL20" s="238"/>
      <c r="CM20" s="238"/>
      <c r="CN20" s="399" t="s">
        <v>944</v>
      </c>
      <c r="CO20" s="554"/>
      <c r="CP20" s="554" t="s">
        <v>943</v>
      </c>
      <c r="CQ20" s="238" t="s">
        <v>359</v>
      </c>
      <c r="CR20" s="238" t="s">
        <v>54</v>
      </c>
      <c r="CS20" s="261"/>
      <c r="CT20" s="262"/>
      <c r="CU20" s="262"/>
      <c r="CV20" s="275"/>
      <c r="CW20" s="275"/>
      <c r="CX20" s="275"/>
      <c r="CY20" s="275"/>
      <c r="CZ20" s="264" t="s">
        <v>93</v>
      </c>
      <c r="DA20" s="265"/>
      <c r="DB20" s="266"/>
      <c r="DC20" s="267"/>
      <c r="DD20" s="267"/>
      <c r="DE20" s="267"/>
      <c r="DF20" s="267"/>
      <c r="DG20" s="267"/>
      <c r="DH20" s="267"/>
      <c r="DI20" s="267"/>
      <c r="DJ20" s="268"/>
      <c r="DK20" s="263"/>
      <c r="DL20" s="269"/>
      <c r="DM20" s="270"/>
      <c r="DN20" s="270"/>
      <c r="DO20" s="270"/>
      <c r="DP20" s="271"/>
      <c r="DQ20" s="272"/>
      <c r="DR20" s="272"/>
      <c r="DS20" s="404" t="s">
        <v>1388</v>
      </c>
    </row>
    <row r="21" spans="1:123" s="552" customFormat="1" ht="20.25" customHeight="1">
      <c r="A21" s="469">
        <v>20155.20163</v>
      </c>
      <c r="B21" s="263" t="s">
        <v>945</v>
      </c>
      <c r="C21" s="554" t="s">
        <v>54</v>
      </c>
      <c r="D21" s="554" t="s">
        <v>246</v>
      </c>
      <c r="E21" s="396" t="s">
        <v>89</v>
      </c>
      <c r="F21" s="263" t="s">
        <v>1239</v>
      </c>
      <c r="G21" s="652"/>
      <c r="H21" s="554" t="s">
        <v>1240</v>
      </c>
      <c r="I21" s="554" t="s">
        <v>436</v>
      </c>
      <c r="J21" s="554" t="s">
        <v>91</v>
      </c>
      <c r="K21" s="554" t="s">
        <v>114</v>
      </c>
      <c r="L21" s="233">
        <v>0.25</v>
      </c>
      <c r="M21" s="276" t="s">
        <v>957</v>
      </c>
      <c r="N21" s="234" t="s">
        <v>275</v>
      </c>
      <c r="O21" s="235" t="s">
        <v>1365</v>
      </c>
      <c r="P21" s="235" t="s">
        <v>1365</v>
      </c>
      <c r="Q21" s="235" t="s">
        <v>1366</v>
      </c>
      <c r="R21" s="235"/>
      <c r="S21" s="238" t="s">
        <v>946</v>
      </c>
      <c r="T21" s="239">
        <v>1.8008</v>
      </c>
      <c r="U21" s="240">
        <v>105.929</v>
      </c>
      <c r="V21" s="240">
        <v>26.482250000000001</v>
      </c>
      <c r="W21" s="241" t="s">
        <v>1322</v>
      </c>
      <c r="X21" s="242"/>
      <c r="Y21" s="243">
        <v>2</v>
      </c>
      <c r="Z21" s="243"/>
      <c r="AA21" s="239"/>
      <c r="AB21" s="242"/>
      <c r="AC21" s="244">
        <v>2997</v>
      </c>
      <c r="AD21" s="405">
        <v>41743</v>
      </c>
      <c r="AE21" s="237" t="s">
        <v>172</v>
      </c>
      <c r="AF21" s="619">
        <v>179.24999299999999</v>
      </c>
      <c r="AG21" s="245"/>
      <c r="AH21" s="405">
        <v>42004</v>
      </c>
      <c r="AI21" s="406">
        <v>179.25</v>
      </c>
      <c r="AJ21" s="246"/>
      <c r="AK21" s="246"/>
      <c r="AL21" s="246" t="s">
        <v>312</v>
      </c>
      <c r="AM21" s="247">
        <v>6.6098326359832635E-2</v>
      </c>
      <c r="AN21" s="250">
        <v>6.409116568277913E-2</v>
      </c>
      <c r="AO21" s="247">
        <v>8.3103866645566279E-2</v>
      </c>
      <c r="AP21" s="249">
        <v>535.061880886935</v>
      </c>
      <c r="AQ21" s="249">
        <v>534.81618416851302</v>
      </c>
      <c r="AR21" s="249"/>
      <c r="AS21" s="249"/>
      <c r="AT21" s="250">
        <v>-4.5919308999308194E-4</v>
      </c>
      <c r="AU21" s="251" t="s">
        <v>1133</v>
      </c>
      <c r="AV21" s="252">
        <v>0.13440372059716821</v>
      </c>
      <c r="AW21" s="544">
        <v>9214.5</v>
      </c>
      <c r="AX21" s="545">
        <v>43646</v>
      </c>
      <c r="AY21" s="251" t="s">
        <v>1134</v>
      </c>
      <c r="AZ21" s="252">
        <v>0.13034787501685097</v>
      </c>
      <c r="BA21" s="544">
        <v>7407.5</v>
      </c>
      <c r="BB21" s="545">
        <v>44377</v>
      </c>
      <c r="BC21" s="251" t="s">
        <v>1135</v>
      </c>
      <c r="BD21" s="252">
        <v>9.5237069943944611E-2</v>
      </c>
      <c r="BE21" s="544">
        <v>5384</v>
      </c>
      <c r="BF21" s="545">
        <v>45443</v>
      </c>
      <c r="BG21" s="252">
        <v>1</v>
      </c>
      <c r="BH21" s="255">
        <v>4.9660252264912508</v>
      </c>
      <c r="BI21" s="256">
        <v>1.0748257706719317E-2</v>
      </c>
      <c r="BJ21" s="256">
        <v>4.029028747927494E-2</v>
      </c>
      <c r="BK21" s="256">
        <v>3.9835166579065606E-2</v>
      </c>
      <c r="BL21" s="256">
        <v>5.0691428935394675E-2</v>
      </c>
      <c r="BM21" s="256">
        <v>0.85843485929954544</v>
      </c>
      <c r="BN21" s="245"/>
      <c r="BO21" s="675">
        <v>5.7754258749999998</v>
      </c>
      <c r="BP21" s="258"/>
      <c r="BQ21" s="242" t="s">
        <v>98</v>
      </c>
      <c r="BR21" s="238">
        <v>0.25</v>
      </c>
      <c r="BS21" s="238"/>
      <c r="BT21" s="399"/>
      <c r="BU21" s="238">
        <v>0.25</v>
      </c>
      <c r="BV21" s="238">
        <v>1</v>
      </c>
      <c r="BW21" s="238"/>
      <c r="BX21" s="238"/>
      <c r="BY21" s="238">
        <v>0</v>
      </c>
      <c r="BZ21" s="238">
        <v>0</v>
      </c>
      <c r="CA21" s="238" t="s">
        <v>959</v>
      </c>
      <c r="CB21" s="238" t="s">
        <v>960</v>
      </c>
      <c r="CC21" s="238" t="s">
        <v>961</v>
      </c>
      <c r="CD21" s="387" t="s">
        <v>962</v>
      </c>
      <c r="CE21" s="238" t="s">
        <v>963</v>
      </c>
      <c r="CF21" s="238" t="s">
        <v>964</v>
      </c>
      <c r="CG21" s="238" t="s">
        <v>965</v>
      </c>
      <c r="CH21" s="387" t="s">
        <v>966</v>
      </c>
      <c r="CI21" s="238" t="s">
        <v>967</v>
      </c>
      <c r="CJ21" s="554" t="s">
        <v>1043</v>
      </c>
      <c r="CK21" s="554" t="s">
        <v>1044</v>
      </c>
      <c r="CL21" s="554" t="s">
        <v>1045</v>
      </c>
      <c r="CM21" s="554" t="s">
        <v>1046</v>
      </c>
      <c r="CN21" s="399" t="s">
        <v>947</v>
      </c>
      <c r="CO21" s="554"/>
      <c r="CP21" s="554" t="s">
        <v>945</v>
      </c>
      <c r="CQ21" s="238" t="s">
        <v>436</v>
      </c>
      <c r="CR21" s="238" t="s">
        <v>54</v>
      </c>
      <c r="CS21" s="262"/>
      <c r="CT21" s="262"/>
      <c r="CU21" s="275"/>
      <c r="CV21" s="275"/>
      <c r="CW21" s="275"/>
      <c r="CX21" s="275"/>
      <c r="CY21" s="264"/>
      <c r="CZ21" s="264" t="s">
        <v>507</v>
      </c>
      <c r="DA21" s="266"/>
      <c r="DB21" s="267"/>
      <c r="DC21" s="267"/>
      <c r="DD21" s="267"/>
      <c r="DE21" s="267"/>
      <c r="DF21" s="267"/>
      <c r="DG21" s="267"/>
      <c r="DH21" s="267"/>
      <c r="DI21" s="268"/>
      <c r="DJ21" s="263"/>
      <c r="DK21" s="269"/>
      <c r="DL21" s="270"/>
      <c r="DM21" s="270"/>
      <c r="DN21" s="270"/>
      <c r="DO21" s="271"/>
      <c r="DP21" s="272"/>
      <c r="DQ21" s="272"/>
      <c r="DR21" s="557"/>
      <c r="DS21" s="404" t="s">
        <v>1389</v>
      </c>
    </row>
    <row r="22" spans="1:123" s="552" customFormat="1" ht="20.25" customHeight="1">
      <c r="A22" s="469">
        <v>20153.201539999998</v>
      </c>
      <c r="B22" s="263" t="s">
        <v>948</v>
      </c>
      <c r="C22" s="554" t="s">
        <v>54</v>
      </c>
      <c r="D22" s="554" t="s">
        <v>246</v>
      </c>
      <c r="E22" s="396" t="s">
        <v>89</v>
      </c>
      <c r="F22" s="263" t="s">
        <v>1197</v>
      </c>
      <c r="G22" s="263"/>
      <c r="H22" s="560"/>
      <c r="I22" s="554" t="s">
        <v>436</v>
      </c>
      <c r="J22" s="554" t="s">
        <v>91</v>
      </c>
      <c r="K22" s="554" t="s">
        <v>114</v>
      </c>
      <c r="L22" s="233">
        <v>0.5</v>
      </c>
      <c r="M22" s="276" t="s">
        <v>956</v>
      </c>
      <c r="N22" s="234" t="s">
        <v>275</v>
      </c>
      <c r="O22" s="235">
        <v>4</v>
      </c>
      <c r="P22" s="235">
        <v>4</v>
      </c>
      <c r="Q22" s="235">
        <v>3</v>
      </c>
      <c r="R22" s="235"/>
      <c r="S22" s="238">
        <v>1983</v>
      </c>
      <c r="T22" s="239">
        <v>0.56730000000000003</v>
      </c>
      <c r="U22" s="240">
        <v>60.489220000000003</v>
      </c>
      <c r="V22" s="240">
        <v>30.244610000000002</v>
      </c>
      <c r="W22" s="241">
        <v>1300</v>
      </c>
      <c r="X22" s="242"/>
      <c r="Y22" s="243">
        <v>2</v>
      </c>
      <c r="Z22" s="243"/>
      <c r="AA22" s="239"/>
      <c r="AB22" s="242"/>
      <c r="AC22" s="244">
        <v>240</v>
      </c>
      <c r="AD22" s="405">
        <v>41743</v>
      </c>
      <c r="AE22" s="237" t="s">
        <v>172</v>
      </c>
      <c r="AF22" s="619">
        <v>199.999999995</v>
      </c>
      <c r="AG22" s="245"/>
      <c r="AH22" s="405">
        <v>42004</v>
      </c>
      <c r="AI22" s="406">
        <v>200</v>
      </c>
      <c r="AJ22" s="246"/>
      <c r="AK22" s="246"/>
      <c r="AL22" s="246" t="s">
        <v>110</v>
      </c>
      <c r="AM22" s="247" t="s">
        <v>1515</v>
      </c>
      <c r="AN22" s="250">
        <v>5.9363370001484082E-2</v>
      </c>
      <c r="AO22" s="247">
        <v>8.7499999999999994E-2</v>
      </c>
      <c r="AP22" s="249">
        <v>445.41716697368628</v>
      </c>
      <c r="AQ22" s="249">
        <v>435.79561438260606</v>
      </c>
      <c r="AR22" s="249"/>
      <c r="AS22" s="249"/>
      <c r="AT22" s="250">
        <v>-2.1601216352868199E-2</v>
      </c>
      <c r="AU22" s="251" t="s">
        <v>353</v>
      </c>
      <c r="AV22" s="252">
        <v>0.16259211642247626</v>
      </c>
      <c r="AW22" s="251">
        <v>9303</v>
      </c>
      <c r="AX22" s="477">
        <v>44165</v>
      </c>
      <c r="AY22" s="251" t="s">
        <v>1136</v>
      </c>
      <c r="AZ22" s="252">
        <v>0.14715821061928872</v>
      </c>
      <c r="BA22" s="251">
        <v>8374</v>
      </c>
      <c r="BB22" s="477">
        <v>43220</v>
      </c>
      <c r="BC22" s="251" t="s">
        <v>1137</v>
      </c>
      <c r="BD22" s="252">
        <v>9.2484593133296891E-2</v>
      </c>
      <c r="BE22" s="251">
        <v>5348</v>
      </c>
      <c r="BF22" s="477">
        <v>42277</v>
      </c>
      <c r="BG22" s="252">
        <v>1</v>
      </c>
      <c r="BH22" s="255">
        <v>3.3582988050350204</v>
      </c>
      <c r="BI22" s="256">
        <v>0.21410042745129934</v>
      </c>
      <c r="BJ22" s="256">
        <v>0.10105094661489233</v>
      </c>
      <c r="BK22" s="256">
        <v>8.2719679682679001E-2</v>
      </c>
      <c r="BL22" s="256">
        <v>6.8856972093085431E-2</v>
      </c>
      <c r="BM22" s="256">
        <v>0.53327197415804384</v>
      </c>
      <c r="BN22" s="245"/>
      <c r="BO22" s="675">
        <v>3.78535354</v>
      </c>
      <c r="BP22" s="258"/>
      <c r="BQ22" s="242" t="s">
        <v>98</v>
      </c>
      <c r="BR22" s="238">
        <v>0.5</v>
      </c>
      <c r="BS22" s="238"/>
      <c r="BT22" s="399"/>
      <c r="BU22" s="238">
        <v>0.5</v>
      </c>
      <c r="BV22" s="238">
        <v>1</v>
      </c>
      <c r="BW22" s="238"/>
      <c r="BX22" s="238"/>
      <c r="BY22" s="238">
        <v>0</v>
      </c>
      <c r="BZ22" s="238">
        <v>0</v>
      </c>
      <c r="CA22" s="554" t="s">
        <v>307</v>
      </c>
      <c r="CB22" s="554" t="s">
        <v>1049</v>
      </c>
      <c r="CC22" s="554" t="s">
        <v>1050</v>
      </c>
      <c r="CD22" s="386" t="s">
        <v>1051</v>
      </c>
      <c r="CE22" s="554" t="s">
        <v>320</v>
      </c>
      <c r="CF22" s="554" t="s">
        <v>1049</v>
      </c>
      <c r="CG22" s="554" t="s">
        <v>1050</v>
      </c>
      <c r="CH22" s="386" t="s">
        <v>1051</v>
      </c>
      <c r="CI22" s="260" t="s">
        <v>158</v>
      </c>
      <c r="CJ22" s="260" t="s">
        <v>309</v>
      </c>
      <c r="CK22" s="260" t="s">
        <v>1052</v>
      </c>
      <c r="CL22" s="260" t="s">
        <v>1053</v>
      </c>
      <c r="CM22" s="388" t="s">
        <v>1054</v>
      </c>
      <c r="CN22" s="399" t="s">
        <v>949</v>
      </c>
      <c r="CO22" s="554"/>
      <c r="CP22" s="554" t="s">
        <v>948</v>
      </c>
      <c r="CQ22" s="238" t="s">
        <v>436</v>
      </c>
      <c r="CR22" s="238" t="s">
        <v>54</v>
      </c>
      <c r="CS22" s="262"/>
      <c r="CT22" s="262"/>
      <c r="CU22" s="275"/>
      <c r="CV22" s="275"/>
      <c r="CW22" s="275"/>
      <c r="CX22" s="275"/>
      <c r="CY22" s="264"/>
      <c r="CZ22" s="264" t="s">
        <v>507</v>
      </c>
      <c r="DA22" s="266"/>
      <c r="DB22" s="267"/>
      <c r="DC22" s="267"/>
      <c r="DD22" s="267"/>
      <c r="DE22" s="267"/>
      <c r="DF22" s="267"/>
      <c r="DG22" s="267"/>
      <c r="DH22" s="267"/>
      <c r="DI22" s="268"/>
      <c r="DJ22" s="263"/>
      <c r="DK22" s="269"/>
      <c r="DL22" s="270"/>
      <c r="DM22" s="270"/>
      <c r="DN22" s="270"/>
      <c r="DO22" s="271"/>
      <c r="DP22" s="272"/>
      <c r="DQ22" s="272"/>
      <c r="DR22" s="557"/>
      <c r="DS22" s="404" t="s">
        <v>1390</v>
      </c>
    </row>
    <row r="23" spans="1:123" s="552" customFormat="1" ht="20.25" customHeight="1">
      <c r="A23" s="469">
        <v>20172</v>
      </c>
      <c r="B23" s="263" t="s">
        <v>950</v>
      </c>
      <c r="C23" s="554" t="s">
        <v>54</v>
      </c>
      <c r="D23" s="554" t="s">
        <v>261</v>
      </c>
      <c r="E23" s="396" t="s">
        <v>89</v>
      </c>
      <c r="F23" s="263" t="s">
        <v>1201</v>
      </c>
      <c r="G23" s="263" t="s">
        <v>1207</v>
      </c>
      <c r="H23" s="554"/>
      <c r="I23" s="554" t="s">
        <v>499</v>
      </c>
      <c r="J23" s="554" t="s">
        <v>91</v>
      </c>
      <c r="K23" s="554" t="s">
        <v>114</v>
      </c>
      <c r="L23" s="233">
        <v>0.25</v>
      </c>
      <c r="M23" s="276" t="s">
        <v>958</v>
      </c>
      <c r="N23" s="234" t="s">
        <v>171</v>
      </c>
      <c r="O23" s="235">
        <v>5</v>
      </c>
      <c r="P23" s="235">
        <v>5</v>
      </c>
      <c r="Q23" s="235">
        <v>4</v>
      </c>
      <c r="R23" s="235" t="s">
        <v>934</v>
      </c>
      <c r="S23" s="238">
        <v>2010</v>
      </c>
      <c r="T23" s="239">
        <v>0.34379999999999999</v>
      </c>
      <c r="U23" s="240">
        <v>22.405799999999999</v>
      </c>
      <c r="V23" s="240">
        <v>5.6014499999999998</v>
      </c>
      <c r="W23" s="241">
        <v>1570</v>
      </c>
      <c r="X23" s="242"/>
      <c r="Y23" s="243">
        <v>1</v>
      </c>
      <c r="Z23" s="243"/>
      <c r="AA23" s="239"/>
      <c r="AB23" s="242"/>
      <c r="AC23" s="244">
        <v>96</v>
      </c>
      <c r="AD23" s="405">
        <v>41743</v>
      </c>
      <c r="AE23" s="237" t="s">
        <v>172</v>
      </c>
      <c r="AF23" s="619">
        <v>59.5</v>
      </c>
      <c r="AG23" s="245"/>
      <c r="AH23" s="405">
        <v>42004</v>
      </c>
      <c r="AI23" s="406">
        <v>59.5</v>
      </c>
      <c r="AJ23" s="246"/>
      <c r="AK23" s="246"/>
      <c r="AL23" s="246"/>
      <c r="AM23" s="247" t="s">
        <v>621</v>
      </c>
      <c r="AN23" s="250">
        <v>7.3010067226890754E-2</v>
      </c>
      <c r="AO23" s="247">
        <v>0.08</v>
      </c>
      <c r="AP23" s="249">
        <v>712.40174475495871</v>
      </c>
      <c r="AQ23" s="249">
        <v>729.78769783859252</v>
      </c>
      <c r="AR23" s="249"/>
      <c r="AS23" s="249"/>
      <c r="AT23" s="250">
        <v>2.4404703121009296E-2</v>
      </c>
      <c r="AU23" s="251" t="s">
        <v>1139</v>
      </c>
      <c r="AV23" s="252">
        <v>0.71533231715283641</v>
      </c>
      <c r="AW23" s="251">
        <v>7846.05</v>
      </c>
      <c r="AX23" s="477">
        <v>44712</v>
      </c>
      <c r="AY23" s="251" t="s">
        <v>1524</v>
      </c>
      <c r="AZ23" s="252">
        <v>6.8994166065051696E-2</v>
      </c>
      <c r="BA23" s="251">
        <v>785.55</v>
      </c>
      <c r="BB23" s="477">
        <v>43251</v>
      </c>
      <c r="BC23" s="251" t="s">
        <v>1140</v>
      </c>
      <c r="BD23" s="252">
        <v>6.0527702423028844E-2</v>
      </c>
      <c r="BE23" s="251">
        <v>785.15</v>
      </c>
      <c r="BF23" s="477">
        <v>44012</v>
      </c>
      <c r="BG23" s="252">
        <v>1</v>
      </c>
      <c r="BH23" s="255">
        <v>6.6085999509483457</v>
      </c>
      <c r="BI23" s="256">
        <v>4.7489341313031777E-4</v>
      </c>
      <c r="BJ23" s="256">
        <v>3.5034613366613168E-4</v>
      </c>
      <c r="BK23" s="256">
        <v>0</v>
      </c>
      <c r="BL23" s="256">
        <v>5.6806348746293561E-2</v>
      </c>
      <c r="BM23" s="256">
        <v>0.94236841170690999</v>
      </c>
      <c r="BN23" s="245"/>
      <c r="BO23" s="675">
        <v>2.1998030625</v>
      </c>
      <c r="BP23" s="258"/>
      <c r="BQ23" s="242" t="s">
        <v>98</v>
      </c>
      <c r="BR23" s="238">
        <v>0.25</v>
      </c>
      <c r="BS23" s="238"/>
      <c r="BT23" s="399"/>
      <c r="BU23" s="238">
        <v>0.25</v>
      </c>
      <c r="BV23" s="238">
        <v>1</v>
      </c>
      <c r="BW23" s="238"/>
      <c r="BX23" s="238"/>
      <c r="BY23" s="238">
        <v>0</v>
      </c>
      <c r="BZ23" s="238">
        <v>0</v>
      </c>
      <c r="CA23" s="554" t="s">
        <v>725</v>
      </c>
      <c r="CB23" s="554" t="s">
        <v>726</v>
      </c>
      <c r="CC23" s="554" t="s">
        <v>727</v>
      </c>
      <c r="CD23" s="474" t="s">
        <v>728</v>
      </c>
      <c r="CE23" s="554" t="s">
        <v>725</v>
      </c>
      <c r="CF23" s="554" t="s">
        <v>726</v>
      </c>
      <c r="CG23" s="554" t="s">
        <v>727</v>
      </c>
      <c r="CH23" s="474" t="s">
        <v>728</v>
      </c>
      <c r="CI23" s="554"/>
      <c r="CJ23" s="238"/>
      <c r="CK23" s="238"/>
      <c r="CL23" s="238"/>
      <c r="CM23" s="238"/>
      <c r="CN23" s="399" t="s">
        <v>951</v>
      </c>
      <c r="CO23" s="554"/>
      <c r="CP23" s="554" t="s">
        <v>950</v>
      </c>
      <c r="CQ23" s="238" t="s">
        <v>499</v>
      </c>
      <c r="CR23" s="238" t="s">
        <v>54</v>
      </c>
      <c r="CS23" s="261"/>
      <c r="CT23" s="262"/>
      <c r="CU23" s="262"/>
      <c r="CV23" s="275"/>
      <c r="CW23" s="275"/>
      <c r="CX23" s="275"/>
      <c r="CY23" s="275"/>
      <c r="CZ23" s="264" t="s">
        <v>507</v>
      </c>
      <c r="DA23" s="265"/>
      <c r="DB23" s="266"/>
      <c r="DC23" s="267"/>
      <c r="DD23" s="267"/>
      <c r="DE23" s="267"/>
      <c r="DF23" s="267"/>
      <c r="DG23" s="267"/>
      <c r="DH23" s="267"/>
      <c r="DI23" s="267"/>
      <c r="DJ23" s="268"/>
      <c r="DK23" s="263"/>
      <c r="DL23" s="269"/>
      <c r="DM23" s="270"/>
      <c r="DN23" s="270"/>
      <c r="DO23" s="270"/>
      <c r="DP23" s="271"/>
      <c r="DQ23" s="272"/>
      <c r="DR23" s="272"/>
      <c r="DS23" s="404" t="s">
        <v>1391</v>
      </c>
    </row>
    <row r="24" spans="1:123" s="552" customFormat="1" ht="20.25" customHeight="1">
      <c r="A24" s="469">
        <v>20174</v>
      </c>
      <c r="B24" s="263" t="s">
        <v>952</v>
      </c>
      <c r="C24" s="554" t="s">
        <v>54</v>
      </c>
      <c r="D24" s="554" t="s">
        <v>261</v>
      </c>
      <c r="E24" s="396" t="s">
        <v>89</v>
      </c>
      <c r="F24" s="263" t="s">
        <v>1198</v>
      </c>
      <c r="G24" s="378" t="s">
        <v>1199</v>
      </c>
      <c r="H24" s="554"/>
      <c r="I24" s="554" t="s">
        <v>499</v>
      </c>
      <c r="J24" s="554" t="s">
        <v>91</v>
      </c>
      <c r="K24" s="554" t="s">
        <v>92</v>
      </c>
      <c r="L24" s="233">
        <v>0.5</v>
      </c>
      <c r="M24" s="276" t="s">
        <v>956</v>
      </c>
      <c r="N24" s="234" t="s">
        <v>953</v>
      </c>
      <c r="O24" s="235">
        <v>4</v>
      </c>
      <c r="P24" s="235">
        <v>4</v>
      </c>
      <c r="Q24" s="235">
        <v>4</v>
      </c>
      <c r="R24" s="235"/>
      <c r="S24" s="238">
        <v>2002</v>
      </c>
      <c r="T24" s="239">
        <v>0.59099999999999997</v>
      </c>
      <c r="U24" s="240">
        <v>8.76</v>
      </c>
      <c r="V24" s="240">
        <v>4.38</v>
      </c>
      <c r="W24" s="241">
        <v>1800</v>
      </c>
      <c r="X24" s="242"/>
      <c r="Y24" s="243">
        <v>1</v>
      </c>
      <c r="Z24" s="243"/>
      <c r="AA24" s="239"/>
      <c r="AB24" s="242"/>
      <c r="AC24" s="244">
        <v>161</v>
      </c>
      <c r="AD24" s="405">
        <v>41743</v>
      </c>
      <c r="AE24" s="237" t="s">
        <v>172</v>
      </c>
      <c r="AF24" s="619">
        <v>20</v>
      </c>
      <c r="AG24" s="245"/>
      <c r="AH24" s="405">
        <v>42004</v>
      </c>
      <c r="AI24" s="406">
        <v>20</v>
      </c>
      <c r="AJ24" s="246"/>
      <c r="AK24" s="246" t="s">
        <v>110</v>
      </c>
      <c r="AL24" s="246" t="s">
        <v>1525</v>
      </c>
      <c r="AM24" s="247" t="s">
        <v>1525</v>
      </c>
      <c r="AN24" s="250">
        <v>0.13208700000000001</v>
      </c>
      <c r="AO24" s="247">
        <v>0.08</v>
      </c>
      <c r="AP24" s="249">
        <v>543.08500834932067</v>
      </c>
      <c r="AQ24" s="249">
        <v>639.45001220703125</v>
      </c>
      <c r="AR24" s="249"/>
      <c r="AS24" s="249"/>
      <c r="AT24" s="250">
        <v>0.17743999995618939</v>
      </c>
      <c r="AU24" s="251" t="s">
        <v>1141</v>
      </c>
      <c r="AV24" s="252">
        <v>1</v>
      </c>
      <c r="AW24" s="251">
        <v>8760</v>
      </c>
      <c r="AX24" s="477">
        <v>43008</v>
      </c>
      <c r="AY24" s="251" t="s">
        <v>93</v>
      </c>
      <c r="AZ24" s="252" t="s">
        <v>93</v>
      </c>
      <c r="BA24" s="251" t="s">
        <v>93</v>
      </c>
      <c r="BB24" s="477" t="s">
        <v>93</v>
      </c>
      <c r="BC24" s="251" t="s">
        <v>93</v>
      </c>
      <c r="BD24" s="252" t="s">
        <v>93</v>
      </c>
      <c r="BE24" s="251" t="s">
        <v>93</v>
      </c>
      <c r="BF24" s="477" t="s">
        <v>93</v>
      </c>
      <c r="BG24" s="252">
        <v>1</v>
      </c>
      <c r="BH24" s="255">
        <v>2.7500000000000004</v>
      </c>
      <c r="BI24" s="256">
        <v>0</v>
      </c>
      <c r="BJ24" s="256">
        <v>0</v>
      </c>
      <c r="BK24" s="256">
        <v>0</v>
      </c>
      <c r="BL24" s="256">
        <v>0</v>
      </c>
      <c r="BM24" s="256">
        <v>1</v>
      </c>
      <c r="BN24" s="245"/>
      <c r="BO24" s="675">
        <v>1.217648885</v>
      </c>
      <c r="BP24" s="258"/>
      <c r="BQ24" s="242" t="s">
        <v>98</v>
      </c>
      <c r="BR24" s="238">
        <v>0.5</v>
      </c>
      <c r="BS24" s="238"/>
      <c r="BT24" s="399"/>
      <c r="BU24" s="238">
        <v>0.5</v>
      </c>
      <c r="BV24" s="238">
        <v>1</v>
      </c>
      <c r="BW24" s="238"/>
      <c r="BX24" s="238"/>
      <c r="BY24" s="238">
        <v>0</v>
      </c>
      <c r="BZ24" s="238">
        <v>0</v>
      </c>
      <c r="CA24" s="554" t="s">
        <v>725</v>
      </c>
      <c r="CB24" s="554" t="s">
        <v>726</v>
      </c>
      <c r="CC24" s="554" t="s">
        <v>727</v>
      </c>
      <c r="CD24" s="474" t="s">
        <v>728</v>
      </c>
      <c r="CE24" s="554" t="s">
        <v>725</v>
      </c>
      <c r="CF24" s="554" t="s">
        <v>726</v>
      </c>
      <c r="CG24" s="554" t="s">
        <v>727</v>
      </c>
      <c r="CH24" s="474" t="s">
        <v>728</v>
      </c>
      <c r="CI24" s="238"/>
      <c r="CJ24" s="238"/>
      <c r="CK24" s="238"/>
      <c r="CL24" s="238"/>
      <c r="CM24" s="238"/>
      <c r="CN24" s="399" t="s">
        <v>954</v>
      </c>
      <c r="CO24" s="554"/>
      <c r="CP24" s="554" t="s">
        <v>952</v>
      </c>
      <c r="CQ24" s="238" t="s">
        <v>499</v>
      </c>
      <c r="CR24" s="238" t="s">
        <v>54</v>
      </c>
      <c r="CS24" s="261"/>
      <c r="CT24" s="262"/>
      <c r="CU24" s="262"/>
      <c r="CV24" s="275"/>
      <c r="CW24" s="275"/>
      <c r="CX24" s="275"/>
      <c r="CY24" s="275"/>
      <c r="CZ24" s="264" t="s">
        <v>93</v>
      </c>
      <c r="DA24" s="265"/>
      <c r="DB24" s="266"/>
      <c r="DC24" s="267"/>
      <c r="DD24" s="267"/>
      <c r="DE24" s="267"/>
      <c r="DF24" s="267"/>
      <c r="DG24" s="267"/>
      <c r="DH24" s="267"/>
      <c r="DI24" s="267"/>
      <c r="DJ24" s="268"/>
      <c r="DK24" s="263"/>
      <c r="DL24" s="269"/>
      <c r="DM24" s="270"/>
      <c r="DN24" s="270"/>
      <c r="DO24" s="270"/>
      <c r="DP24" s="271"/>
      <c r="DQ24" s="272"/>
      <c r="DR24" s="272"/>
      <c r="DS24" s="404" t="s">
        <v>1392</v>
      </c>
    </row>
    <row r="25" spans="1:123" s="552" customFormat="1" ht="20.25" customHeight="1">
      <c r="A25" s="538">
        <v>20012</v>
      </c>
      <c r="B25" s="263" t="s">
        <v>87</v>
      </c>
      <c r="C25" s="554" t="s">
        <v>54</v>
      </c>
      <c r="D25" s="554" t="s">
        <v>88</v>
      </c>
      <c r="E25" s="396" t="s">
        <v>89</v>
      </c>
      <c r="F25" s="263" t="s">
        <v>833</v>
      </c>
      <c r="G25" s="263"/>
      <c r="H25" s="554"/>
      <c r="I25" s="554" t="s">
        <v>90</v>
      </c>
      <c r="J25" s="554" t="s">
        <v>91</v>
      </c>
      <c r="K25" s="554" t="s">
        <v>92</v>
      </c>
      <c r="L25" s="233">
        <v>1</v>
      </c>
      <c r="M25" s="234" t="s">
        <v>93</v>
      </c>
      <c r="N25" s="234" t="s">
        <v>825</v>
      </c>
      <c r="O25" s="235">
        <v>5</v>
      </c>
      <c r="P25" s="235">
        <v>4.5</v>
      </c>
      <c r="Q25" s="236">
        <v>4</v>
      </c>
      <c r="R25" s="237"/>
      <c r="S25" s="238">
        <v>1997</v>
      </c>
      <c r="T25" s="239">
        <v>0.2</v>
      </c>
      <c r="U25" s="240">
        <v>11.430960000000001</v>
      </c>
      <c r="V25" s="240">
        <v>11.430960000000001</v>
      </c>
      <c r="W25" s="241">
        <v>1625</v>
      </c>
      <c r="X25" s="242"/>
      <c r="Y25" s="243">
        <v>1</v>
      </c>
      <c r="Z25" s="243" t="s">
        <v>93</v>
      </c>
      <c r="AA25" s="239"/>
      <c r="AB25" s="242" t="s">
        <v>93</v>
      </c>
      <c r="AC25" s="244">
        <v>68</v>
      </c>
      <c r="AD25" s="405">
        <v>36767</v>
      </c>
      <c r="AE25" s="237" t="s">
        <v>94</v>
      </c>
      <c r="AF25" s="675">
        <v>56.999999729999999</v>
      </c>
      <c r="AG25" s="557"/>
      <c r="AH25" s="477">
        <v>42004</v>
      </c>
      <c r="AI25" s="406">
        <v>57</v>
      </c>
      <c r="AJ25" s="246"/>
      <c r="AK25" s="551" t="s">
        <v>1097</v>
      </c>
      <c r="AL25" s="551" t="s">
        <v>1097</v>
      </c>
      <c r="AM25" s="561">
        <v>7.2499999999999995E-2</v>
      </c>
      <c r="AN25" s="250">
        <v>7.516757930342538E-2</v>
      </c>
      <c r="AO25" s="561" t="s">
        <v>1525</v>
      </c>
      <c r="AP25" s="249">
        <v>420.0515347327451</v>
      </c>
      <c r="AQ25" s="249">
        <v>436.74135784329724</v>
      </c>
      <c r="AR25" s="249"/>
      <c r="AS25" s="249"/>
      <c r="AT25" s="250">
        <v>3.9732798789012702E-2</v>
      </c>
      <c r="AU25" s="251" t="s">
        <v>96</v>
      </c>
      <c r="AV25" s="252">
        <v>0.91814357315002859</v>
      </c>
      <c r="AW25" s="241">
        <v>10873.36</v>
      </c>
      <c r="AX25" s="477">
        <v>45382</v>
      </c>
      <c r="AY25" s="251" t="s">
        <v>97</v>
      </c>
      <c r="AZ25" s="252">
        <v>3.4522960657351956E-2</v>
      </c>
      <c r="BA25" s="241">
        <v>198.89999999999998</v>
      </c>
      <c r="BB25" s="477">
        <v>43465</v>
      </c>
      <c r="BC25" s="251" t="s">
        <v>1094</v>
      </c>
      <c r="BD25" s="252">
        <v>1.781960014782271E-2</v>
      </c>
      <c r="BE25" s="241">
        <v>158</v>
      </c>
      <c r="BF25" s="477">
        <v>44255</v>
      </c>
      <c r="BG25" s="252">
        <v>1</v>
      </c>
      <c r="BH25" s="255">
        <v>8.8586573104431761</v>
      </c>
      <c r="BI25" s="256">
        <v>0</v>
      </c>
      <c r="BJ25" s="256">
        <v>0</v>
      </c>
      <c r="BK25" s="256">
        <v>0</v>
      </c>
      <c r="BL25" s="256">
        <v>0</v>
      </c>
      <c r="BM25" s="256">
        <v>1</v>
      </c>
      <c r="BN25" s="257"/>
      <c r="BO25" s="675">
        <v>1.97898676</v>
      </c>
      <c r="BP25" s="258"/>
      <c r="BQ25" s="242" t="s">
        <v>98</v>
      </c>
      <c r="BR25" s="238">
        <v>1</v>
      </c>
      <c r="BS25" s="238"/>
      <c r="BT25" s="473"/>
      <c r="BU25" s="238"/>
      <c r="BV25" s="238">
        <v>1</v>
      </c>
      <c r="BW25" s="238"/>
      <c r="BX25" s="238"/>
      <c r="BY25" s="238">
        <v>0</v>
      </c>
      <c r="BZ25" s="238">
        <v>0</v>
      </c>
      <c r="CA25" s="238" t="s">
        <v>1060</v>
      </c>
      <c r="CB25" s="238" t="s">
        <v>1061</v>
      </c>
      <c r="CC25" s="474" t="s">
        <v>1062</v>
      </c>
      <c r="CD25" s="476" t="s">
        <v>1063</v>
      </c>
      <c r="CE25" s="554" t="s">
        <v>99</v>
      </c>
      <c r="CF25" s="554" t="s">
        <v>100</v>
      </c>
      <c r="CG25" s="554" t="s">
        <v>101</v>
      </c>
      <c r="CH25" s="554" t="s">
        <v>102</v>
      </c>
      <c r="CI25" s="554" t="s">
        <v>103</v>
      </c>
      <c r="CJ25" s="554" t="s">
        <v>104</v>
      </c>
      <c r="CK25" s="554" t="s">
        <v>105</v>
      </c>
      <c r="CL25" s="554" t="s">
        <v>106</v>
      </c>
      <c r="CM25" s="554" t="s">
        <v>107</v>
      </c>
      <c r="CN25" s="554" t="s">
        <v>108</v>
      </c>
      <c r="CO25" s="554"/>
      <c r="CP25" s="260" t="s">
        <v>87</v>
      </c>
      <c r="CQ25" s="238" t="s">
        <v>498</v>
      </c>
      <c r="CR25" s="238" t="s">
        <v>54</v>
      </c>
      <c r="CS25" s="261"/>
      <c r="CT25" s="262"/>
      <c r="CU25" s="262"/>
      <c r="CV25" s="263"/>
      <c r="CW25" s="263"/>
      <c r="CX25" s="263"/>
      <c r="CY25" s="263"/>
      <c r="CZ25" s="264" t="s">
        <v>93</v>
      </c>
      <c r="DA25" s="265"/>
      <c r="DB25" s="266"/>
      <c r="DC25" s="267"/>
      <c r="DD25" s="267"/>
      <c r="DE25" s="267"/>
      <c r="DF25" s="267"/>
      <c r="DG25" s="267"/>
      <c r="DH25" s="267"/>
      <c r="DI25" s="267"/>
      <c r="DJ25" s="268"/>
      <c r="DK25" s="263"/>
      <c r="DL25" s="269"/>
      <c r="DM25" s="270"/>
      <c r="DN25" s="270"/>
      <c r="DO25" s="270"/>
      <c r="DP25" s="271"/>
      <c r="DQ25" s="272"/>
      <c r="DS25" s="404">
        <v>20012</v>
      </c>
    </row>
    <row r="26" spans="1:123" s="552" customFormat="1" ht="20.25" customHeight="1">
      <c r="A26" s="538">
        <v>20048</v>
      </c>
      <c r="B26" s="263" t="s">
        <v>111</v>
      </c>
      <c r="C26" s="554" t="s">
        <v>54</v>
      </c>
      <c r="D26" s="554" t="s">
        <v>112</v>
      </c>
      <c r="E26" s="396" t="s">
        <v>89</v>
      </c>
      <c r="F26" s="263" t="s">
        <v>1210</v>
      </c>
      <c r="G26" s="263"/>
      <c r="H26" s="554"/>
      <c r="I26" s="554" t="s">
        <v>113</v>
      </c>
      <c r="J26" s="554" t="s">
        <v>91</v>
      </c>
      <c r="K26" s="554" t="s">
        <v>114</v>
      </c>
      <c r="L26" s="233">
        <v>0.5</v>
      </c>
      <c r="M26" s="234" t="s">
        <v>115</v>
      </c>
      <c r="N26" s="234" t="s">
        <v>707</v>
      </c>
      <c r="O26" s="236">
        <v>5</v>
      </c>
      <c r="P26" s="236">
        <v>4.5</v>
      </c>
      <c r="Q26" s="235">
        <v>4</v>
      </c>
      <c r="R26" s="237"/>
      <c r="S26" s="238">
        <v>1987</v>
      </c>
      <c r="T26" s="239">
        <v>0.8</v>
      </c>
      <c r="U26" s="240">
        <v>44.333800000100005</v>
      </c>
      <c r="V26" s="240">
        <v>22.166900000050003</v>
      </c>
      <c r="W26" s="241">
        <v>1050</v>
      </c>
      <c r="X26" s="242"/>
      <c r="Y26" s="243">
        <v>2</v>
      </c>
      <c r="Z26" s="243" t="s">
        <v>93</v>
      </c>
      <c r="AA26" s="239"/>
      <c r="AB26" s="242" t="s">
        <v>93</v>
      </c>
      <c r="AC26" s="244">
        <v>799</v>
      </c>
      <c r="AD26" s="405">
        <v>36144</v>
      </c>
      <c r="AE26" s="237" t="s">
        <v>94</v>
      </c>
      <c r="AF26" s="619">
        <v>127.78014110000001</v>
      </c>
      <c r="AG26" s="245"/>
      <c r="AH26" s="477">
        <v>41639</v>
      </c>
      <c r="AI26" s="406">
        <v>125</v>
      </c>
      <c r="AJ26" s="551"/>
      <c r="AK26" s="551" t="s">
        <v>1097</v>
      </c>
      <c r="AL26" s="551" t="s">
        <v>1510</v>
      </c>
      <c r="AM26" s="561">
        <v>0.08</v>
      </c>
      <c r="AN26" s="250">
        <v>8.1924889970245926E-2</v>
      </c>
      <c r="AO26" s="561" t="s">
        <v>1526</v>
      </c>
      <c r="AP26" s="249">
        <v>449.55726921908274</v>
      </c>
      <c r="AQ26" s="249">
        <v>443.64443446942488</v>
      </c>
      <c r="AR26" s="249"/>
      <c r="AS26" s="249"/>
      <c r="AT26" s="250">
        <v>-1.3152572885605725E-2</v>
      </c>
      <c r="AU26" s="251" t="s">
        <v>153</v>
      </c>
      <c r="AV26" s="252">
        <v>0.20666169454274516</v>
      </c>
      <c r="AW26" s="241">
        <v>5426.9000000000005</v>
      </c>
      <c r="AX26" s="477">
        <v>42613</v>
      </c>
      <c r="AY26" s="251" t="s">
        <v>117</v>
      </c>
      <c r="AZ26" s="252">
        <v>0.10760541037332465</v>
      </c>
      <c r="BA26" s="241">
        <v>2112.5</v>
      </c>
      <c r="BB26" s="477">
        <v>42947</v>
      </c>
      <c r="BC26" s="251" t="s">
        <v>1098</v>
      </c>
      <c r="BD26" s="252">
        <v>8.8737108281167973E-2</v>
      </c>
      <c r="BE26" s="241">
        <v>4.9999999999999998E-8</v>
      </c>
      <c r="BF26" s="477">
        <v>45504</v>
      </c>
      <c r="BG26" s="252">
        <v>0.9274684326632785</v>
      </c>
      <c r="BH26" s="255">
        <v>3.0915528916778912</v>
      </c>
      <c r="BI26" s="256">
        <v>7.1597596779551742E-2</v>
      </c>
      <c r="BJ26" s="256">
        <v>1.9935252018780009E-2</v>
      </c>
      <c r="BK26" s="256">
        <v>0.14084739276282443</v>
      </c>
      <c r="BL26" s="256">
        <v>0.16207034724517635</v>
      </c>
      <c r="BM26" s="256">
        <v>0.60554941119366745</v>
      </c>
      <c r="BN26" s="257"/>
      <c r="BO26" s="675">
        <v>5.1781105599999995</v>
      </c>
      <c r="BP26" s="258"/>
      <c r="BQ26" s="242" t="s">
        <v>98</v>
      </c>
      <c r="BR26" s="238">
        <v>0.5</v>
      </c>
      <c r="BS26" s="238"/>
      <c r="BT26" s="238"/>
      <c r="BU26" s="238"/>
      <c r="BV26" s="238">
        <v>1</v>
      </c>
      <c r="BW26" s="238"/>
      <c r="BX26" s="238"/>
      <c r="BY26" s="238">
        <v>1</v>
      </c>
      <c r="BZ26" s="238">
        <v>0</v>
      </c>
      <c r="CA26" s="554" t="s">
        <v>118</v>
      </c>
      <c r="CB26" s="554" t="s">
        <v>119</v>
      </c>
      <c r="CC26" s="554" t="s">
        <v>120</v>
      </c>
      <c r="CD26" s="554" t="s">
        <v>121</v>
      </c>
      <c r="CE26" s="554" t="s">
        <v>122</v>
      </c>
      <c r="CF26" s="554" t="s">
        <v>123</v>
      </c>
      <c r="CG26" s="554" t="s">
        <v>586</v>
      </c>
      <c r="CH26" s="554" t="s">
        <v>124</v>
      </c>
      <c r="CI26" s="554" t="s">
        <v>198</v>
      </c>
      <c r="CJ26" s="554" t="s">
        <v>698</v>
      </c>
      <c r="CK26" s="554" t="s">
        <v>699</v>
      </c>
      <c r="CL26" s="554" t="s">
        <v>700</v>
      </c>
      <c r="CM26" s="323" t="s">
        <v>701</v>
      </c>
      <c r="CN26" s="554" t="s">
        <v>125</v>
      </c>
      <c r="CO26" s="554"/>
      <c r="CP26" s="260" t="s">
        <v>111</v>
      </c>
      <c r="CQ26" s="238" t="s">
        <v>422</v>
      </c>
      <c r="CR26" s="238" t="s">
        <v>54</v>
      </c>
      <c r="CS26" s="261"/>
      <c r="CT26" s="262"/>
      <c r="CU26" s="262"/>
      <c r="CV26" s="275"/>
      <c r="CW26" s="275"/>
      <c r="CX26" s="275"/>
      <c r="CY26" s="275"/>
      <c r="CZ26" s="264" t="s">
        <v>93</v>
      </c>
      <c r="DA26" s="265"/>
      <c r="DB26" s="266"/>
      <c r="DC26" s="267"/>
      <c r="DD26" s="267"/>
      <c r="DE26" s="267"/>
      <c r="DF26" s="267"/>
      <c r="DG26" s="267"/>
      <c r="DH26" s="267"/>
      <c r="DI26" s="267"/>
      <c r="DJ26" s="268"/>
      <c r="DK26" s="263"/>
      <c r="DL26" s="269"/>
      <c r="DM26" s="270"/>
      <c r="DN26" s="270"/>
      <c r="DO26" s="270"/>
      <c r="DP26" s="271"/>
      <c r="DQ26" s="272"/>
      <c r="DR26" s="399"/>
      <c r="DS26" s="404">
        <v>20048</v>
      </c>
    </row>
    <row r="27" spans="1:123" s="552" customFormat="1" ht="20.25" customHeight="1">
      <c r="A27" s="538">
        <v>20002</v>
      </c>
      <c r="B27" s="263" t="s">
        <v>145</v>
      </c>
      <c r="C27" s="554" t="s">
        <v>54</v>
      </c>
      <c r="D27" s="554" t="s">
        <v>112</v>
      </c>
      <c r="E27" s="396" t="s">
        <v>89</v>
      </c>
      <c r="F27" s="263" t="s">
        <v>1212</v>
      </c>
      <c r="G27" s="263" t="s">
        <v>1297</v>
      </c>
      <c r="H27" s="554"/>
      <c r="I27" s="554" t="s">
        <v>146</v>
      </c>
      <c r="J27" s="554" t="s">
        <v>91</v>
      </c>
      <c r="K27" s="554" t="s">
        <v>114</v>
      </c>
      <c r="L27" s="233">
        <v>1</v>
      </c>
      <c r="M27" s="234" t="s">
        <v>93</v>
      </c>
      <c r="N27" s="234" t="s">
        <v>407</v>
      </c>
      <c r="O27" s="235">
        <v>5</v>
      </c>
      <c r="P27" s="236">
        <v>5</v>
      </c>
      <c r="Q27" s="236">
        <v>4</v>
      </c>
      <c r="R27" s="237"/>
      <c r="S27" s="238">
        <v>1987</v>
      </c>
      <c r="T27" s="239">
        <v>0.4</v>
      </c>
      <c r="U27" s="240">
        <v>19.464100000100004</v>
      </c>
      <c r="V27" s="240">
        <v>19.464100000100004</v>
      </c>
      <c r="W27" s="241">
        <v>1150</v>
      </c>
      <c r="X27" s="242"/>
      <c r="Y27" s="243">
        <v>1</v>
      </c>
      <c r="Z27" s="243" t="s">
        <v>93</v>
      </c>
      <c r="AA27" s="239"/>
      <c r="AB27" s="242" t="s">
        <v>93</v>
      </c>
      <c r="AC27" s="244">
        <v>180</v>
      </c>
      <c r="AD27" s="405">
        <v>36144</v>
      </c>
      <c r="AE27" s="237" t="s">
        <v>94</v>
      </c>
      <c r="AF27" s="619">
        <v>148.88340440000002</v>
      </c>
      <c r="AG27" s="245"/>
      <c r="AH27" s="477">
        <v>41182</v>
      </c>
      <c r="AI27" s="406">
        <v>146</v>
      </c>
      <c r="AJ27" s="551"/>
      <c r="AK27" s="551" t="s">
        <v>110</v>
      </c>
      <c r="AL27" s="551" t="s">
        <v>1527</v>
      </c>
      <c r="AM27" s="561">
        <v>7.2499999999999995E-2</v>
      </c>
      <c r="AN27" s="250">
        <v>8.8016472036019616E-2</v>
      </c>
      <c r="AO27" s="561" t="s">
        <v>617</v>
      </c>
      <c r="AP27" s="249">
        <v>588.75232247555562</v>
      </c>
      <c r="AQ27" s="249">
        <v>581.21179019168733</v>
      </c>
      <c r="AR27" s="249"/>
      <c r="AS27" s="249"/>
      <c r="AT27" s="250">
        <v>-1.28076476236429E-2</v>
      </c>
      <c r="AU27" s="251" t="s">
        <v>147</v>
      </c>
      <c r="AV27" s="252">
        <v>0.27809931448187836</v>
      </c>
      <c r="AW27" s="241">
        <v>5090.1000000000004</v>
      </c>
      <c r="AX27" s="477">
        <v>43131</v>
      </c>
      <c r="AY27" s="251" t="s">
        <v>148</v>
      </c>
      <c r="AZ27" s="252">
        <v>0.20023862901467407</v>
      </c>
      <c r="BA27" s="241">
        <v>4386.5</v>
      </c>
      <c r="BB27" s="477">
        <v>42825</v>
      </c>
      <c r="BC27" s="251" t="s">
        <v>637</v>
      </c>
      <c r="BD27" s="252">
        <v>0.10762990670019608</v>
      </c>
      <c r="BE27" s="241">
        <v>2347</v>
      </c>
      <c r="BF27" s="477">
        <v>42063</v>
      </c>
      <c r="BG27" s="252">
        <v>0.94867987731285452</v>
      </c>
      <c r="BH27" s="255">
        <v>2.576131778577575</v>
      </c>
      <c r="BI27" s="256">
        <v>4.635620600413573E-2</v>
      </c>
      <c r="BJ27" s="256">
        <v>0.11148814679014239</v>
      </c>
      <c r="BK27" s="256">
        <v>0.1436977804905768</v>
      </c>
      <c r="BL27" s="256">
        <v>0.25628961140227896</v>
      </c>
      <c r="BM27" s="256">
        <v>0.44216825531286608</v>
      </c>
      <c r="BN27" s="257"/>
      <c r="BO27" s="675">
        <v>4.5501370400000001</v>
      </c>
      <c r="BP27" s="258"/>
      <c r="BQ27" s="242" t="s">
        <v>98</v>
      </c>
      <c r="BR27" s="238">
        <v>1</v>
      </c>
      <c r="BS27" s="238"/>
      <c r="BT27" s="238"/>
      <c r="BU27" s="238"/>
      <c r="BV27" s="238">
        <v>1</v>
      </c>
      <c r="BW27" s="238"/>
      <c r="BX27" s="238"/>
      <c r="BY27" s="238">
        <v>0</v>
      </c>
      <c r="BZ27" s="238">
        <v>0</v>
      </c>
      <c r="CA27" s="554" t="s">
        <v>968</v>
      </c>
      <c r="CB27" s="554" t="s">
        <v>969</v>
      </c>
      <c r="CC27" s="554" t="s">
        <v>970</v>
      </c>
      <c r="CD27" s="386" t="s">
        <v>971</v>
      </c>
      <c r="CE27" s="554" t="s">
        <v>972</v>
      </c>
      <c r="CF27" s="554" t="s">
        <v>119</v>
      </c>
      <c r="CG27" s="554" t="s">
        <v>120</v>
      </c>
      <c r="CH27" s="386" t="s">
        <v>121</v>
      </c>
      <c r="CI27" s="554" t="s">
        <v>312</v>
      </c>
      <c r="CJ27" s="554" t="s">
        <v>602</v>
      </c>
      <c r="CK27" s="554" t="s">
        <v>1432</v>
      </c>
      <c r="CL27" s="554" t="s">
        <v>1433</v>
      </c>
      <c r="CM27" s="554" t="s">
        <v>1434</v>
      </c>
      <c r="CN27" s="554" t="s">
        <v>150</v>
      </c>
      <c r="CO27" s="554"/>
      <c r="CP27" s="260" t="s">
        <v>145</v>
      </c>
      <c r="CQ27" s="238" t="s">
        <v>422</v>
      </c>
      <c r="CR27" s="238" t="s">
        <v>54</v>
      </c>
      <c r="CS27" s="261"/>
      <c r="CT27" s="262"/>
      <c r="CU27" s="262"/>
      <c r="CV27" s="275"/>
      <c r="CW27" s="275"/>
      <c r="CX27" s="275"/>
      <c r="CY27" s="275"/>
      <c r="CZ27" s="264" t="s">
        <v>507</v>
      </c>
      <c r="DA27" s="265"/>
      <c r="DB27" s="266"/>
      <c r="DC27" s="267"/>
      <c r="DD27" s="267"/>
      <c r="DE27" s="267"/>
      <c r="DF27" s="267"/>
      <c r="DG27" s="267"/>
      <c r="DH27" s="267"/>
      <c r="DI27" s="267"/>
      <c r="DJ27" s="268"/>
      <c r="DK27" s="263"/>
      <c r="DL27" s="269"/>
      <c r="DM27" s="270"/>
      <c r="DN27" s="270"/>
      <c r="DO27" s="270"/>
      <c r="DP27" s="271"/>
      <c r="DQ27" s="272"/>
      <c r="DR27" s="399"/>
      <c r="DS27" s="404">
        <v>20002</v>
      </c>
    </row>
    <row r="28" spans="1:123" s="552" customFormat="1" ht="20.25" customHeight="1">
      <c r="A28" s="538">
        <v>20020</v>
      </c>
      <c r="B28" s="263" t="s">
        <v>163</v>
      </c>
      <c r="C28" s="554" t="s">
        <v>54</v>
      </c>
      <c r="D28" s="554" t="s">
        <v>112</v>
      </c>
      <c r="E28" s="396" t="s">
        <v>89</v>
      </c>
      <c r="F28" s="263" t="s">
        <v>1435</v>
      </c>
      <c r="G28" s="263"/>
      <c r="H28" s="554"/>
      <c r="I28" s="554" t="s">
        <v>151</v>
      </c>
      <c r="J28" s="554" t="s">
        <v>109</v>
      </c>
      <c r="K28" s="554" t="s">
        <v>114</v>
      </c>
      <c r="L28" s="233">
        <v>1</v>
      </c>
      <c r="M28" s="234" t="s">
        <v>93</v>
      </c>
      <c r="N28" s="234" t="s">
        <v>707</v>
      </c>
      <c r="O28" s="236">
        <v>5</v>
      </c>
      <c r="P28" s="236">
        <v>5</v>
      </c>
      <c r="Q28" s="235">
        <v>4</v>
      </c>
      <c r="R28" s="237"/>
      <c r="S28" s="238">
        <v>1984</v>
      </c>
      <c r="T28" s="239">
        <v>1</v>
      </c>
      <c r="U28" s="240">
        <v>19.8</v>
      </c>
      <c r="V28" s="240">
        <v>19.8</v>
      </c>
      <c r="W28" s="241">
        <v>1480</v>
      </c>
      <c r="X28" s="242"/>
      <c r="Y28" s="243">
        <v>1</v>
      </c>
      <c r="Z28" s="243" t="s">
        <v>93</v>
      </c>
      <c r="AA28" s="239"/>
      <c r="AB28" s="242" t="s">
        <v>93</v>
      </c>
      <c r="AC28" s="244">
        <v>353</v>
      </c>
      <c r="AD28" s="405">
        <v>35551</v>
      </c>
      <c r="AE28" s="237" t="s">
        <v>94</v>
      </c>
      <c r="AF28" s="619">
        <v>78.526956999999996</v>
      </c>
      <c r="AG28" s="245"/>
      <c r="AH28" s="477">
        <v>41820</v>
      </c>
      <c r="AI28" s="406">
        <v>78.5</v>
      </c>
      <c r="AJ28" s="551"/>
      <c r="AK28" s="551"/>
      <c r="AL28" s="551" t="s">
        <v>152</v>
      </c>
      <c r="AM28" s="561">
        <v>8.2500000000000004E-2</v>
      </c>
      <c r="AN28" s="250">
        <v>0.13884842118611573</v>
      </c>
      <c r="AO28" s="561" t="s">
        <v>1528</v>
      </c>
      <c r="AP28" s="249"/>
      <c r="AQ28" s="249"/>
      <c r="AR28" s="249"/>
      <c r="AS28" s="249"/>
      <c r="AT28" s="544"/>
      <c r="AU28" s="251" t="s">
        <v>96</v>
      </c>
      <c r="AV28" s="252">
        <v>0.59845388492082385</v>
      </c>
      <c r="AW28" s="241">
        <v>12273</v>
      </c>
      <c r="AX28" s="477">
        <v>42338</v>
      </c>
      <c r="AY28" s="251" t="s">
        <v>153</v>
      </c>
      <c r="AZ28" s="252">
        <v>0.21689097143336458</v>
      </c>
      <c r="BA28" s="241">
        <v>4438.1000000000004</v>
      </c>
      <c r="BB28" s="477">
        <v>42035</v>
      </c>
      <c r="BC28" s="251" t="s">
        <v>1102</v>
      </c>
      <c r="BD28" s="252">
        <v>0.13649912719605015</v>
      </c>
      <c r="BE28" s="241">
        <v>4438.1000000000004</v>
      </c>
      <c r="BF28" s="477">
        <v>43496</v>
      </c>
      <c r="BG28" s="252">
        <v>1</v>
      </c>
      <c r="BH28" s="255">
        <v>1.2299082458242245</v>
      </c>
      <c r="BI28" s="256">
        <v>0</v>
      </c>
      <c r="BJ28" s="256">
        <v>0.21497118591728678</v>
      </c>
      <c r="BK28" s="256">
        <v>0.61410382511050843</v>
      </c>
      <c r="BL28" s="256">
        <v>2.1825974306605773E-2</v>
      </c>
      <c r="BM28" s="256">
        <v>0.14909901466559894</v>
      </c>
      <c r="BN28" s="257"/>
      <c r="BO28" s="675">
        <v>3.4181570999999997</v>
      </c>
      <c r="BP28" s="258"/>
      <c r="BQ28" s="242" t="s">
        <v>98</v>
      </c>
      <c r="BR28" s="238">
        <v>1</v>
      </c>
      <c r="BS28" s="238"/>
      <c r="BT28" s="238"/>
      <c r="BU28" s="238"/>
      <c r="BV28" s="238">
        <v>1</v>
      </c>
      <c r="BW28" s="238"/>
      <c r="BX28" s="238"/>
      <c r="BY28" s="238">
        <v>0</v>
      </c>
      <c r="BZ28" s="238">
        <v>0</v>
      </c>
      <c r="CA28" s="554" t="s">
        <v>1003</v>
      </c>
      <c r="CB28" s="554" t="s">
        <v>1004</v>
      </c>
      <c r="CC28" s="554" t="s">
        <v>1005</v>
      </c>
      <c r="CD28" s="475" t="s">
        <v>1006</v>
      </c>
      <c r="CE28" s="554" t="s">
        <v>1003</v>
      </c>
      <c r="CF28" s="554" t="s">
        <v>1004</v>
      </c>
      <c r="CG28" s="554" t="s">
        <v>1005</v>
      </c>
      <c r="CH28" s="475" t="s">
        <v>1006</v>
      </c>
      <c r="CI28" s="554" t="s">
        <v>95</v>
      </c>
      <c r="CJ28" s="554" t="s">
        <v>104</v>
      </c>
      <c r="CK28" s="554" t="s">
        <v>159</v>
      </c>
      <c r="CL28" s="554" t="s">
        <v>160</v>
      </c>
      <c r="CM28" s="554" t="s">
        <v>161</v>
      </c>
      <c r="CN28" s="554" t="s">
        <v>162</v>
      </c>
      <c r="CO28" s="554"/>
      <c r="CP28" s="260" t="s">
        <v>163</v>
      </c>
      <c r="CQ28" s="238" t="s">
        <v>422</v>
      </c>
      <c r="CR28" s="238" t="s">
        <v>54</v>
      </c>
      <c r="CS28" s="261"/>
      <c r="CT28" s="262"/>
      <c r="CU28" s="262"/>
      <c r="CV28" s="275"/>
      <c r="CW28" s="275"/>
      <c r="CX28" s="275"/>
      <c r="CY28" s="275"/>
      <c r="CZ28" s="264" t="s">
        <v>93</v>
      </c>
      <c r="DA28" s="265"/>
      <c r="DB28" s="266"/>
      <c r="DC28" s="267"/>
      <c r="DD28" s="267"/>
      <c r="DE28" s="267"/>
      <c r="DF28" s="267"/>
      <c r="DG28" s="267"/>
      <c r="DH28" s="267"/>
      <c r="DI28" s="267"/>
      <c r="DJ28" s="268"/>
      <c r="DK28" s="263"/>
      <c r="DL28" s="269"/>
      <c r="DM28" s="270"/>
      <c r="DN28" s="270"/>
      <c r="DO28" s="270"/>
      <c r="DP28" s="271"/>
      <c r="DQ28" s="272"/>
      <c r="DR28" s="399"/>
      <c r="DS28" s="404">
        <v>20020</v>
      </c>
    </row>
    <row r="29" spans="1:123" s="552" customFormat="1" ht="20.25" customHeight="1">
      <c r="A29" s="538">
        <v>20021</v>
      </c>
      <c r="B29" s="263" t="s">
        <v>164</v>
      </c>
      <c r="C29" s="554" t="s">
        <v>54</v>
      </c>
      <c r="D29" s="554" t="s">
        <v>112</v>
      </c>
      <c r="E29" s="396" t="s">
        <v>89</v>
      </c>
      <c r="F29" s="263" t="s">
        <v>1214</v>
      </c>
      <c r="G29" s="263"/>
      <c r="H29" s="554"/>
      <c r="I29" s="554" t="s">
        <v>151</v>
      </c>
      <c r="J29" s="554" t="s">
        <v>142</v>
      </c>
      <c r="K29" s="554" t="s">
        <v>114</v>
      </c>
      <c r="L29" s="233">
        <v>1</v>
      </c>
      <c r="M29" s="234"/>
      <c r="N29" s="234" t="s">
        <v>707</v>
      </c>
      <c r="O29" s="282"/>
      <c r="P29" s="236"/>
      <c r="Q29" s="236"/>
      <c r="R29" s="237"/>
      <c r="S29" s="238"/>
      <c r="T29" s="239"/>
      <c r="U29" s="612"/>
      <c r="V29" s="240"/>
      <c r="W29" s="241"/>
      <c r="X29" s="242"/>
      <c r="Y29" s="243"/>
      <c r="Z29" s="243"/>
      <c r="AA29" s="239"/>
      <c r="AB29" s="242"/>
      <c r="AC29" s="244"/>
      <c r="AD29" s="405">
        <v>35551</v>
      </c>
      <c r="AE29" s="237" t="s">
        <v>306</v>
      </c>
      <c r="AF29" s="619"/>
      <c r="AG29" s="245"/>
      <c r="AH29" s="405"/>
      <c r="AI29" s="406"/>
      <c r="AJ29" s="246"/>
      <c r="AK29" s="246"/>
      <c r="AL29" s="246"/>
      <c r="AM29" s="247"/>
      <c r="AN29" s="407"/>
      <c r="AO29" s="248"/>
      <c r="AP29" s="249"/>
      <c r="AQ29" s="249"/>
      <c r="AR29" s="249"/>
      <c r="AS29" s="249"/>
      <c r="AT29" s="250"/>
      <c r="AU29" s="612"/>
      <c r="AV29" s="252"/>
      <c r="AW29" s="241"/>
      <c r="AX29" s="477"/>
      <c r="AY29" s="251"/>
      <c r="AZ29" s="252"/>
      <c r="BA29" s="241"/>
      <c r="BB29" s="477"/>
      <c r="BC29" s="251"/>
      <c r="BD29" s="252"/>
      <c r="BE29" s="241"/>
      <c r="BF29" s="477"/>
      <c r="BG29" s="612"/>
      <c r="BH29" s="255"/>
      <c r="BI29" s="612"/>
      <c r="BJ29" s="256"/>
      <c r="BK29" s="256"/>
      <c r="BL29" s="256"/>
      <c r="BM29" s="256"/>
      <c r="BN29" s="257"/>
      <c r="BO29" s="675">
        <v>0</v>
      </c>
      <c r="BP29" s="258"/>
      <c r="BQ29" s="242" t="s">
        <v>98</v>
      </c>
      <c r="BR29" s="238">
        <v>1</v>
      </c>
      <c r="BS29" s="238"/>
      <c r="BT29" s="238"/>
      <c r="BU29" s="238"/>
      <c r="BV29" s="238">
        <v>1</v>
      </c>
      <c r="BW29" s="238"/>
      <c r="BX29" s="238"/>
      <c r="BY29" s="238">
        <v>0</v>
      </c>
      <c r="BZ29" s="238">
        <v>1</v>
      </c>
      <c r="CA29" s="554" t="s">
        <v>1003</v>
      </c>
      <c r="CB29" s="554" t="s">
        <v>1004</v>
      </c>
      <c r="CC29" s="554" t="s">
        <v>1005</v>
      </c>
      <c r="CD29" s="386" t="s">
        <v>1006</v>
      </c>
      <c r="CE29" s="554" t="s">
        <v>857</v>
      </c>
      <c r="CF29" s="554" t="s">
        <v>854</v>
      </c>
      <c r="CG29" s="554" t="s">
        <v>855</v>
      </c>
      <c r="CH29" s="386" t="s">
        <v>856</v>
      </c>
      <c r="CI29" s="554" t="s">
        <v>158</v>
      </c>
      <c r="CJ29" s="554" t="s">
        <v>104</v>
      </c>
      <c r="CK29" s="554" t="s">
        <v>159</v>
      </c>
      <c r="CL29" s="554" t="s">
        <v>160</v>
      </c>
      <c r="CM29" s="554" t="s">
        <v>161</v>
      </c>
      <c r="CN29" s="560" t="s">
        <v>165</v>
      </c>
      <c r="CO29" s="554"/>
      <c r="CP29" s="260" t="s">
        <v>166</v>
      </c>
      <c r="CQ29" s="238" t="s">
        <v>422</v>
      </c>
      <c r="CR29" s="238" t="s">
        <v>54</v>
      </c>
      <c r="CS29" s="261"/>
      <c r="CT29" s="262"/>
      <c r="CU29" s="262"/>
      <c r="CV29" s="275"/>
      <c r="CW29" s="275"/>
      <c r="CX29" s="275"/>
      <c r="CY29" s="275"/>
      <c r="CZ29" s="264" t="s">
        <v>93</v>
      </c>
      <c r="DA29" s="265"/>
      <c r="DB29" s="266"/>
      <c r="DC29" s="267"/>
      <c r="DD29" s="267"/>
      <c r="DE29" s="267"/>
      <c r="DF29" s="267"/>
      <c r="DG29" s="267"/>
      <c r="DH29" s="267"/>
      <c r="DI29" s="267"/>
      <c r="DJ29" s="268"/>
      <c r="DK29" s="263"/>
      <c r="DL29" s="269"/>
      <c r="DM29" s="270"/>
      <c r="DN29" s="270"/>
      <c r="DO29" s="270"/>
      <c r="DP29" s="271"/>
      <c r="DQ29" s="272"/>
      <c r="DR29" s="557"/>
      <c r="DS29" s="404">
        <v>20021</v>
      </c>
    </row>
    <row r="30" spans="1:123" s="552" customFormat="1" ht="20.25" customHeight="1">
      <c r="A30" s="538">
        <v>20105</v>
      </c>
      <c r="B30" s="263" t="s">
        <v>167</v>
      </c>
      <c r="C30" s="554" t="s">
        <v>54</v>
      </c>
      <c r="D30" s="554" t="s">
        <v>112</v>
      </c>
      <c r="E30" s="396" t="s">
        <v>89</v>
      </c>
      <c r="F30" s="263" t="s">
        <v>1215</v>
      </c>
      <c r="G30" s="263" t="s">
        <v>1295</v>
      </c>
      <c r="H30" s="554" t="s">
        <v>1299</v>
      </c>
      <c r="I30" s="554" t="s">
        <v>168</v>
      </c>
      <c r="J30" s="554" t="s">
        <v>169</v>
      </c>
      <c r="K30" s="554" t="s">
        <v>114</v>
      </c>
      <c r="L30" s="233">
        <v>0.33333333333333331</v>
      </c>
      <c r="M30" s="234" t="s">
        <v>170</v>
      </c>
      <c r="N30" s="234" t="s">
        <v>826</v>
      </c>
      <c r="O30" s="236">
        <v>5</v>
      </c>
      <c r="P30" s="236">
        <v>5</v>
      </c>
      <c r="Q30" s="236"/>
      <c r="R30" s="237" t="s">
        <v>832</v>
      </c>
      <c r="S30" s="238">
        <v>2011</v>
      </c>
      <c r="T30" s="239">
        <v>0.3</v>
      </c>
      <c r="U30" s="240">
        <v>42.596499999999992</v>
      </c>
      <c r="V30" s="240">
        <v>14.198833333333329</v>
      </c>
      <c r="W30" s="241">
        <v>1600</v>
      </c>
      <c r="X30" s="242"/>
      <c r="Y30" s="243">
        <v>1</v>
      </c>
      <c r="Z30" s="243" t="s">
        <v>93</v>
      </c>
      <c r="AA30" s="239"/>
      <c r="AB30" s="242" t="s">
        <v>93</v>
      </c>
      <c r="AC30" s="244">
        <v>92</v>
      </c>
      <c r="AD30" s="405">
        <v>36739</v>
      </c>
      <c r="AE30" s="237" t="s">
        <v>172</v>
      </c>
      <c r="AF30" s="619">
        <v>263.83301573666705</v>
      </c>
      <c r="AG30" s="245"/>
      <c r="AH30" s="477">
        <v>42004</v>
      </c>
      <c r="AI30" s="406">
        <v>263.83333333299998</v>
      </c>
      <c r="AJ30" s="551"/>
      <c r="AK30" s="551"/>
      <c r="AL30" s="551" t="s">
        <v>110</v>
      </c>
      <c r="AM30" s="561">
        <v>5.7500000000000002E-2</v>
      </c>
      <c r="AN30" s="250">
        <v>5.7508496264712688E-2</v>
      </c>
      <c r="AO30" s="561" t="s">
        <v>1179</v>
      </c>
      <c r="AP30" s="249">
        <v>1051.1993697530609</v>
      </c>
      <c r="AQ30" s="249">
        <v>1177.4143790219218</v>
      </c>
      <c r="AR30" s="249"/>
      <c r="AS30" s="249"/>
      <c r="AT30" s="250">
        <v>0.1200676226608758</v>
      </c>
      <c r="AU30" s="251" t="s">
        <v>173</v>
      </c>
      <c r="AV30" s="252">
        <v>0.51336517119273584</v>
      </c>
      <c r="AW30" s="241">
        <v>7811.6666666666652</v>
      </c>
      <c r="AX30" s="477">
        <v>41882</v>
      </c>
      <c r="AY30" s="251" t="s">
        <v>96</v>
      </c>
      <c r="AZ30" s="252">
        <v>0.12594268691937865</v>
      </c>
      <c r="BA30" s="241">
        <v>1630.333333333333</v>
      </c>
      <c r="BB30" s="477">
        <v>45716</v>
      </c>
      <c r="BC30" s="251" t="s">
        <v>638</v>
      </c>
      <c r="BD30" s="252">
        <v>0.11901393404864638</v>
      </c>
      <c r="BE30" s="241">
        <v>1630.3333333333333</v>
      </c>
      <c r="BF30" s="477">
        <v>45565</v>
      </c>
      <c r="BG30" s="252">
        <v>0.95332949890249197</v>
      </c>
      <c r="BH30" s="255">
        <v>7.2007402020474407</v>
      </c>
      <c r="BI30" s="256">
        <v>3.5786418923044405E-2</v>
      </c>
      <c r="BJ30" s="256">
        <v>4.7156190317886444E-5</v>
      </c>
      <c r="BK30" s="256">
        <v>3.5214340928996245E-2</v>
      </c>
      <c r="BL30" s="256">
        <v>1.1787417375236013E-3</v>
      </c>
      <c r="BM30" s="256">
        <v>0.92777334222011787</v>
      </c>
      <c r="BN30" s="257"/>
      <c r="BO30" s="675">
        <v>6.7231422300000006</v>
      </c>
      <c r="BP30" s="258"/>
      <c r="BQ30" s="242" t="s">
        <v>98</v>
      </c>
      <c r="BR30" s="238">
        <v>0.33300000000000002</v>
      </c>
      <c r="BS30" s="238">
        <v>0.33300000000000002</v>
      </c>
      <c r="BT30" s="238">
        <v>0</v>
      </c>
      <c r="BU30" s="238"/>
      <c r="BV30" s="238">
        <v>1</v>
      </c>
      <c r="BW30" s="238"/>
      <c r="BX30" s="238"/>
      <c r="BY30" s="238">
        <v>1</v>
      </c>
      <c r="BZ30" s="238">
        <v>0</v>
      </c>
      <c r="CA30" s="554" t="s">
        <v>174</v>
      </c>
      <c r="CB30" s="554" t="s">
        <v>175</v>
      </c>
      <c r="CC30" s="554" t="s">
        <v>176</v>
      </c>
      <c r="CD30" s="554" t="s">
        <v>177</v>
      </c>
      <c r="CE30" s="554" t="s">
        <v>174</v>
      </c>
      <c r="CF30" s="554" t="s">
        <v>175</v>
      </c>
      <c r="CG30" s="554" t="s">
        <v>176</v>
      </c>
      <c r="CH30" s="554" t="s">
        <v>177</v>
      </c>
      <c r="CI30" s="554" t="s">
        <v>178</v>
      </c>
      <c r="CJ30" s="554" t="s">
        <v>1056</v>
      </c>
      <c r="CK30" s="554" t="s">
        <v>1057</v>
      </c>
      <c r="CL30" s="554" t="s">
        <v>1058</v>
      </c>
      <c r="CM30" s="323" t="s">
        <v>1059</v>
      </c>
      <c r="CN30" s="560" t="s">
        <v>585</v>
      </c>
      <c r="CO30" s="554" t="s">
        <v>179</v>
      </c>
      <c r="CP30" s="260" t="s">
        <v>167</v>
      </c>
      <c r="CQ30" s="238" t="s">
        <v>422</v>
      </c>
      <c r="CR30" s="238" t="s">
        <v>54</v>
      </c>
      <c r="CS30" s="261"/>
      <c r="CT30" s="262"/>
      <c r="CU30" s="262"/>
      <c r="CV30" s="275"/>
      <c r="CW30" s="275"/>
      <c r="CX30" s="275"/>
      <c r="CY30" s="275"/>
      <c r="CZ30" s="264" t="s">
        <v>93</v>
      </c>
      <c r="DA30" s="265"/>
      <c r="DB30" s="266"/>
      <c r="DC30" s="267"/>
      <c r="DD30" s="267"/>
      <c r="DE30" s="267"/>
      <c r="DF30" s="267"/>
      <c r="DG30" s="267"/>
      <c r="DH30" s="267"/>
      <c r="DI30" s="267"/>
      <c r="DJ30" s="268"/>
      <c r="DK30" s="263"/>
      <c r="DL30" s="269"/>
      <c r="DM30" s="270"/>
      <c r="DN30" s="270"/>
      <c r="DO30" s="270"/>
      <c r="DP30" s="271"/>
      <c r="DQ30" s="272"/>
      <c r="DR30" s="557"/>
      <c r="DS30" s="404">
        <v>20105</v>
      </c>
    </row>
    <row r="31" spans="1:123" s="552" customFormat="1" ht="20.25" customHeight="1">
      <c r="A31" s="538">
        <v>20074</v>
      </c>
      <c r="B31" s="263" t="s">
        <v>180</v>
      </c>
      <c r="C31" s="554" t="s">
        <v>54</v>
      </c>
      <c r="D31" s="554" t="s">
        <v>112</v>
      </c>
      <c r="E31" s="396" t="s">
        <v>89</v>
      </c>
      <c r="F31" s="263"/>
      <c r="G31" s="471"/>
      <c r="H31" s="557"/>
      <c r="I31" s="554" t="s">
        <v>168</v>
      </c>
      <c r="J31" s="554" t="s">
        <v>181</v>
      </c>
      <c r="K31" s="554" t="s">
        <v>93</v>
      </c>
      <c r="L31" s="233">
        <v>1</v>
      </c>
      <c r="M31" s="234"/>
      <c r="N31" s="234" t="s">
        <v>171</v>
      </c>
      <c r="O31" s="236"/>
      <c r="P31" s="236"/>
      <c r="Q31" s="236"/>
      <c r="R31" s="237"/>
      <c r="S31" s="238" t="s">
        <v>93</v>
      </c>
      <c r="T31" s="239" t="s">
        <v>93</v>
      </c>
      <c r="U31" s="612"/>
      <c r="V31" s="240"/>
      <c r="W31" s="241"/>
      <c r="X31" s="242"/>
      <c r="Y31" s="243"/>
      <c r="Z31" s="243"/>
      <c r="AA31" s="239"/>
      <c r="AB31" s="242" t="s">
        <v>93</v>
      </c>
      <c r="AC31" s="244"/>
      <c r="AD31" s="405"/>
      <c r="AE31" s="237" t="s">
        <v>94</v>
      </c>
      <c r="AF31" s="619"/>
      <c r="AG31" s="245"/>
      <c r="AH31" s="477">
        <v>42004</v>
      </c>
      <c r="AI31" s="406">
        <v>0.14001</v>
      </c>
      <c r="AJ31" s="551"/>
      <c r="AK31" s="551" t="s">
        <v>152</v>
      </c>
      <c r="AL31" s="551">
        <v>0</v>
      </c>
      <c r="AM31" s="248"/>
      <c r="AN31" s="551"/>
      <c r="AO31" s="248"/>
      <c r="AP31" s="249"/>
      <c r="AQ31" s="249"/>
      <c r="AR31" s="249"/>
      <c r="AS31" s="249"/>
      <c r="AT31" s="250"/>
      <c r="AU31" s="612"/>
      <c r="AV31" s="252"/>
      <c r="AW31" s="241"/>
      <c r="AX31" s="477"/>
      <c r="AY31" s="251"/>
      <c r="AZ31" s="252"/>
      <c r="BA31" s="241"/>
      <c r="BB31" s="477"/>
      <c r="BC31" s="251"/>
      <c r="BD31" s="252"/>
      <c r="BE31" s="241"/>
      <c r="BF31" s="477"/>
      <c r="BG31" s="612"/>
      <c r="BH31" s="255"/>
      <c r="BI31" s="612"/>
      <c r="BJ31" s="256"/>
      <c r="BK31" s="256"/>
      <c r="BL31" s="256"/>
      <c r="BM31" s="256"/>
      <c r="BN31" s="257"/>
      <c r="BO31" s="675"/>
      <c r="BP31" s="258"/>
      <c r="BQ31" s="242" t="s">
        <v>98</v>
      </c>
      <c r="BR31" s="238">
        <v>1</v>
      </c>
      <c r="BS31" s="238"/>
      <c r="BT31" s="238"/>
      <c r="BU31" s="238"/>
      <c r="BV31" s="238">
        <v>1</v>
      </c>
      <c r="BW31" s="238"/>
      <c r="BX31" s="238"/>
      <c r="BY31" s="238">
        <v>0</v>
      </c>
      <c r="BZ31" s="238">
        <v>0</v>
      </c>
      <c r="CA31" s="554"/>
      <c r="CB31" s="554"/>
      <c r="CC31" s="554"/>
      <c r="CD31" s="554"/>
      <c r="CE31" s="554"/>
      <c r="CF31" s="554"/>
      <c r="CG31" s="554"/>
      <c r="CH31" s="554"/>
      <c r="CI31" s="554"/>
      <c r="CJ31" s="554"/>
      <c r="CK31" s="554"/>
      <c r="CL31" s="554"/>
      <c r="CM31" s="554"/>
      <c r="CN31" s="560"/>
      <c r="CO31" s="554"/>
      <c r="CP31" s="260"/>
      <c r="CQ31" s="238"/>
      <c r="CR31" s="238"/>
      <c r="CS31" s="261"/>
      <c r="CT31" s="262"/>
      <c r="CU31" s="262"/>
      <c r="CV31" s="275"/>
      <c r="CW31" s="275"/>
      <c r="CX31" s="275"/>
      <c r="CY31" s="275"/>
      <c r="CZ31" s="264" t="s">
        <v>93</v>
      </c>
      <c r="DA31" s="265"/>
      <c r="DB31" s="266"/>
      <c r="DC31" s="267"/>
      <c r="DD31" s="267"/>
      <c r="DE31" s="267"/>
      <c r="DF31" s="267"/>
      <c r="DG31" s="267"/>
      <c r="DH31" s="267"/>
      <c r="DI31" s="267"/>
      <c r="DJ31" s="268"/>
      <c r="DK31" s="263"/>
      <c r="DL31" s="269"/>
      <c r="DM31" s="270"/>
      <c r="DN31" s="270"/>
      <c r="DO31" s="270"/>
      <c r="DP31" s="271"/>
      <c r="DQ31" s="272"/>
      <c r="DR31" s="557"/>
      <c r="DS31" s="404">
        <v>20074</v>
      </c>
    </row>
    <row r="32" spans="1:123" s="552" customFormat="1" ht="20.25" customHeight="1">
      <c r="A32" s="538">
        <v>20003</v>
      </c>
      <c r="B32" s="263" t="s">
        <v>182</v>
      </c>
      <c r="C32" s="554" t="s">
        <v>54</v>
      </c>
      <c r="D32" s="554" t="s">
        <v>112</v>
      </c>
      <c r="E32" s="396" t="s">
        <v>89</v>
      </c>
      <c r="F32" s="263" t="s">
        <v>1328</v>
      </c>
      <c r="G32" s="263" t="s">
        <v>1220</v>
      </c>
      <c r="H32" s="554" t="s">
        <v>1294</v>
      </c>
      <c r="I32" s="554" t="s">
        <v>168</v>
      </c>
      <c r="J32" s="554" t="s">
        <v>91</v>
      </c>
      <c r="K32" s="554" t="s">
        <v>114</v>
      </c>
      <c r="L32" s="233">
        <v>1</v>
      </c>
      <c r="M32" s="234" t="s">
        <v>93</v>
      </c>
      <c r="N32" s="234" t="s">
        <v>826</v>
      </c>
      <c r="O32" s="236">
        <v>5</v>
      </c>
      <c r="P32" s="235">
        <v>4.5</v>
      </c>
      <c r="Q32" s="235">
        <v>3.5</v>
      </c>
      <c r="R32" s="237"/>
      <c r="S32" s="238">
        <v>1990</v>
      </c>
      <c r="T32" s="239">
        <v>0.4</v>
      </c>
      <c r="U32" s="240">
        <v>32.128500000000003</v>
      </c>
      <c r="V32" s="240">
        <v>32.128500000000003</v>
      </c>
      <c r="W32" s="241">
        <v>1250</v>
      </c>
      <c r="X32" s="242"/>
      <c r="Y32" s="243">
        <v>1</v>
      </c>
      <c r="Z32" s="243" t="s">
        <v>93</v>
      </c>
      <c r="AA32" s="239"/>
      <c r="AB32" s="242" t="s">
        <v>93</v>
      </c>
      <c r="AC32" s="244">
        <v>169</v>
      </c>
      <c r="AD32" s="405">
        <v>36144</v>
      </c>
      <c r="AE32" s="237" t="s">
        <v>94</v>
      </c>
      <c r="AF32" s="619">
        <v>279.19301280000002</v>
      </c>
      <c r="AG32" s="245"/>
      <c r="AH32" s="477">
        <v>41547</v>
      </c>
      <c r="AI32" s="406">
        <v>270</v>
      </c>
      <c r="AJ32" s="551"/>
      <c r="AK32" s="551" t="s">
        <v>1097</v>
      </c>
      <c r="AL32" s="551" t="s">
        <v>1178</v>
      </c>
      <c r="AM32" s="561">
        <v>6.7500000000000004E-2</v>
      </c>
      <c r="AN32" s="250">
        <v>7.3637272630198147E-2</v>
      </c>
      <c r="AO32" s="561" t="s">
        <v>1529</v>
      </c>
      <c r="AP32" s="249">
        <v>625.00407776610871</v>
      </c>
      <c r="AQ32" s="249">
        <v>618.63852570285906</v>
      </c>
      <c r="AR32" s="249"/>
      <c r="AS32" s="249"/>
      <c r="AT32" s="250">
        <v>-1.0184816851117877E-2</v>
      </c>
      <c r="AU32" s="251" t="s">
        <v>183</v>
      </c>
      <c r="AV32" s="252">
        <v>0.19013146894110527</v>
      </c>
      <c r="AW32" s="241">
        <v>5826</v>
      </c>
      <c r="AX32" s="477">
        <v>42094</v>
      </c>
      <c r="AY32" s="251" t="s">
        <v>740</v>
      </c>
      <c r="AZ32" s="252">
        <v>0.1422991301868296</v>
      </c>
      <c r="BA32" s="241">
        <v>4236.8</v>
      </c>
      <c r="BB32" s="477">
        <v>42825</v>
      </c>
      <c r="BC32" s="251" t="s">
        <v>184</v>
      </c>
      <c r="BD32" s="252">
        <v>0.11592167762991212</v>
      </c>
      <c r="BE32" s="241">
        <v>4244</v>
      </c>
      <c r="BF32" s="477">
        <v>42916</v>
      </c>
      <c r="BG32" s="252">
        <v>0.98778343215525155</v>
      </c>
      <c r="BH32" s="255">
        <v>2.5359781526305278</v>
      </c>
      <c r="BI32" s="256">
        <v>2.7650464573428495E-2</v>
      </c>
      <c r="BJ32" s="256">
        <v>0.20293075139651437</v>
      </c>
      <c r="BK32" s="256">
        <v>0.21990313201493317</v>
      </c>
      <c r="BL32" s="256">
        <v>0.2242040517277829</v>
      </c>
      <c r="BM32" s="256">
        <v>0.32531160028734107</v>
      </c>
      <c r="BN32" s="257"/>
      <c r="BO32" s="675">
        <v>8.1622878399999994</v>
      </c>
      <c r="BP32" s="258"/>
      <c r="BQ32" s="242" t="s">
        <v>98</v>
      </c>
      <c r="BR32" s="238">
        <v>1</v>
      </c>
      <c r="BS32" s="238"/>
      <c r="BT32" s="238"/>
      <c r="BU32" s="238"/>
      <c r="BV32" s="238">
        <v>1</v>
      </c>
      <c r="BW32" s="238"/>
      <c r="BX32" s="238"/>
      <c r="BY32" s="238">
        <v>1</v>
      </c>
      <c r="BZ32" s="238">
        <v>0</v>
      </c>
      <c r="CA32" s="554" t="s">
        <v>185</v>
      </c>
      <c r="CB32" s="554" t="s">
        <v>186</v>
      </c>
      <c r="CC32" s="554" t="s">
        <v>187</v>
      </c>
      <c r="CD32" s="554" t="s">
        <v>188</v>
      </c>
      <c r="CE32" s="554" t="s">
        <v>684</v>
      </c>
      <c r="CF32" s="554" t="s">
        <v>186</v>
      </c>
      <c r="CG32" s="554" t="s">
        <v>685</v>
      </c>
      <c r="CH32" s="557" t="s">
        <v>188</v>
      </c>
      <c r="CI32" s="554"/>
      <c r="CJ32" s="554"/>
      <c r="CK32" s="554"/>
      <c r="CL32" s="554"/>
      <c r="CM32" s="554"/>
      <c r="CN32" s="560" t="s">
        <v>189</v>
      </c>
      <c r="CO32" s="554"/>
      <c r="CP32" s="260" t="s">
        <v>182</v>
      </c>
      <c r="CQ32" s="238" t="s">
        <v>422</v>
      </c>
      <c r="CR32" s="238" t="s">
        <v>54</v>
      </c>
      <c r="CS32" s="261"/>
      <c r="CT32" s="262"/>
      <c r="CU32" s="262"/>
      <c r="CV32" s="275"/>
      <c r="CW32" s="275"/>
      <c r="CX32" s="275"/>
      <c r="CY32" s="275"/>
      <c r="CZ32" s="264" t="s">
        <v>93</v>
      </c>
      <c r="DA32" s="265"/>
      <c r="DB32" s="266"/>
      <c r="DC32" s="267"/>
      <c r="DD32" s="267"/>
      <c r="DE32" s="267"/>
      <c r="DF32" s="267"/>
      <c r="DG32" s="267"/>
      <c r="DH32" s="267"/>
      <c r="DI32" s="267"/>
      <c r="DJ32" s="268"/>
      <c r="DK32" s="263"/>
      <c r="DL32" s="269"/>
      <c r="DM32" s="270"/>
      <c r="DN32" s="270"/>
      <c r="DO32" s="270"/>
      <c r="DP32" s="271"/>
      <c r="DQ32" s="272"/>
      <c r="DR32" s="557"/>
      <c r="DS32" s="404">
        <v>20003</v>
      </c>
    </row>
    <row r="33" spans="1:123" s="552" customFormat="1" ht="20.25" customHeight="1">
      <c r="A33" s="538">
        <v>20006</v>
      </c>
      <c r="B33" s="263" t="s">
        <v>190</v>
      </c>
      <c r="C33" s="554" t="s">
        <v>54</v>
      </c>
      <c r="D33" s="554" t="s">
        <v>112</v>
      </c>
      <c r="E33" s="396" t="s">
        <v>89</v>
      </c>
      <c r="F33" s="263" t="s">
        <v>1221</v>
      </c>
      <c r="G33" s="263" t="s">
        <v>1222</v>
      </c>
      <c r="H33" s="554"/>
      <c r="I33" s="554" t="s">
        <v>168</v>
      </c>
      <c r="J33" s="554" t="s">
        <v>91</v>
      </c>
      <c r="K33" s="554" t="s">
        <v>114</v>
      </c>
      <c r="L33" s="233">
        <v>0.5</v>
      </c>
      <c r="M33" s="234" t="s">
        <v>191</v>
      </c>
      <c r="N33" s="234" t="s">
        <v>826</v>
      </c>
      <c r="O33" s="236">
        <v>4.5</v>
      </c>
      <c r="P33" s="235">
        <v>4</v>
      </c>
      <c r="Q33" s="236">
        <v>3</v>
      </c>
      <c r="R33" s="237"/>
      <c r="S33" s="238">
        <v>1979</v>
      </c>
      <c r="T33" s="239">
        <v>0.4</v>
      </c>
      <c r="U33" s="240">
        <v>38.538099999999993</v>
      </c>
      <c r="V33" s="240">
        <v>19.269049999999996</v>
      </c>
      <c r="W33" s="241">
        <v>1085</v>
      </c>
      <c r="X33" s="242"/>
      <c r="Y33" s="243">
        <v>1</v>
      </c>
      <c r="Z33" s="243" t="s">
        <v>93</v>
      </c>
      <c r="AA33" s="239"/>
      <c r="AB33" s="242" t="s">
        <v>93</v>
      </c>
      <c r="AC33" s="244">
        <v>175</v>
      </c>
      <c r="AD33" s="405">
        <v>36767</v>
      </c>
      <c r="AE33" s="237" t="s">
        <v>94</v>
      </c>
      <c r="AF33" s="619">
        <v>162.68809112000002</v>
      </c>
      <c r="AG33" s="245"/>
      <c r="AH33" s="477">
        <v>41820</v>
      </c>
      <c r="AI33" s="406">
        <v>160</v>
      </c>
      <c r="AJ33" s="551"/>
      <c r="AK33" s="551" t="s">
        <v>152</v>
      </c>
      <c r="AL33" s="551" t="s">
        <v>1530</v>
      </c>
      <c r="AM33" s="561">
        <v>6.6500000000000004E-2</v>
      </c>
      <c r="AN33" s="250">
        <v>5.3393434886348172E-2</v>
      </c>
      <c r="AO33" s="561" t="s">
        <v>1510</v>
      </c>
      <c r="AP33" s="249">
        <v>584.73285412807252</v>
      </c>
      <c r="AQ33" s="249">
        <v>590.89035752885763</v>
      </c>
      <c r="AR33" s="249"/>
      <c r="AS33" s="249"/>
      <c r="AT33" s="250">
        <v>1.0530455672730945E-2</v>
      </c>
      <c r="AU33" s="251" t="s">
        <v>1531</v>
      </c>
      <c r="AV33" s="252">
        <v>0.15839445786380346</v>
      </c>
      <c r="AW33" s="241">
        <v>2963.8999999999996</v>
      </c>
      <c r="AX33" s="477">
        <v>41851</v>
      </c>
      <c r="AY33" s="251" t="s">
        <v>153</v>
      </c>
      <c r="AZ33" s="252">
        <v>0.11235020233138708</v>
      </c>
      <c r="BA33" s="241">
        <v>2824.8500000000004</v>
      </c>
      <c r="BB33" s="477">
        <v>42216</v>
      </c>
      <c r="BC33" s="251" t="s">
        <v>1103</v>
      </c>
      <c r="BD33" s="252">
        <v>5.9353958559742993E-2</v>
      </c>
      <c r="BE33" s="241">
        <v>1151.0500000000002</v>
      </c>
      <c r="BF33" s="477">
        <v>43738</v>
      </c>
      <c r="BG33" s="252">
        <v>0.86629854611410528</v>
      </c>
      <c r="BH33" s="255">
        <v>3.0115563515913331</v>
      </c>
      <c r="BI33" s="256">
        <v>0.1664995727170536</v>
      </c>
      <c r="BJ33" s="256">
        <v>6.4177970992051775E-2</v>
      </c>
      <c r="BK33" s="256">
        <v>0.1776330425890843</v>
      </c>
      <c r="BL33" s="256">
        <v>6.6753925375408557E-2</v>
      </c>
      <c r="BM33" s="256">
        <v>0.5249354883264018</v>
      </c>
      <c r="BN33" s="257"/>
      <c r="BO33" s="675">
        <v>2.1133512099999998</v>
      </c>
      <c r="BP33" s="258"/>
      <c r="BQ33" s="242" t="s">
        <v>98</v>
      </c>
      <c r="BR33" s="238">
        <v>0.5</v>
      </c>
      <c r="BS33" s="238"/>
      <c r="BT33" s="238"/>
      <c r="BU33" s="238"/>
      <c r="BV33" s="238">
        <v>1</v>
      </c>
      <c r="BW33" s="238"/>
      <c r="BX33" s="238"/>
      <c r="BY33" s="238">
        <v>1</v>
      </c>
      <c r="BZ33" s="238">
        <v>0</v>
      </c>
      <c r="CA33" s="554" t="s">
        <v>713</v>
      </c>
      <c r="CB33" s="554" t="s">
        <v>714</v>
      </c>
      <c r="CC33" s="554" t="s">
        <v>715</v>
      </c>
      <c r="CD33" s="554" t="s">
        <v>716</v>
      </c>
      <c r="CE33" s="554" t="s">
        <v>684</v>
      </c>
      <c r="CF33" s="554" t="s">
        <v>186</v>
      </c>
      <c r="CG33" s="554" t="s">
        <v>685</v>
      </c>
      <c r="CH33" s="554" t="s">
        <v>188</v>
      </c>
      <c r="CI33" s="554" t="s">
        <v>842</v>
      </c>
      <c r="CJ33" s="554" t="s">
        <v>843</v>
      </c>
      <c r="CK33" s="554" t="s">
        <v>844</v>
      </c>
      <c r="CL33" s="554" t="s">
        <v>845</v>
      </c>
      <c r="CM33" s="554" t="s">
        <v>846</v>
      </c>
      <c r="CN33" s="554" t="s">
        <v>195</v>
      </c>
      <c r="CO33" s="554"/>
      <c r="CP33" s="260" t="s">
        <v>190</v>
      </c>
      <c r="CQ33" s="238" t="s">
        <v>422</v>
      </c>
      <c r="CR33" s="238" t="s">
        <v>54</v>
      </c>
      <c r="CS33" s="261"/>
      <c r="CT33" s="262"/>
      <c r="CU33" s="262"/>
      <c r="CV33" s="275"/>
      <c r="CW33" s="275"/>
      <c r="CX33" s="275"/>
      <c r="CY33" s="275"/>
      <c r="CZ33" s="264" t="s">
        <v>93</v>
      </c>
      <c r="DA33" s="265"/>
      <c r="DB33" s="266"/>
      <c r="DC33" s="267"/>
      <c r="DD33" s="267"/>
      <c r="DE33" s="267"/>
      <c r="DF33" s="267"/>
      <c r="DG33" s="267"/>
      <c r="DH33" s="267"/>
      <c r="DI33" s="267"/>
      <c r="DJ33" s="268"/>
      <c r="DK33" s="263"/>
      <c r="DL33" s="269"/>
      <c r="DM33" s="270"/>
      <c r="DN33" s="270"/>
      <c r="DO33" s="270"/>
      <c r="DP33" s="271"/>
      <c r="DQ33" s="272"/>
      <c r="DR33" s="399"/>
      <c r="DS33" s="404">
        <v>20006</v>
      </c>
    </row>
    <row r="34" spans="1:123" s="552" customFormat="1" ht="20.25" customHeight="1">
      <c r="A34" s="538">
        <v>20065</v>
      </c>
      <c r="B34" s="263" t="s">
        <v>686</v>
      </c>
      <c r="C34" s="554" t="s">
        <v>54</v>
      </c>
      <c r="D34" s="554" t="s">
        <v>112</v>
      </c>
      <c r="E34" s="396" t="s">
        <v>89</v>
      </c>
      <c r="F34" s="263" t="s">
        <v>1223</v>
      </c>
      <c r="G34" s="263" t="s">
        <v>1293</v>
      </c>
      <c r="H34" s="554"/>
      <c r="I34" s="554" t="s">
        <v>168</v>
      </c>
      <c r="J34" s="554" t="s">
        <v>169</v>
      </c>
      <c r="K34" s="554" t="s">
        <v>114</v>
      </c>
      <c r="L34" s="233">
        <v>0.5</v>
      </c>
      <c r="M34" s="234" t="s">
        <v>196</v>
      </c>
      <c r="N34" s="234" t="s">
        <v>826</v>
      </c>
      <c r="O34" s="235" t="s">
        <v>1422</v>
      </c>
      <c r="P34" s="235" t="s">
        <v>1423</v>
      </c>
      <c r="Q34" s="235" t="s">
        <v>197</v>
      </c>
      <c r="R34" s="237"/>
      <c r="S34" s="238">
        <v>1993</v>
      </c>
      <c r="T34" s="239">
        <v>0.6</v>
      </c>
      <c r="U34" s="240">
        <v>86.239600000099998</v>
      </c>
      <c r="V34" s="240">
        <v>43.119800000049999</v>
      </c>
      <c r="W34" s="241">
        <v>1460</v>
      </c>
      <c r="X34" s="242"/>
      <c r="Y34" s="243">
        <v>3</v>
      </c>
      <c r="Z34" s="243" t="s">
        <v>93</v>
      </c>
      <c r="AA34" s="239"/>
      <c r="AB34" s="242" t="s">
        <v>93</v>
      </c>
      <c r="AC34" s="244">
        <v>654</v>
      </c>
      <c r="AD34" s="405">
        <v>36144</v>
      </c>
      <c r="AE34" s="237" t="s">
        <v>94</v>
      </c>
      <c r="AF34" s="619">
        <v>689.43743623</v>
      </c>
      <c r="AG34" s="245"/>
      <c r="AH34" s="477">
        <v>41274</v>
      </c>
      <c r="AI34" s="406">
        <v>670</v>
      </c>
      <c r="AJ34" s="551"/>
      <c r="AK34" s="551" t="s">
        <v>1055</v>
      </c>
      <c r="AL34" s="551" t="s">
        <v>1532</v>
      </c>
      <c r="AM34" s="561">
        <v>5.8384351202030761E-2</v>
      </c>
      <c r="AN34" s="250">
        <v>5.1343748018044873E-2</v>
      </c>
      <c r="AO34" s="247" t="s">
        <v>1529</v>
      </c>
      <c r="AP34" s="249">
        <v>830.38312667313221</v>
      </c>
      <c r="AQ34" s="249">
        <v>835.57482319874021</v>
      </c>
      <c r="AR34" s="249"/>
      <c r="AS34" s="249"/>
      <c r="AT34" s="250">
        <v>6.2521700632431421E-3</v>
      </c>
      <c r="AU34" s="251" t="s">
        <v>1533</v>
      </c>
      <c r="AV34" s="252">
        <v>0.187</v>
      </c>
      <c r="AW34" s="241">
        <v>7045</v>
      </c>
      <c r="AX34" s="477">
        <v>46295</v>
      </c>
      <c r="AY34" s="251" t="s">
        <v>640</v>
      </c>
      <c r="AZ34" s="252">
        <v>0.13368024162597086</v>
      </c>
      <c r="BA34" s="241">
        <v>5851.3</v>
      </c>
      <c r="BB34" s="477">
        <v>44804</v>
      </c>
      <c r="BC34" s="251" t="s">
        <v>1534</v>
      </c>
      <c r="BD34" s="252">
        <v>6.2244367409576652E-2</v>
      </c>
      <c r="BE34" s="241">
        <v>4751.4499999999989</v>
      </c>
      <c r="BF34" s="477">
        <v>47026</v>
      </c>
      <c r="BG34" s="252">
        <v>0.81816358146394674</v>
      </c>
      <c r="BH34" s="255">
        <v>5.2549363686978205</v>
      </c>
      <c r="BI34" s="256">
        <v>0.16858896876966367</v>
      </c>
      <c r="BJ34" s="256">
        <v>2.5655954919287633E-3</v>
      </c>
      <c r="BK34" s="256">
        <v>0.1527261128810242</v>
      </c>
      <c r="BL34" s="256">
        <v>0.1663628163703513</v>
      </c>
      <c r="BM34" s="256">
        <v>0.50975650648703208</v>
      </c>
      <c r="BN34" s="257"/>
      <c r="BO34" s="675">
        <v>19.854540400000001</v>
      </c>
      <c r="BP34" s="258"/>
      <c r="BQ34" s="242" t="s">
        <v>98</v>
      </c>
      <c r="BR34" s="238">
        <v>0.5</v>
      </c>
      <c r="BS34" s="238"/>
      <c r="BT34" s="238"/>
      <c r="BU34" s="238"/>
      <c r="BV34" s="238">
        <v>1</v>
      </c>
      <c r="BW34" s="238"/>
      <c r="BX34" s="238"/>
      <c r="BY34" s="238">
        <v>1</v>
      </c>
      <c r="BZ34" s="238">
        <v>0</v>
      </c>
      <c r="CA34" s="554" t="s">
        <v>599</v>
      </c>
      <c r="CB34" s="554" t="s">
        <v>1424</v>
      </c>
      <c r="CC34" s="554" t="s">
        <v>1425</v>
      </c>
      <c r="CD34" s="554" t="s">
        <v>1426</v>
      </c>
      <c r="CE34" s="554" t="s">
        <v>122</v>
      </c>
      <c r="CF34" s="554" t="s">
        <v>123</v>
      </c>
      <c r="CG34" s="554" t="s">
        <v>586</v>
      </c>
      <c r="CH34" s="323" t="s">
        <v>124</v>
      </c>
      <c r="CI34" s="554" t="s">
        <v>198</v>
      </c>
      <c r="CJ34" s="554" t="s">
        <v>1427</v>
      </c>
      <c r="CK34" s="554" t="s">
        <v>1428</v>
      </c>
      <c r="CL34" s="554" t="s">
        <v>1429</v>
      </c>
      <c r="CM34" s="554" t="s">
        <v>1430</v>
      </c>
      <c r="CN34" s="554" t="s">
        <v>199</v>
      </c>
      <c r="CO34" s="554"/>
      <c r="CP34" s="260" t="s">
        <v>200</v>
      </c>
      <c r="CQ34" s="238" t="s">
        <v>422</v>
      </c>
      <c r="CR34" s="238" t="s">
        <v>54</v>
      </c>
      <c r="CS34" s="261"/>
      <c r="CT34" s="262"/>
      <c r="CU34" s="262"/>
      <c r="CV34" s="275"/>
      <c r="CW34" s="275"/>
      <c r="CX34" s="275"/>
      <c r="CY34" s="275"/>
      <c r="CZ34" s="264" t="s">
        <v>93</v>
      </c>
      <c r="DA34" s="265"/>
      <c r="DB34" s="266"/>
      <c r="DC34" s="267"/>
      <c r="DD34" s="267"/>
      <c r="DE34" s="267"/>
      <c r="DF34" s="267"/>
      <c r="DG34" s="267"/>
      <c r="DH34" s="267"/>
      <c r="DI34" s="267"/>
      <c r="DJ34" s="268"/>
      <c r="DK34" s="263"/>
      <c r="DL34" s="269"/>
      <c r="DM34" s="270"/>
      <c r="DN34" s="270"/>
      <c r="DO34" s="270"/>
      <c r="DP34" s="271"/>
      <c r="DQ34" s="272"/>
      <c r="DR34" s="399"/>
      <c r="DS34" s="404">
        <v>20065</v>
      </c>
    </row>
    <row r="35" spans="1:123" s="552" customFormat="1" ht="20.25" customHeight="1">
      <c r="A35" s="538">
        <v>20013</v>
      </c>
      <c r="B35" s="263" t="s">
        <v>201</v>
      </c>
      <c r="C35" s="554" t="s">
        <v>54</v>
      </c>
      <c r="D35" s="554" t="s">
        <v>112</v>
      </c>
      <c r="E35" s="396" t="s">
        <v>89</v>
      </c>
      <c r="F35" s="263" t="s">
        <v>1217</v>
      </c>
      <c r="G35" s="263" t="s">
        <v>1219</v>
      </c>
      <c r="H35" s="554" t="s">
        <v>1218</v>
      </c>
      <c r="I35" s="554" t="s">
        <v>168</v>
      </c>
      <c r="J35" s="554" t="s">
        <v>91</v>
      </c>
      <c r="K35" s="554" t="s">
        <v>114</v>
      </c>
      <c r="L35" s="233">
        <v>0.5</v>
      </c>
      <c r="M35" s="234" t="s">
        <v>202</v>
      </c>
      <c r="N35" s="234" t="s">
        <v>826</v>
      </c>
      <c r="O35" s="284" t="s">
        <v>1047</v>
      </c>
      <c r="P35" s="235" t="s">
        <v>717</v>
      </c>
      <c r="Q35" s="235" t="s">
        <v>1048</v>
      </c>
      <c r="R35" s="237"/>
      <c r="S35" s="238">
        <v>1964</v>
      </c>
      <c r="T35" s="239">
        <v>0.6</v>
      </c>
      <c r="U35" s="240">
        <v>53.065600000099998</v>
      </c>
      <c r="V35" s="240">
        <v>26.532800000049999</v>
      </c>
      <c r="W35" s="241">
        <v>1020</v>
      </c>
      <c r="X35" s="242"/>
      <c r="Y35" s="243">
        <v>2</v>
      </c>
      <c r="Z35" s="243" t="s">
        <v>93</v>
      </c>
      <c r="AA35" s="239"/>
      <c r="AB35" s="242" t="s">
        <v>93</v>
      </c>
      <c r="AC35" s="244">
        <v>385</v>
      </c>
      <c r="AD35" s="405">
        <v>36767</v>
      </c>
      <c r="AE35" s="237" t="s">
        <v>94</v>
      </c>
      <c r="AF35" s="619">
        <v>324.33900022</v>
      </c>
      <c r="AG35" s="245"/>
      <c r="AH35" s="477">
        <v>41455</v>
      </c>
      <c r="AI35" s="406">
        <v>242.5</v>
      </c>
      <c r="AJ35" s="551"/>
      <c r="AK35" s="551" t="s">
        <v>1097</v>
      </c>
      <c r="AL35" s="551" t="s">
        <v>1535</v>
      </c>
      <c r="AM35" s="561">
        <v>6.2707656249999993E-2</v>
      </c>
      <c r="AN35" s="250">
        <v>6.4819642367213548E-2</v>
      </c>
      <c r="AO35" s="247" t="s">
        <v>1529</v>
      </c>
      <c r="AP35" s="249">
        <v>714.70720086238168</v>
      </c>
      <c r="AQ35" s="249">
        <v>712.79813178491668</v>
      </c>
      <c r="AR35" s="249"/>
      <c r="AS35" s="249"/>
      <c r="AT35" s="250">
        <v>-2.6711205304234802E-3</v>
      </c>
      <c r="AU35" s="251" t="s">
        <v>1536</v>
      </c>
      <c r="AV35" s="252">
        <v>8.8875337424494119E-2</v>
      </c>
      <c r="AW35" s="241">
        <v>3099.4500000000003</v>
      </c>
      <c r="AX35" s="477">
        <v>46295</v>
      </c>
      <c r="AY35" s="251" t="s">
        <v>1104</v>
      </c>
      <c r="AZ35" s="252">
        <v>8.3358941490505628E-2</v>
      </c>
      <c r="BA35" s="241">
        <v>2576.9499999999998</v>
      </c>
      <c r="BB35" s="477">
        <v>43708</v>
      </c>
      <c r="BC35" s="251" t="s">
        <v>1537</v>
      </c>
      <c r="BD35" s="252">
        <v>7.8811830975696717E-2</v>
      </c>
      <c r="BE35" s="241">
        <v>4.9999999999999998E-8</v>
      </c>
      <c r="BF35" s="477">
        <v>42916</v>
      </c>
      <c r="BG35" s="252">
        <v>0.97594863715858116</v>
      </c>
      <c r="BH35" s="255">
        <v>4.545506379090682</v>
      </c>
      <c r="BI35" s="256">
        <v>2.1380971498461677E-2</v>
      </c>
      <c r="BJ35" s="256">
        <v>4.017262715113093E-2</v>
      </c>
      <c r="BK35" s="256">
        <v>7.6501097349269215E-2</v>
      </c>
      <c r="BL35" s="256">
        <v>0.1528197140578211</v>
      </c>
      <c r="BM35" s="256">
        <v>0.70912558994331709</v>
      </c>
      <c r="BN35" s="257"/>
      <c r="BO35" s="675">
        <v>3.1522278699999999</v>
      </c>
      <c r="BP35" s="258"/>
      <c r="BQ35" s="242" t="s">
        <v>98</v>
      </c>
      <c r="BR35" s="238">
        <v>0.5</v>
      </c>
      <c r="BS35" s="238"/>
      <c r="BT35" s="238"/>
      <c r="BU35" s="238"/>
      <c r="BV35" s="238">
        <v>1</v>
      </c>
      <c r="BW35" s="238"/>
      <c r="BX35" s="238"/>
      <c r="BY35" s="238">
        <v>1</v>
      </c>
      <c r="BZ35" s="238">
        <v>0</v>
      </c>
      <c r="CA35" s="554" t="s">
        <v>307</v>
      </c>
      <c r="CB35" s="554" t="s">
        <v>452</v>
      </c>
      <c r="CC35" s="234" t="s">
        <v>847</v>
      </c>
      <c r="CD35" s="555" t="s">
        <v>848</v>
      </c>
      <c r="CE35" s="554" t="s">
        <v>185</v>
      </c>
      <c r="CF35" s="554" t="s">
        <v>186</v>
      </c>
      <c r="CG35" s="554" t="s">
        <v>187</v>
      </c>
      <c r="CH35" s="554" t="s">
        <v>188</v>
      </c>
      <c r="CI35" s="554" t="s">
        <v>203</v>
      </c>
      <c r="CJ35" s="554" t="s">
        <v>204</v>
      </c>
      <c r="CK35" s="554" t="s">
        <v>205</v>
      </c>
      <c r="CL35" s="554" t="s">
        <v>206</v>
      </c>
      <c r="CM35" s="554" t="s">
        <v>207</v>
      </c>
      <c r="CN35" s="554" t="s">
        <v>208</v>
      </c>
      <c r="CO35" s="554" t="s">
        <v>718</v>
      </c>
      <c r="CP35" s="260" t="s">
        <v>780</v>
      </c>
      <c r="CQ35" s="238" t="s">
        <v>422</v>
      </c>
      <c r="CR35" s="238" t="s">
        <v>54</v>
      </c>
      <c r="CS35" s="261"/>
      <c r="CT35" s="262"/>
      <c r="CU35" s="262"/>
      <c r="CV35" s="275"/>
      <c r="CW35" s="275"/>
      <c r="CX35" s="275"/>
      <c r="CY35" s="275"/>
      <c r="CZ35" s="264" t="s">
        <v>93</v>
      </c>
      <c r="DA35" s="265"/>
      <c r="DB35" s="266"/>
      <c r="DC35" s="267"/>
      <c r="DD35" s="267"/>
      <c r="DE35" s="267"/>
      <c r="DF35" s="267"/>
      <c r="DG35" s="267"/>
      <c r="DH35" s="267"/>
      <c r="DI35" s="267"/>
      <c r="DJ35" s="268"/>
      <c r="DK35" s="263"/>
      <c r="DL35" s="269"/>
      <c r="DM35" s="270"/>
      <c r="DN35" s="270"/>
      <c r="DO35" s="270"/>
      <c r="DP35" s="271"/>
      <c r="DQ35" s="272"/>
      <c r="DR35" s="399"/>
      <c r="DS35" s="404">
        <v>20013</v>
      </c>
    </row>
    <row r="36" spans="1:123" s="552" customFormat="1" ht="20.25" customHeight="1">
      <c r="A36" s="538">
        <v>20005</v>
      </c>
      <c r="B36" s="263" t="s">
        <v>209</v>
      </c>
      <c r="C36" s="554" t="s">
        <v>54</v>
      </c>
      <c r="D36" s="554" t="s">
        <v>112</v>
      </c>
      <c r="E36" s="396" t="s">
        <v>89</v>
      </c>
      <c r="F36" s="263" t="s">
        <v>1224</v>
      </c>
      <c r="G36" s="263" t="s">
        <v>1290</v>
      </c>
      <c r="H36" s="554" t="s">
        <v>1291</v>
      </c>
      <c r="I36" s="554" t="s">
        <v>168</v>
      </c>
      <c r="J36" s="554" t="s">
        <v>91</v>
      </c>
      <c r="K36" s="554" t="s">
        <v>114</v>
      </c>
      <c r="L36" s="233">
        <v>1</v>
      </c>
      <c r="M36" s="234" t="s">
        <v>93</v>
      </c>
      <c r="N36" s="234" t="s">
        <v>826</v>
      </c>
      <c r="O36" s="235">
        <v>5.5</v>
      </c>
      <c r="P36" s="236">
        <v>5.5</v>
      </c>
      <c r="Q36" s="236">
        <v>4</v>
      </c>
      <c r="R36" s="237"/>
      <c r="S36" s="238">
        <v>2004</v>
      </c>
      <c r="T36" s="239">
        <v>0.4</v>
      </c>
      <c r="U36" s="240">
        <v>19.664000000000001</v>
      </c>
      <c r="V36" s="240">
        <v>19.664000000000001</v>
      </c>
      <c r="W36" s="241">
        <v>2000</v>
      </c>
      <c r="X36" s="242"/>
      <c r="Y36" s="243">
        <v>1</v>
      </c>
      <c r="Z36" s="243" t="s">
        <v>93</v>
      </c>
      <c r="AA36" s="239"/>
      <c r="AB36" s="242" t="s">
        <v>93</v>
      </c>
      <c r="AC36" s="244">
        <v>113</v>
      </c>
      <c r="AD36" s="405">
        <v>37385</v>
      </c>
      <c r="AE36" s="237" t="s">
        <v>94</v>
      </c>
      <c r="AF36" s="619">
        <v>197.00000041999996</v>
      </c>
      <c r="AG36" s="245"/>
      <c r="AH36" s="477">
        <v>42004</v>
      </c>
      <c r="AI36" s="406">
        <v>197</v>
      </c>
      <c r="AJ36" s="551"/>
      <c r="AK36" s="551" t="s">
        <v>152</v>
      </c>
      <c r="AL36" s="551" t="s">
        <v>1538</v>
      </c>
      <c r="AM36" s="561">
        <v>6.8500000000000005E-2</v>
      </c>
      <c r="AN36" s="250">
        <v>5.6002720692786091E-2</v>
      </c>
      <c r="AO36" s="248" t="s">
        <v>1177</v>
      </c>
      <c r="AP36" s="249">
        <v>751.22119218377782</v>
      </c>
      <c r="AQ36" s="249">
        <v>523.46528805775404</v>
      </c>
      <c r="AR36" s="249"/>
      <c r="AS36" s="249"/>
      <c r="AT36" s="250">
        <v>-0.30318088266911652</v>
      </c>
      <c r="AU36" s="251" t="s">
        <v>211</v>
      </c>
      <c r="AV36" s="252">
        <v>0.88789514731337071</v>
      </c>
      <c r="AW36" s="241">
        <v>17547</v>
      </c>
      <c r="AX36" s="477">
        <v>43555</v>
      </c>
      <c r="AY36" s="251" t="s">
        <v>641</v>
      </c>
      <c r="AZ36" s="252">
        <v>0.1050829686551652</v>
      </c>
      <c r="BA36" s="241">
        <v>2037</v>
      </c>
      <c r="BB36" s="477">
        <v>42643</v>
      </c>
      <c r="BC36" s="251" t="s">
        <v>212</v>
      </c>
      <c r="BD36" s="252">
        <v>5.14950538347191E-3</v>
      </c>
      <c r="BE36" s="241">
        <v>80</v>
      </c>
      <c r="BF36" s="477">
        <v>42460</v>
      </c>
      <c r="BG36" s="252">
        <v>1</v>
      </c>
      <c r="BH36" s="255">
        <v>3.9172934753085422</v>
      </c>
      <c r="BI36" s="256">
        <v>0</v>
      </c>
      <c r="BJ36" s="256">
        <v>0</v>
      </c>
      <c r="BK36" s="256">
        <v>7.1842395548149945E-3</v>
      </c>
      <c r="BL36" s="256">
        <v>0.12446708045131258</v>
      </c>
      <c r="BM36" s="256">
        <v>0.86834867999387244</v>
      </c>
      <c r="BN36" s="257"/>
      <c r="BO36" s="675">
        <v>5.0246442499999997</v>
      </c>
      <c r="BP36" s="258"/>
      <c r="BQ36" s="242" t="s">
        <v>98</v>
      </c>
      <c r="BR36" s="238">
        <v>1</v>
      </c>
      <c r="BS36" s="238"/>
      <c r="BT36" s="238"/>
      <c r="BU36" s="238"/>
      <c r="BV36" s="238">
        <v>1</v>
      </c>
      <c r="BW36" s="238"/>
      <c r="BX36" s="238"/>
      <c r="BY36" s="238">
        <v>0</v>
      </c>
      <c r="BZ36" s="238">
        <v>0</v>
      </c>
      <c r="CA36" s="554" t="s">
        <v>213</v>
      </c>
      <c r="CB36" s="554" t="s">
        <v>214</v>
      </c>
      <c r="CC36" s="554" t="s">
        <v>215</v>
      </c>
      <c r="CD36" s="554" t="s">
        <v>216</v>
      </c>
      <c r="CE36" s="554" t="s">
        <v>217</v>
      </c>
      <c r="CF36" s="554" t="s">
        <v>214</v>
      </c>
      <c r="CG36" s="554" t="s">
        <v>215</v>
      </c>
      <c r="CH36" s="554" t="s">
        <v>216</v>
      </c>
      <c r="CI36" s="554"/>
      <c r="CJ36" s="554"/>
      <c r="CK36" s="554"/>
      <c r="CL36" s="554"/>
      <c r="CM36" s="554"/>
      <c r="CN36" s="554" t="s">
        <v>218</v>
      </c>
      <c r="CO36" s="554"/>
      <c r="CP36" s="285" t="s">
        <v>209</v>
      </c>
      <c r="CQ36" s="238" t="s">
        <v>422</v>
      </c>
      <c r="CR36" s="238" t="s">
        <v>54</v>
      </c>
      <c r="CS36" s="261"/>
      <c r="CT36" s="262"/>
      <c r="CU36" s="262"/>
      <c r="CV36" s="275"/>
      <c r="CW36" s="275"/>
      <c r="CX36" s="275"/>
      <c r="CY36" s="275"/>
      <c r="CZ36" s="264" t="s">
        <v>93</v>
      </c>
      <c r="DA36" s="265"/>
      <c r="DB36" s="266"/>
      <c r="DC36" s="267"/>
      <c r="DD36" s="267"/>
      <c r="DE36" s="267"/>
      <c r="DF36" s="267"/>
      <c r="DG36" s="267"/>
      <c r="DH36" s="267"/>
      <c r="DI36" s="267"/>
      <c r="DJ36" s="268"/>
      <c r="DK36" s="263"/>
      <c r="DL36" s="269"/>
      <c r="DM36" s="270"/>
      <c r="DN36" s="270"/>
      <c r="DO36" s="270"/>
      <c r="DP36" s="271"/>
      <c r="DQ36" s="272"/>
      <c r="DS36" s="404">
        <v>20005</v>
      </c>
    </row>
    <row r="37" spans="1:123" s="552" customFormat="1" ht="20.25" customHeight="1">
      <c r="A37" s="539">
        <v>20116</v>
      </c>
      <c r="B37" s="649" t="s">
        <v>1372</v>
      </c>
      <c r="C37" s="553" t="s">
        <v>54</v>
      </c>
      <c r="D37" s="553" t="s">
        <v>112</v>
      </c>
      <c r="E37" s="397" t="s">
        <v>89</v>
      </c>
      <c r="F37" s="263"/>
      <c r="G37" s="378"/>
      <c r="H37" s="554"/>
      <c r="I37" s="554"/>
      <c r="J37" s="554"/>
      <c r="K37" s="554"/>
      <c r="L37" s="233"/>
      <c r="M37" s="234"/>
      <c r="N37" s="234"/>
      <c r="O37" s="284"/>
      <c r="P37" s="236"/>
      <c r="Q37" s="236"/>
      <c r="R37" s="237"/>
      <c r="S37" s="238"/>
      <c r="T37" s="239"/>
      <c r="U37" s="240"/>
      <c r="V37" s="240"/>
      <c r="W37" s="241"/>
      <c r="X37" s="242"/>
      <c r="Y37" s="243"/>
      <c r="Z37" s="243"/>
      <c r="AA37" s="239"/>
      <c r="AB37" s="242"/>
      <c r="AC37" s="244"/>
      <c r="AD37" s="405"/>
      <c r="AE37" s="237"/>
      <c r="AF37" s="619"/>
      <c r="AG37" s="245"/>
      <c r="AH37" s="477"/>
      <c r="AI37" s="406"/>
      <c r="AJ37" s="551"/>
      <c r="AK37" s="551"/>
      <c r="AL37" s="551"/>
      <c r="AM37" s="248"/>
      <c r="AN37" s="551"/>
      <c r="AO37" s="248"/>
      <c r="AP37" s="249"/>
      <c r="AQ37" s="249"/>
      <c r="AR37" s="249"/>
      <c r="AS37" s="249"/>
      <c r="AT37" s="250"/>
      <c r="AU37" s="251"/>
      <c r="AV37" s="252"/>
      <c r="AW37" s="241"/>
      <c r="AX37" s="477"/>
      <c r="AY37" s="251"/>
      <c r="AZ37" s="252"/>
      <c r="BA37" s="241"/>
      <c r="BB37" s="477"/>
      <c r="BC37" s="251"/>
      <c r="BD37" s="252"/>
      <c r="BE37" s="241"/>
      <c r="BF37" s="477"/>
      <c r="BG37" s="252"/>
      <c r="BH37" s="255"/>
      <c r="BI37" s="252"/>
      <c r="BJ37" s="252"/>
      <c r="BK37" s="252"/>
      <c r="BL37" s="252"/>
      <c r="BM37" s="256"/>
      <c r="BN37" s="257"/>
      <c r="BO37" s="620"/>
      <c r="BP37" s="258"/>
      <c r="BQ37" s="242"/>
      <c r="BR37" s="238"/>
      <c r="BS37" s="238"/>
      <c r="BT37" s="473"/>
      <c r="BU37" s="238"/>
      <c r="BV37" s="238"/>
      <c r="BW37" s="238"/>
      <c r="BX37" s="238"/>
      <c r="BY37" s="238"/>
      <c r="BZ37" s="238"/>
      <c r="CA37" s="554"/>
      <c r="CB37" s="554"/>
      <c r="CC37" s="554"/>
      <c r="CD37" s="323"/>
      <c r="CE37" s="554"/>
      <c r="CF37" s="554"/>
      <c r="CG37" s="554"/>
      <c r="CH37" s="554"/>
      <c r="CI37" s="554"/>
      <c r="CJ37" s="554"/>
      <c r="CK37" s="554"/>
      <c r="CL37" s="554"/>
      <c r="CM37" s="554"/>
      <c r="CN37" s="560"/>
      <c r="CO37" s="554"/>
      <c r="CP37" s="285"/>
      <c r="CQ37" s="238"/>
      <c r="CR37" s="238"/>
      <c r="CS37" s="261"/>
      <c r="CT37" s="262"/>
      <c r="CU37" s="262"/>
      <c r="CV37" s="275"/>
      <c r="CW37" s="275"/>
      <c r="CX37" s="275"/>
      <c r="CY37" s="275"/>
      <c r="CZ37" s="264"/>
      <c r="DA37" s="265"/>
      <c r="DB37" s="266"/>
      <c r="DC37" s="267"/>
      <c r="DD37" s="267"/>
      <c r="DE37" s="267"/>
      <c r="DF37" s="267"/>
      <c r="DG37" s="267"/>
      <c r="DH37" s="267"/>
      <c r="DI37" s="267"/>
      <c r="DJ37" s="268"/>
      <c r="DK37" s="263"/>
      <c r="DL37" s="269"/>
      <c r="DM37" s="270"/>
      <c r="DN37" s="270"/>
      <c r="DO37" s="270"/>
      <c r="DP37" s="271"/>
      <c r="DQ37" s="272"/>
      <c r="DS37" s="404">
        <v>20116</v>
      </c>
    </row>
    <row r="38" spans="1:123" s="552" customFormat="1" ht="20.25" customHeight="1">
      <c r="A38" s="538">
        <v>20050</v>
      </c>
      <c r="B38" s="263" t="s">
        <v>219</v>
      </c>
      <c r="C38" s="554" t="s">
        <v>54</v>
      </c>
      <c r="D38" s="554" t="s">
        <v>112</v>
      </c>
      <c r="E38" s="396" t="s">
        <v>89</v>
      </c>
      <c r="F38" s="263" t="s">
        <v>1288</v>
      </c>
      <c r="G38" s="263" t="s">
        <v>1289</v>
      </c>
      <c r="H38" s="554"/>
      <c r="I38" s="554" t="s">
        <v>168</v>
      </c>
      <c r="J38" s="554" t="s">
        <v>91</v>
      </c>
      <c r="K38" s="554" t="s">
        <v>114</v>
      </c>
      <c r="L38" s="233">
        <v>0.5</v>
      </c>
      <c r="M38" s="234" t="s">
        <v>220</v>
      </c>
      <c r="N38" s="234" t="s">
        <v>826</v>
      </c>
      <c r="O38" s="284" t="s">
        <v>221</v>
      </c>
      <c r="P38" s="235" t="s">
        <v>865</v>
      </c>
      <c r="Q38" s="235" t="s">
        <v>222</v>
      </c>
      <c r="R38" s="237"/>
      <c r="S38" s="238">
        <v>1976</v>
      </c>
      <c r="T38" s="239">
        <v>0.6</v>
      </c>
      <c r="U38" s="240">
        <v>46.8255000001</v>
      </c>
      <c r="V38" s="240">
        <v>23.41275000005</v>
      </c>
      <c r="W38" s="241">
        <v>1060</v>
      </c>
      <c r="X38" s="242"/>
      <c r="Y38" s="243">
        <v>2</v>
      </c>
      <c r="Z38" s="243" t="s">
        <v>93</v>
      </c>
      <c r="AA38" s="239"/>
      <c r="AB38" s="242" t="s">
        <v>93</v>
      </c>
      <c r="AC38" s="244">
        <v>497</v>
      </c>
      <c r="AD38" s="405">
        <v>36144</v>
      </c>
      <c r="AE38" s="237" t="s">
        <v>94</v>
      </c>
      <c r="AF38" s="619">
        <v>197.12260455000001</v>
      </c>
      <c r="AG38" s="245"/>
      <c r="AH38" s="477">
        <v>41090</v>
      </c>
      <c r="AI38" s="406">
        <v>58</v>
      </c>
      <c r="AJ38" s="551"/>
      <c r="AK38" s="551" t="s">
        <v>312</v>
      </c>
      <c r="AL38" s="551" t="s">
        <v>618</v>
      </c>
      <c r="AM38" s="561">
        <v>6.8282586814292903E-2</v>
      </c>
      <c r="AN38" s="250">
        <v>7.9505189350441749E-2</v>
      </c>
      <c r="AO38" s="561" t="s">
        <v>1526</v>
      </c>
      <c r="AP38" s="249">
        <v>514.53907283719343</v>
      </c>
      <c r="AQ38" s="249">
        <v>545.10821470659471</v>
      </c>
      <c r="AR38" s="249"/>
      <c r="AS38" s="249"/>
      <c r="AT38" s="250">
        <v>5.9410729880709633E-2</v>
      </c>
      <c r="AU38" s="251" t="s">
        <v>1105</v>
      </c>
      <c r="AV38" s="252">
        <v>0.19208561676895236</v>
      </c>
      <c r="AW38" s="241">
        <v>4737</v>
      </c>
      <c r="AX38" s="477">
        <v>42613</v>
      </c>
      <c r="AY38" s="251" t="s">
        <v>1092</v>
      </c>
      <c r="AZ38" s="252">
        <v>0.1833869171404581</v>
      </c>
      <c r="BA38" s="241">
        <v>4540.75</v>
      </c>
      <c r="BB38" s="477">
        <v>42400</v>
      </c>
      <c r="BC38" s="251" t="s">
        <v>1539</v>
      </c>
      <c r="BD38" s="252">
        <v>0.10768566706538182</v>
      </c>
      <c r="BE38" s="241">
        <v>3102.4</v>
      </c>
      <c r="BF38" s="477">
        <v>42338</v>
      </c>
      <c r="BG38" s="252">
        <v>0.99265784668611623</v>
      </c>
      <c r="BH38" s="255">
        <v>2.6336495473951302</v>
      </c>
      <c r="BI38" s="256">
        <v>1.4634863660364896E-2</v>
      </c>
      <c r="BJ38" s="256">
        <v>2.5668124672376398E-2</v>
      </c>
      <c r="BK38" s="256">
        <v>0.32274061969501289</v>
      </c>
      <c r="BL38" s="256">
        <v>0.24786342019561788</v>
      </c>
      <c r="BM38" s="256">
        <v>0.38909297177662794</v>
      </c>
      <c r="BN38" s="257"/>
      <c r="BO38" s="675">
        <v>5.5808787049999999</v>
      </c>
      <c r="BP38" s="258"/>
      <c r="BQ38" s="242" t="s">
        <v>98</v>
      </c>
      <c r="BR38" s="238">
        <v>0.5</v>
      </c>
      <c r="BS38" s="238"/>
      <c r="BT38" s="473"/>
      <c r="BU38" s="238"/>
      <c r="BV38" s="238">
        <v>1</v>
      </c>
      <c r="BW38" s="238"/>
      <c r="BX38" s="238"/>
      <c r="BY38" s="238">
        <v>1</v>
      </c>
      <c r="BZ38" s="238">
        <v>0</v>
      </c>
      <c r="CA38" s="554" t="s">
        <v>223</v>
      </c>
      <c r="CB38" s="554" t="s">
        <v>224</v>
      </c>
      <c r="CC38" s="554" t="s">
        <v>225</v>
      </c>
      <c r="CD38" s="554" t="s">
        <v>226</v>
      </c>
      <c r="CE38" s="554" t="s">
        <v>223</v>
      </c>
      <c r="CF38" s="554" t="s">
        <v>224</v>
      </c>
      <c r="CG38" s="554" t="s">
        <v>225</v>
      </c>
      <c r="CH38" s="554" t="s">
        <v>226</v>
      </c>
      <c r="CI38" s="554" t="s">
        <v>1418</v>
      </c>
      <c r="CJ38" s="554" t="s">
        <v>1419</v>
      </c>
      <c r="CK38" s="554" t="s">
        <v>1420</v>
      </c>
      <c r="CL38" s="554" t="s">
        <v>193</v>
      </c>
      <c r="CM38" s="554" t="s">
        <v>1421</v>
      </c>
      <c r="CN38" s="560" t="s">
        <v>227</v>
      </c>
      <c r="CO38" s="554"/>
      <c r="CP38" s="260" t="s">
        <v>219</v>
      </c>
      <c r="CQ38" s="238" t="s">
        <v>422</v>
      </c>
      <c r="CR38" s="238" t="s">
        <v>54</v>
      </c>
      <c r="CS38" s="261"/>
      <c r="CT38" s="262"/>
      <c r="CU38" s="262"/>
      <c r="CV38" s="275"/>
      <c r="CW38" s="275"/>
      <c r="CX38" s="275"/>
      <c r="CY38" s="275"/>
      <c r="CZ38" s="264" t="s">
        <v>93</v>
      </c>
      <c r="DA38" s="265"/>
      <c r="DB38" s="266"/>
      <c r="DC38" s="267"/>
      <c r="DD38" s="267"/>
      <c r="DE38" s="267"/>
      <c r="DF38" s="267"/>
      <c r="DG38" s="267"/>
      <c r="DH38" s="267"/>
      <c r="DI38" s="267"/>
      <c r="DJ38" s="268"/>
      <c r="DK38" s="263"/>
      <c r="DL38" s="269"/>
      <c r="DM38" s="270"/>
      <c r="DN38" s="270"/>
      <c r="DO38" s="270"/>
      <c r="DP38" s="271"/>
      <c r="DQ38" s="272"/>
      <c r="DR38" s="399"/>
      <c r="DS38" s="404">
        <v>20050</v>
      </c>
    </row>
    <row r="39" spans="1:123" s="552" customFormat="1" ht="20.25" customHeight="1">
      <c r="A39" s="538">
        <v>20022</v>
      </c>
      <c r="B39" s="263" t="s">
        <v>228</v>
      </c>
      <c r="C39" s="554" t="s">
        <v>54</v>
      </c>
      <c r="D39" s="554" t="s">
        <v>112</v>
      </c>
      <c r="E39" s="396" t="s">
        <v>89</v>
      </c>
      <c r="F39" s="263" t="s">
        <v>1327</v>
      </c>
      <c r="G39" s="263" t="s">
        <v>1287</v>
      </c>
      <c r="H39" s="554"/>
      <c r="I39" s="554" t="s">
        <v>168</v>
      </c>
      <c r="J39" s="554" t="s">
        <v>91</v>
      </c>
      <c r="K39" s="554" t="s">
        <v>114</v>
      </c>
      <c r="L39" s="233">
        <v>1</v>
      </c>
      <c r="M39" s="234" t="s">
        <v>93</v>
      </c>
      <c r="N39" s="234" t="s">
        <v>826</v>
      </c>
      <c r="O39" s="284">
        <v>5</v>
      </c>
      <c r="P39" s="235">
        <v>4.5</v>
      </c>
      <c r="Q39" s="235" t="s">
        <v>131</v>
      </c>
      <c r="R39" s="237"/>
      <c r="S39" s="238">
        <v>2002</v>
      </c>
      <c r="T39" s="239">
        <v>0.4</v>
      </c>
      <c r="U39" s="240">
        <v>18.001399999999997</v>
      </c>
      <c r="V39" s="240">
        <v>18.001399999999997</v>
      </c>
      <c r="W39" s="241">
        <v>1577</v>
      </c>
      <c r="X39" s="242"/>
      <c r="Y39" s="243">
        <v>1</v>
      </c>
      <c r="Z39" s="243" t="s">
        <v>93</v>
      </c>
      <c r="AA39" s="239"/>
      <c r="AB39" s="242" t="s">
        <v>93</v>
      </c>
      <c r="AC39" s="244">
        <v>40</v>
      </c>
      <c r="AD39" s="405">
        <v>32021</v>
      </c>
      <c r="AE39" s="237" t="s">
        <v>94</v>
      </c>
      <c r="AF39" s="619">
        <v>153.56437108</v>
      </c>
      <c r="AG39" s="245"/>
      <c r="AH39" s="477">
        <v>41547</v>
      </c>
      <c r="AI39" s="406">
        <v>137</v>
      </c>
      <c r="AJ39" s="551"/>
      <c r="AK39" s="551" t="s">
        <v>110</v>
      </c>
      <c r="AL39" s="551" t="s">
        <v>1178</v>
      </c>
      <c r="AM39" s="561">
        <v>6.6680000000000003E-2</v>
      </c>
      <c r="AN39" s="250">
        <v>6.8196756359222538E-2</v>
      </c>
      <c r="AO39" s="247" t="s">
        <v>1526</v>
      </c>
      <c r="AP39" s="249">
        <v>609.8703348497861</v>
      </c>
      <c r="AQ39" s="249">
        <v>629.38939630446885</v>
      </c>
      <c r="AR39" s="249"/>
      <c r="AS39" s="249"/>
      <c r="AT39" s="250">
        <v>3.2005264626439614E-2</v>
      </c>
      <c r="AU39" s="251" t="s">
        <v>743</v>
      </c>
      <c r="AV39" s="252">
        <v>0.350399930847062</v>
      </c>
      <c r="AW39" s="241">
        <v>6300</v>
      </c>
      <c r="AX39" s="477">
        <v>45596</v>
      </c>
      <c r="AY39" s="251" t="s">
        <v>1106</v>
      </c>
      <c r="AZ39" s="252">
        <v>0.1814281388711404</v>
      </c>
      <c r="BA39" s="241">
        <v>3159.8</v>
      </c>
      <c r="BB39" s="477">
        <v>43830</v>
      </c>
      <c r="BC39" s="251" t="s">
        <v>642</v>
      </c>
      <c r="BD39" s="252">
        <v>8.3445971211900019E-2</v>
      </c>
      <c r="BE39" s="241">
        <v>1576</v>
      </c>
      <c r="BF39" s="477">
        <v>42916</v>
      </c>
      <c r="BG39" s="252">
        <v>0.96071416667592524</v>
      </c>
      <c r="BH39" s="255">
        <v>6.2374871102808882</v>
      </c>
      <c r="BI39" s="256">
        <v>6.2232704559700848E-2</v>
      </c>
      <c r="BJ39" s="256">
        <v>2.4257382212965431E-4</v>
      </c>
      <c r="BK39" s="256">
        <v>0</v>
      </c>
      <c r="BL39" s="256">
        <v>3.7475110944079279E-2</v>
      </c>
      <c r="BM39" s="256">
        <v>0.90004961067409028</v>
      </c>
      <c r="BN39" s="257"/>
      <c r="BO39" s="675">
        <v>3.7110090499999999</v>
      </c>
      <c r="BP39" s="258"/>
      <c r="BQ39" s="242" t="s">
        <v>98</v>
      </c>
      <c r="BR39" s="238">
        <v>1</v>
      </c>
      <c r="BS39" s="238"/>
      <c r="BT39" s="238"/>
      <c r="BU39" s="238"/>
      <c r="BV39" s="238">
        <v>1</v>
      </c>
      <c r="BW39" s="238"/>
      <c r="BX39" s="238"/>
      <c r="BY39" s="238">
        <v>1</v>
      </c>
      <c r="BZ39" s="238">
        <v>0</v>
      </c>
      <c r="CA39" s="554" t="s">
        <v>185</v>
      </c>
      <c r="CB39" s="554" t="s">
        <v>186</v>
      </c>
      <c r="CC39" s="554" t="s">
        <v>187</v>
      </c>
      <c r="CD39" s="560" t="s">
        <v>188</v>
      </c>
      <c r="CE39" s="554" t="s">
        <v>185</v>
      </c>
      <c r="CF39" s="554" t="s">
        <v>186</v>
      </c>
      <c r="CG39" s="554" t="s">
        <v>187</v>
      </c>
      <c r="CH39" s="560" t="s">
        <v>188</v>
      </c>
      <c r="CI39" s="554" t="s">
        <v>229</v>
      </c>
      <c r="CJ39" s="554" t="s">
        <v>607</v>
      </c>
      <c r="CK39" s="554" t="s">
        <v>608</v>
      </c>
      <c r="CL39" s="554" t="s">
        <v>609</v>
      </c>
      <c r="CM39" s="554" t="s">
        <v>610</v>
      </c>
      <c r="CN39" s="554" t="s">
        <v>230</v>
      </c>
      <c r="CO39" s="554"/>
      <c r="CP39" s="260" t="s">
        <v>228</v>
      </c>
      <c r="CQ39" s="238" t="s">
        <v>422</v>
      </c>
      <c r="CR39" s="238" t="s">
        <v>54</v>
      </c>
      <c r="CS39" s="261"/>
      <c r="CT39" s="262"/>
      <c r="CU39" s="262"/>
      <c r="CV39" s="275"/>
      <c r="CW39" s="275"/>
      <c r="CX39" s="275"/>
      <c r="CY39" s="275"/>
      <c r="CZ39" s="264" t="s">
        <v>93</v>
      </c>
      <c r="DA39" s="265"/>
      <c r="DB39" s="266"/>
      <c r="DC39" s="267"/>
      <c r="DD39" s="267"/>
      <c r="DE39" s="267"/>
      <c r="DF39" s="267"/>
      <c r="DG39" s="267"/>
      <c r="DH39" s="267"/>
      <c r="DI39" s="267"/>
      <c r="DJ39" s="268"/>
      <c r="DK39" s="263"/>
      <c r="DL39" s="269"/>
      <c r="DM39" s="270"/>
      <c r="DN39" s="270"/>
      <c r="DO39" s="270"/>
      <c r="DP39" s="271"/>
      <c r="DQ39" s="272"/>
      <c r="DR39" s="399"/>
      <c r="DS39" s="404">
        <v>20022</v>
      </c>
    </row>
    <row r="40" spans="1:123" s="552" customFormat="1" ht="20.25" customHeight="1">
      <c r="A40" s="538">
        <v>20001</v>
      </c>
      <c r="B40" s="263" t="s">
        <v>231</v>
      </c>
      <c r="C40" s="554" t="s">
        <v>54</v>
      </c>
      <c r="D40" s="554" t="s">
        <v>112</v>
      </c>
      <c r="E40" s="396" t="s">
        <v>89</v>
      </c>
      <c r="F40" s="263" t="s">
        <v>1350</v>
      </c>
      <c r="G40" s="263" t="s">
        <v>1225</v>
      </c>
      <c r="H40" s="554"/>
      <c r="I40" s="554" t="s">
        <v>168</v>
      </c>
      <c r="J40" s="554" t="s">
        <v>91</v>
      </c>
      <c r="K40" s="554" t="s">
        <v>114</v>
      </c>
      <c r="L40" s="233">
        <v>1</v>
      </c>
      <c r="M40" s="234" t="s">
        <v>93</v>
      </c>
      <c r="N40" s="234" t="s">
        <v>826</v>
      </c>
      <c r="O40" s="236">
        <v>5.5</v>
      </c>
      <c r="P40" s="235">
        <v>4.5</v>
      </c>
      <c r="Q40" s="235">
        <v>2.5</v>
      </c>
      <c r="R40" s="237"/>
      <c r="S40" s="238">
        <v>1984</v>
      </c>
      <c r="T40" s="239">
        <v>0.2</v>
      </c>
      <c r="U40" s="240">
        <v>20.6267</v>
      </c>
      <c r="V40" s="240">
        <v>20.6267</v>
      </c>
      <c r="W40" s="241">
        <v>1000</v>
      </c>
      <c r="X40" s="242"/>
      <c r="Y40" s="243">
        <v>1</v>
      </c>
      <c r="Z40" s="243" t="s">
        <v>93</v>
      </c>
      <c r="AA40" s="239"/>
      <c r="AB40" s="242" t="s">
        <v>93</v>
      </c>
      <c r="AC40" s="244">
        <v>111</v>
      </c>
      <c r="AD40" s="405">
        <v>36144</v>
      </c>
      <c r="AE40" s="237" t="s">
        <v>94</v>
      </c>
      <c r="AF40" s="619">
        <v>216.78645499999999</v>
      </c>
      <c r="AG40" s="245"/>
      <c r="AH40" s="477">
        <v>41820</v>
      </c>
      <c r="AI40" s="406">
        <v>212</v>
      </c>
      <c r="AJ40" s="551"/>
      <c r="AK40" s="551" t="s">
        <v>1055</v>
      </c>
      <c r="AL40" s="551" t="s">
        <v>1540</v>
      </c>
      <c r="AM40" s="561">
        <v>6.5000000000000002E-2</v>
      </c>
      <c r="AN40" s="250">
        <v>7.0782282038792513E-2</v>
      </c>
      <c r="AO40" s="247" t="s">
        <v>1510</v>
      </c>
      <c r="AP40" s="249">
        <v>656.75590647526508</v>
      </c>
      <c r="AQ40" s="249">
        <v>663.06253990902042</v>
      </c>
      <c r="AR40" s="249"/>
      <c r="AS40" s="249"/>
      <c r="AT40" s="250">
        <v>9.6027053149812195E-3</v>
      </c>
      <c r="AU40" s="251" t="s">
        <v>1107</v>
      </c>
      <c r="AV40" s="252">
        <v>0.35784885925732157</v>
      </c>
      <c r="AW40" s="241">
        <v>6756</v>
      </c>
      <c r="AX40" s="477">
        <v>45869</v>
      </c>
      <c r="AY40" s="251" t="s">
        <v>1108</v>
      </c>
      <c r="AZ40" s="252">
        <v>0.19966783449559553</v>
      </c>
      <c r="BA40" s="241">
        <v>4411.5</v>
      </c>
      <c r="BB40" s="477">
        <v>44012</v>
      </c>
      <c r="BC40" s="251" t="s">
        <v>643</v>
      </c>
      <c r="BD40" s="252">
        <v>0.10812242139215261</v>
      </c>
      <c r="BE40" s="241">
        <v>2325</v>
      </c>
      <c r="BF40" s="477">
        <v>42674</v>
      </c>
      <c r="BG40" s="252">
        <v>0.97288950728909618</v>
      </c>
      <c r="BH40" s="255">
        <v>5.4618173698102321</v>
      </c>
      <c r="BI40" s="256">
        <v>3.1306417604272087E-2</v>
      </c>
      <c r="BJ40" s="256">
        <v>3.4325440078146019E-4</v>
      </c>
      <c r="BK40" s="256">
        <v>9.8003584527911955E-2</v>
      </c>
      <c r="BL40" s="256">
        <v>0.21785470581123884</v>
      </c>
      <c r="BM40" s="256">
        <v>0.65249203765579566</v>
      </c>
      <c r="BN40" s="257"/>
      <c r="BO40" s="675">
        <v>5.2863875499999997</v>
      </c>
      <c r="BP40" s="258"/>
      <c r="BQ40" s="242" t="s">
        <v>98</v>
      </c>
      <c r="BR40" s="238">
        <v>1</v>
      </c>
      <c r="BS40" s="238"/>
      <c r="BT40" s="238"/>
      <c r="BU40" s="238"/>
      <c r="BV40" s="238">
        <v>1</v>
      </c>
      <c r="BW40" s="238"/>
      <c r="BX40" s="238"/>
      <c r="BY40" s="238">
        <v>1</v>
      </c>
      <c r="BZ40" s="238">
        <v>0</v>
      </c>
      <c r="CA40" s="554" t="s">
        <v>185</v>
      </c>
      <c r="CB40" s="554" t="s">
        <v>186</v>
      </c>
      <c r="CC40" s="554" t="s">
        <v>187</v>
      </c>
      <c r="CD40" s="560" t="s">
        <v>188</v>
      </c>
      <c r="CE40" s="554" t="s">
        <v>185</v>
      </c>
      <c r="CF40" s="554" t="s">
        <v>186</v>
      </c>
      <c r="CG40" s="554" t="s">
        <v>187</v>
      </c>
      <c r="CH40" s="560" t="s">
        <v>188</v>
      </c>
      <c r="CI40" s="554" t="s">
        <v>229</v>
      </c>
      <c r="CJ40" s="554" t="s">
        <v>607</v>
      </c>
      <c r="CK40" s="554" t="s">
        <v>608</v>
      </c>
      <c r="CL40" s="554" t="s">
        <v>609</v>
      </c>
      <c r="CM40" s="554" t="s">
        <v>610</v>
      </c>
      <c r="CN40" s="554" t="s">
        <v>232</v>
      </c>
      <c r="CO40" s="554"/>
      <c r="CP40" s="260" t="s">
        <v>231</v>
      </c>
      <c r="CQ40" s="238" t="s">
        <v>422</v>
      </c>
      <c r="CR40" s="238" t="s">
        <v>54</v>
      </c>
      <c r="CS40" s="261"/>
      <c r="CT40" s="262"/>
      <c r="CU40" s="262"/>
      <c r="CV40" s="275"/>
      <c r="CW40" s="275"/>
      <c r="CX40" s="275"/>
      <c r="CY40" s="275"/>
      <c r="CZ40" s="264" t="s">
        <v>93</v>
      </c>
      <c r="DA40" s="265"/>
      <c r="DB40" s="266"/>
      <c r="DC40" s="267"/>
      <c r="DD40" s="267"/>
      <c r="DE40" s="267"/>
      <c r="DF40" s="267"/>
      <c r="DG40" s="267"/>
      <c r="DH40" s="267"/>
      <c r="DI40" s="267"/>
      <c r="DJ40" s="268"/>
      <c r="DK40" s="263"/>
      <c r="DL40" s="269"/>
      <c r="DM40" s="270"/>
      <c r="DN40" s="270"/>
      <c r="DO40" s="270"/>
      <c r="DP40" s="271"/>
      <c r="DQ40" s="272"/>
      <c r="DR40" s="399"/>
      <c r="DS40" s="404">
        <v>20001</v>
      </c>
    </row>
    <row r="41" spans="1:123" s="552" customFormat="1" ht="20.25" customHeight="1">
      <c r="A41" s="538">
        <v>20019</v>
      </c>
      <c r="B41" s="263" t="s">
        <v>233</v>
      </c>
      <c r="C41" s="554" t="s">
        <v>54</v>
      </c>
      <c r="D41" s="554" t="s">
        <v>112</v>
      </c>
      <c r="E41" s="396" t="s">
        <v>89</v>
      </c>
      <c r="F41" s="263" t="s">
        <v>1226</v>
      </c>
      <c r="G41" s="263" t="s">
        <v>1227</v>
      </c>
      <c r="H41" s="554"/>
      <c r="I41" s="554" t="s">
        <v>168</v>
      </c>
      <c r="J41" s="554" t="s">
        <v>91</v>
      </c>
      <c r="K41" s="554" t="s">
        <v>114</v>
      </c>
      <c r="L41" s="233">
        <v>1</v>
      </c>
      <c r="M41" s="234" t="s">
        <v>93</v>
      </c>
      <c r="N41" s="234" t="s">
        <v>826</v>
      </c>
      <c r="O41" s="236">
        <v>5</v>
      </c>
      <c r="P41" s="235">
        <v>4.5</v>
      </c>
      <c r="Q41" s="236">
        <v>4</v>
      </c>
      <c r="R41" s="237"/>
      <c r="S41" s="238">
        <v>1978</v>
      </c>
      <c r="T41" s="239">
        <v>0.3</v>
      </c>
      <c r="U41" s="240">
        <v>30.112499999999997</v>
      </c>
      <c r="V41" s="240">
        <v>30.112499999999997</v>
      </c>
      <c r="W41" s="241">
        <v>1000</v>
      </c>
      <c r="X41" s="242"/>
      <c r="Y41" s="243">
        <v>1</v>
      </c>
      <c r="Z41" s="243" t="s">
        <v>93</v>
      </c>
      <c r="AA41" s="239"/>
      <c r="AB41" s="242" t="s">
        <v>93</v>
      </c>
      <c r="AC41" s="244">
        <v>134</v>
      </c>
      <c r="AD41" s="405">
        <v>32021</v>
      </c>
      <c r="AE41" s="237" t="s">
        <v>94</v>
      </c>
      <c r="AF41" s="619">
        <v>264.03563054</v>
      </c>
      <c r="AG41" s="245"/>
      <c r="AH41" s="477">
        <v>41820</v>
      </c>
      <c r="AI41" s="406">
        <v>261</v>
      </c>
      <c r="AJ41" s="551"/>
      <c r="AK41" s="551" t="s">
        <v>312</v>
      </c>
      <c r="AL41" s="551" t="s">
        <v>1515</v>
      </c>
      <c r="AM41" s="561">
        <v>6.7500000000000004E-2</v>
      </c>
      <c r="AN41" s="250">
        <v>7.2557570964263088E-2</v>
      </c>
      <c r="AO41" s="247">
        <v>8.5000000000000006E-2</v>
      </c>
      <c r="AP41" s="249">
        <v>630.81711548149758</v>
      </c>
      <c r="AQ41" s="249">
        <v>604.0919569382454</v>
      </c>
      <c r="AR41" s="249"/>
      <c r="AS41" s="249"/>
      <c r="AT41" s="250">
        <v>-4.2365937586923398E-2</v>
      </c>
      <c r="AU41" s="251" t="s">
        <v>96</v>
      </c>
      <c r="AV41" s="252">
        <v>0.14328875312770545</v>
      </c>
      <c r="AW41" s="241">
        <v>4986</v>
      </c>
      <c r="AX41" s="477">
        <v>44500</v>
      </c>
      <c r="AY41" s="251" t="s">
        <v>1109</v>
      </c>
      <c r="AZ41" s="252">
        <v>7.3350302841863002E-2</v>
      </c>
      <c r="BA41" s="241">
        <v>2488</v>
      </c>
      <c r="BB41" s="477">
        <v>44439</v>
      </c>
      <c r="BC41" s="251" t="s">
        <v>644</v>
      </c>
      <c r="BD41" s="252">
        <v>6.6171981811183278E-2</v>
      </c>
      <c r="BE41" s="241">
        <v>1830.1</v>
      </c>
      <c r="BF41" s="477">
        <v>43039</v>
      </c>
      <c r="BG41" s="252">
        <v>1</v>
      </c>
      <c r="BH41" s="255">
        <v>3.8715868691228512</v>
      </c>
      <c r="BI41" s="256">
        <v>1.1141109424161997E-2</v>
      </c>
      <c r="BJ41" s="256">
        <v>2.6071168534146733E-2</v>
      </c>
      <c r="BK41" s="256">
        <v>0.12177679833160857</v>
      </c>
      <c r="BL41" s="256">
        <v>0.13961447064086441</v>
      </c>
      <c r="BM41" s="256">
        <v>0.70139645306921827</v>
      </c>
      <c r="BN41" s="257"/>
      <c r="BO41" s="675">
        <v>7.6941669199999998</v>
      </c>
      <c r="BP41" s="258"/>
      <c r="BQ41" s="242" t="s">
        <v>98</v>
      </c>
      <c r="BR41" s="238">
        <v>1</v>
      </c>
      <c r="BS41" s="238"/>
      <c r="BT41" s="473"/>
      <c r="BU41" s="238"/>
      <c r="BV41" s="238">
        <v>1</v>
      </c>
      <c r="BW41" s="238"/>
      <c r="BX41" s="238"/>
      <c r="BY41" s="238">
        <v>0</v>
      </c>
      <c r="BZ41" s="238">
        <v>0</v>
      </c>
      <c r="CA41" s="554" t="s">
        <v>217</v>
      </c>
      <c r="CB41" s="554" t="s">
        <v>214</v>
      </c>
      <c r="CC41" s="554" t="s">
        <v>215</v>
      </c>
      <c r="CD41" s="560" t="s">
        <v>216</v>
      </c>
      <c r="CE41" s="554" t="s">
        <v>217</v>
      </c>
      <c r="CF41" s="554" t="s">
        <v>214</v>
      </c>
      <c r="CG41" s="554" t="s">
        <v>215</v>
      </c>
      <c r="CH41" s="560" t="s">
        <v>216</v>
      </c>
      <c r="CI41" s="554" t="s">
        <v>152</v>
      </c>
      <c r="CJ41" s="554" t="s">
        <v>998</v>
      </c>
      <c r="CK41" s="554" t="s">
        <v>999</v>
      </c>
      <c r="CL41" s="554">
        <v>415447653</v>
      </c>
      <c r="CM41" s="351" t="s">
        <v>1000</v>
      </c>
      <c r="CN41" s="560" t="s">
        <v>234</v>
      </c>
      <c r="CO41" s="554"/>
      <c r="CP41" s="260" t="s">
        <v>233</v>
      </c>
      <c r="CQ41" s="238" t="s">
        <v>422</v>
      </c>
      <c r="CR41" s="238" t="s">
        <v>54</v>
      </c>
      <c r="CS41" s="261"/>
      <c r="CT41" s="262"/>
      <c r="CU41" s="262"/>
      <c r="CV41" s="275"/>
      <c r="CW41" s="275"/>
      <c r="CX41" s="275"/>
      <c r="CY41" s="275"/>
      <c r="CZ41" s="264" t="s">
        <v>507</v>
      </c>
      <c r="DA41" s="265"/>
      <c r="DB41" s="266"/>
      <c r="DC41" s="267"/>
      <c r="DD41" s="267"/>
      <c r="DE41" s="267"/>
      <c r="DF41" s="267"/>
      <c r="DG41" s="267"/>
      <c r="DH41" s="267"/>
      <c r="DI41" s="267"/>
      <c r="DJ41" s="268"/>
      <c r="DK41" s="263"/>
      <c r="DL41" s="269"/>
      <c r="DM41" s="270"/>
      <c r="DN41" s="270"/>
      <c r="DO41" s="270"/>
      <c r="DP41" s="271"/>
      <c r="DQ41" s="272"/>
      <c r="DR41" s="557"/>
      <c r="DS41" s="404">
        <v>20019</v>
      </c>
    </row>
    <row r="42" spans="1:123" s="552" customFormat="1" ht="20.25" customHeight="1">
      <c r="A42" s="538">
        <v>20121</v>
      </c>
      <c r="B42" s="263" t="s">
        <v>657</v>
      </c>
      <c r="C42" s="554" t="s">
        <v>54</v>
      </c>
      <c r="D42" s="554" t="s">
        <v>112</v>
      </c>
      <c r="E42" s="396" t="s">
        <v>89</v>
      </c>
      <c r="F42" s="263" t="s">
        <v>1229</v>
      </c>
      <c r="G42" s="263" t="s">
        <v>1230</v>
      </c>
      <c r="H42" s="554"/>
      <c r="I42" s="554" t="s">
        <v>168</v>
      </c>
      <c r="J42" s="554" t="s">
        <v>109</v>
      </c>
      <c r="K42" s="554" t="s">
        <v>658</v>
      </c>
      <c r="L42" s="233">
        <v>0.5</v>
      </c>
      <c r="M42" s="234" t="s">
        <v>143</v>
      </c>
      <c r="N42" s="234" t="s">
        <v>826</v>
      </c>
      <c r="O42" s="236">
        <v>2.5</v>
      </c>
      <c r="P42" s="236">
        <v>2.5</v>
      </c>
      <c r="Q42" s="236">
        <v>2.5</v>
      </c>
      <c r="R42" s="237"/>
      <c r="S42" s="238">
        <v>1972</v>
      </c>
      <c r="T42" s="239">
        <v>0.30510000000000004</v>
      </c>
      <c r="U42" s="240">
        <v>16.146099999999997</v>
      </c>
      <c r="V42" s="240">
        <v>8.0730499999999985</v>
      </c>
      <c r="W42" s="241">
        <v>800</v>
      </c>
      <c r="X42" s="242"/>
      <c r="Y42" s="243">
        <v>1</v>
      </c>
      <c r="Z42" s="243"/>
      <c r="AA42" s="239"/>
      <c r="AB42" s="242"/>
      <c r="AC42" s="244">
        <v>68</v>
      </c>
      <c r="AD42" s="405">
        <v>41333</v>
      </c>
      <c r="AE42" s="237" t="s">
        <v>172</v>
      </c>
      <c r="AF42" s="619">
        <v>84.499575790000009</v>
      </c>
      <c r="AG42" s="245"/>
      <c r="AH42" s="477">
        <v>42004</v>
      </c>
      <c r="AI42" s="406">
        <v>84.5</v>
      </c>
      <c r="AJ42" s="551"/>
      <c r="AK42" s="551"/>
      <c r="AL42" s="551" t="s">
        <v>312</v>
      </c>
      <c r="AM42" s="561">
        <v>6.9730177514792893E-2</v>
      </c>
      <c r="AN42" s="250">
        <v>7.8850052650660765E-2</v>
      </c>
      <c r="AO42" s="247" t="s">
        <v>1541</v>
      </c>
      <c r="AP42" s="249">
        <v>880.10081391414781</v>
      </c>
      <c r="AQ42" s="249">
        <v>911.61567521633799</v>
      </c>
      <c r="AR42" s="249"/>
      <c r="AS42" s="249"/>
      <c r="AT42" s="250">
        <v>3.5808240151524728E-2</v>
      </c>
      <c r="AU42" s="251" t="s">
        <v>1110</v>
      </c>
      <c r="AV42" s="252">
        <v>0.15935148747522171</v>
      </c>
      <c r="AW42" s="241">
        <v>696.65</v>
      </c>
      <c r="AX42" s="477">
        <v>43343</v>
      </c>
      <c r="AY42" s="251" t="s">
        <v>1542</v>
      </c>
      <c r="AZ42" s="252">
        <v>5.3491585287551664E-2</v>
      </c>
      <c r="BA42" s="241">
        <v>117.1</v>
      </c>
      <c r="BB42" s="477">
        <v>44316</v>
      </c>
      <c r="BC42" s="251" t="s">
        <v>768</v>
      </c>
      <c r="BD42" s="252">
        <v>4.6756802591690509E-2</v>
      </c>
      <c r="BE42" s="241">
        <v>279.8</v>
      </c>
      <c r="BF42" s="477">
        <v>44135</v>
      </c>
      <c r="BG42" s="252">
        <v>0.9818536850115922</v>
      </c>
      <c r="BH42" s="255">
        <v>3.9267789053194648</v>
      </c>
      <c r="BI42" s="256">
        <v>1.8314511611961806E-2</v>
      </c>
      <c r="BJ42" s="256">
        <v>4.7276326641383669E-2</v>
      </c>
      <c r="BK42" s="256">
        <v>7.971018868841849E-2</v>
      </c>
      <c r="BL42" s="256">
        <v>0.18306030876607024</v>
      </c>
      <c r="BM42" s="256">
        <v>0.67163866429216579</v>
      </c>
      <c r="BN42" s="257"/>
      <c r="BO42" s="675">
        <v>3.1497797599999999</v>
      </c>
      <c r="BP42" s="258"/>
      <c r="BQ42" s="242" t="s">
        <v>98</v>
      </c>
      <c r="BR42" s="238">
        <v>0.5</v>
      </c>
      <c r="BS42" s="238">
        <v>0.5</v>
      </c>
      <c r="BT42" s="473"/>
      <c r="BU42" s="238"/>
      <c r="BV42" s="238">
        <v>1</v>
      </c>
      <c r="BW42" s="238"/>
      <c r="BX42" s="238"/>
      <c r="BY42" s="238">
        <v>1</v>
      </c>
      <c r="BZ42" s="238">
        <v>0</v>
      </c>
      <c r="CA42" s="554" t="s">
        <v>99</v>
      </c>
      <c r="CB42" s="554" t="s">
        <v>100</v>
      </c>
      <c r="CC42" s="554" t="s">
        <v>101</v>
      </c>
      <c r="CD42" s="560" t="s">
        <v>102</v>
      </c>
      <c r="CE42" s="554" t="s">
        <v>99</v>
      </c>
      <c r="CF42" s="554" t="s">
        <v>100</v>
      </c>
      <c r="CG42" s="554" t="s">
        <v>101</v>
      </c>
      <c r="CH42" s="560" t="s">
        <v>102</v>
      </c>
      <c r="CI42" s="554" t="s">
        <v>1065</v>
      </c>
      <c r="CJ42" s="554" t="s">
        <v>1066</v>
      </c>
      <c r="CK42" s="554" t="s">
        <v>1067</v>
      </c>
      <c r="CL42" s="554" t="s">
        <v>1068</v>
      </c>
      <c r="CM42" s="554" t="s">
        <v>1069</v>
      </c>
      <c r="CN42" s="560" t="s">
        <v>661</v>
      </c>
      <c r="CO42" s="554"/>
      <c r="CP42" s="260" t="s">
        <v>657</v>
      </c>
      <c r="CQ42" s="238" t="s">
        <v>422</v>
      </c>
      <c r="CR42" s="238" t="s">
        <v>54</v>
      </c>
      <c r="CS42" s="261"/>
      <c r="CT42" s="262"/>
      <c r="CU42" s="262"/>
      <c r="CV42" s="275"/>
      <c r="CW42" s="275"/>
      <c r="CX42" s="275"/>
      <c r="CY42" s="275"/>
      <c r="CZ42" s="264" t="s">
        <v>93</v>
      </c>
      <c r="DA42" s="265"/>
      <c r="DB42" s="266"/>
      <c r="DC42" s="267"/>
      <c r="DD42" s="267"/>
      <c r="DE42" s="267"/>
      <c r="DF42" s="267"/>
      <c r="DG42" s="267"/>
      <c r="DH42" s="267"/>
      <c r="DI42" s="267"/>
      <c r="DJ42" s="268"/>
      <c r="DK42" s="263"/>
      <c r="DL42" s="269"/>
      <c r="DM42" s="270"/>
      <c r="DN42" s="270"/>
      <c r="DO42" s="270"/>
      <c r="DP42" s="271"/>
      <c r="DQ42" s="272"/>
      <c r="DR42" s="557"/>
      <c r="DS42" s="404">
        <v>20121</v>
      </c>
    </row>
    <row r="43" spans="1:123" s="552" customFormat="1" ht="20.25" customHeight="1">
      <c r="A43" s="538">
        <v>20028</v>
      </c>
      <c r="B43" s="263" t="s">
        <v>694</v>
      </c>
      <c r="C43" s="554" t="s">
        <v>54</v>
      </c>
      <c r="D43" s="554" t="s">
        <v>236</v>
      </c>
      <c r="E43" s="396" t="s">
        <v>89</v>
      </c>
      <c r="F43" s="263" t="s">
        <v>1332</v>
      </c>
      <c r="G43" s="263" t="s">
        <v>1282</v>
      </c>
      <c r="H43" s="554" t="s">
        <v>1301</v>
      </c>
      <c r="I43" s="554" t="s">
        <v>237</v>
      </c>
      <c r="J43" s="554" t="s">
        <v>169</v>
      </c>
      <c r="K43" s="554" t="s">
        <v>114</v>
      </c>
      <c r="L43" s="233">
        <v>1</v>
      </c>
      <c r="M43" s="234" t="s">
        <v>93</v>
      </c>
      <c r="N43" s="234" t="s">
        <v>828</v>
      </c>
      <c r="O43" s="236">
        <v>5.5</v>
      </c>
      <c r="P43" s="236">
        <v>5.5</v>
      </c>
      <c r="Q43" s="236"/>
      <c r="R43" s="237" t="s">
        <v>832</v>
      </c>
      <c r="S43" s="238">
        <v>2011</v>
      </c>
      <c r="T43" s="239">
        <v>0.4</v>
      </c>
      <c r="U43" s="240">
        <v>39.303000000099999</v>
      </c>
      <c r="V43" s="240">
        <v>39.303000000099999</v>
      </c>
      <c r="W43" s="241" t="s">
        <v>1318</v>
      </c>
      <c r="X43" s="242"/>
      <c r="Y43" s="243">
        <v>1</v>
      </c>
      <c r="Z43" s="243" t="s">
        <v>93</v>
      </c>
      <c r="AA43" s="239"/>
      <c r="AB43" s="242" t="s">
        <v>93</v>
      </c>
      <c r="AC43" s="244">
        <v>382</v>
      </c>
      <c r="AD43" s="405">
        <v>30956</v>
      </c>
      <c r="AE43" s="237" t="s">
        <v>94</v>
      </c>
      <c r="AF43" s="619">
        <v>405.13949897999998</v>
      </c>
      <c r="AG43" s="245"/>
      <c r="AH43" s="477">
        <v>41364</v>
      </c>
      <c r="AI43" s="406">
        <v>400</v>
      </c>
      <c r="AJ43" s="551"/>
      <c r="AK43" s="551" t="s">
        <v>1097</v>
      </c>
      <c r="AL43" s="551" t="s">
        <v>1515</v>
      </c>
      <c r="AM43" s="561">
        <v>6.3750000000000001E-2</v>
      </c>
      <c r="AN43" s="250">
        <v>6.7393527584304669E-2</v>
      </c>
      <c r="AO43" s="247" t="s">
        <v>1529</v>
      </c>
      <c r="AP43" s="249">
        <v>638.40085993903472</v>
      </c>
      <c r="AQ43" s="249">
        <v>632.79603125365554</v>
      </c>
      <c r="AR43" s="249"/>
      <c r="AS43" s="249"/>
      <c r="AT43" s="250">
        <v>-8.7794817286342922E-3</v>
      </c>
      <c r="AU43" s="251" t="s">
        <v>238</v>
      </c>
      <c r="AV43" s="252">
        <v>0.6651993786465934</v>
      </c>
      <c r="AW43" s="241">
        <v>30992</v>
      </c>
      <c r="AX43" s="477">
        <v>44408</v>
      </c>
      <c r="AY43" s="251" t="s">
        <v>1123</v>
      </c>
      <c r="AZ43" s="252">
        <v>9.1752383437193052E-2</v>
      </c>
      <c r="BA43" s="241">
        <v>3813</v>
      </c>
      <c r="BB43" s="477">
        <v>43555</v>
      </c>
      <c r="BC43" s="251" t="s">
        <v>645</v>
      </c>
      <c r="BD43" s="252">
        <v>6.1322225566210198E-2</v>
      </c>
      <c r="BE43" s="241">
        <v>2212</v>
      </c>
      <c r="BF43" s="477">
        <v>44439</v>
      </c>
      <c r="BG43" s="252">
        <v>0.99715034475740494</v>
      </c>
      <c r="BH43" s="255">
        <v>5.9974572553294729</v>
      </c>
      <c r="BI43" s="256">
        <v>1.8181549549414571E-2</v>
      </c>
      <c r="BJ43" s="256">
        <v>0</v>
      </c>
      <c r="BK43" s="256">
        <v>0</v>
      </c>
      <c r="BL43" s="256">
        <v>5.2865131402107447E-2</v>
      </c>
      <c r="BM43" s="256">
        <v>0.928953319048478</v>
      </c>
      <c r="BN43" s="257"/>
      <c r="BO43" s="675">
        <v>11.737476460000002</v>
      </c>
      <c r="BP43" s="258"/>
      <c r="BQ43" s="242" t="s">
        <v>98</v>
      </c>
      <c r="BR43" s="238">
        <v>1</v>
      </c>
      <c r="BS43" s="238"/>
      <c r="BT43" s="238"/>
      <c r="BU43" s="238"/>
      <c r="BV43" s="238">
        <v>1</v>
      </c>
      <c r="BW43" s="238"/>
      <c r="BX43" s="238"/>
      <c r="BY43" s="238">
        <v>1</v>
      </c>
      <c r="BZ43" s="238">
        <v>0</v>
      </c>
      <c r="CA43" s="554" t="s">
        <v>240</v>
      </c>
      <c r="CB43" s="554" t="s">
        <v>241</v>
      </c>
      <c r="CC43" s="554" t="s">
        <v>242</v>
      </c>
      <c r="CD43" s="554" t="s">
        <v>243</v>
      </c>
      <c r="CE43" s="554" t="s">
        <v>240</v>
      </c>
      <c r="CF43" s="554" t="s">
        <v>241</v>
      </c>
      <c r="CG43" s="554" t="s">
        <v>242</v>
      </c>
      <c r="CH43" s="560" t="s">
        <v>243</v>
      </c>
      <c r="CI43" s="554"/>
      <c r="CJ43" s="554"/>
      <c r="CK43" s="554"/>
      <c r="CL43" s="554"/>
      <c r="CM43" s="554"/>
      <c r="CN43" s="554" t="s">
        <v>568</v>
      </c>
      <c r="CO43" s="554" t="s">
        <v>244</v>
      </c>
      <c r="CP43" s="260" t="s">
        <v>235</v>
      </c>
      <c r="CQ43" s="238" t="s">
        <v>355</v>
      </c>
      <c r="CR43" s="238" t="s">
        <v>54</v>
      </c>
      <c r="CS43" s="261"/>
      <c r="CT43" s="262"/>
      <c r="CU43" s="262"/>
      <c r="CV43" s="275"/>
      <c r="CW43" s="275"/>
      <c r="CX43" s="275"/>
      <c r="CY43" s="275"/>
      <c r="CZ43" s="264" t="s">
        <v>93</v>
      </c>
      <c r="DA43" s="265"/>
      <c r="DB43" s="266"/>
      <c r="DC43" s="267"/>
      <c r="DD43" s="267"/>
      <c r="DE43" s="267"/>
      <c r="DF43" s="267"/>
      <c r="DG43" s="267"/>
      <c r="DH43" s="267"/>
      <c r="DI43" s="267"/>
      <c r="DJ43" s="268"/>
      <c r="DK43" s="263"/>
      <c r="DL43" s="269"/>
      <c r="DM43" s="270"/>
      <c r="DN43" s="270"/>
      <c r="DO43" s="270"/>
      <c r="DP43" s="271"/>
      <c r="DQ43" s="272"/>
      <c r="DS43" s="404">
        <v>20028</v>
      </c>
    </row>
    <row r="44" spans="1:123" s="552" customFormat="1" ht="20.25" customHeight="1">
      <c r="A44" s="538">
        <v>20115</v>
      </c>
      <c r="B44" s="263" t="s">
        <v>1183</v>
      </c>
      <c r="C44" s="554" t="s">
        <v>54</v>
      </c>
      <c r="D44" s="554" t="s">
        <v>236</v>
      </c>
      <c r="E44" s="396" t="s">
        <v>89</v>
      </c>
      <c r="F44" s="263" t="s">
        <v>1331</v>
      </c>
      <c r="G44" s="263" t="s">
        <v>1236</v>
      </c>
      <c r="H44" s="554" t="s">
        <v>849</v>
      </c>
      <c r="I44" s="554" t="s">
        <v>237</v>
      </c>
      <c r="J44" s="554" t="s">
        <v>91</v>
      </c>
      <c r="K44" s="554" t="s">
        <v>114</v>
      </c>
      <c r="L44" s="233">
        <v>0.5</v>
      </c>
      <c r="M44" s="234" t="s">
        <v>143</v>
      </c>
      <c r="N44" s="234" t="s">
        <v>828</v>
      </c>
      <c r="O44" s="236">
        <v>3</v>
      </c>
      <c r="P44" s="236">
        <v>3</v>
      </c>
      <c r="Q44" s="236">
        <v>4</v>
      </c>
      <c r="R44" s="237"/>
      <c r="S44" s="238">
        <v>1984</v>
      </c>
      <c r="T44" s="239">
        <v>0.30259999999999998</v>
      </c>
      <c r="U44" s="240">
        <v>32.102000000099999</v>
      </c>
      <c r="V44" s="240">
        <v>16.051000000049999</v>
      </c>
      <c r="W44" s="241" t="s">
        <v>1319</v>
      </c>
      <c r="X44" s="242"/>
      <c r="Y44" s="243">
        <v>2</v>
      </c>
      <c r="Z44" s="243"/>
      <c r="AA44" s="239"/>
      <c r="AB44" s="242"/>
      <c r="AC44" s="244">
        <v>308</v>
      </c>
      <c r="AD44" s="405">
        <v>41213</v>
      </c>
      <c r="AE44" s="237" t="s">
        <v>172</v>
      </c>
      <c r="AF44" s="619">
        <v>130.00000016499999</v>
      </c>
      <c r="AG44" s="245"/>
      <c r="AH44" s="477">
        <v>42004</v>
      </c>
      <c r="AI44" s="406">
        <v>65</v>
      </c>
      <c r="AJ44" s="551"/>
      <c r="AK44" s="551"/>
      <c r="AL44" s="551" t="s">
        <v>110</v>
      </c>
      <c r="AM44" s="561">
        <v>6.7500000000000004E-2</v>
      </c>
      <c r="AN44" s="250">
        <v>7.1465030678525152E-2</v>
      </c>
      <c r="AO44" s="247" t="s">
        <v>1525</v>
      </c>
      <c r="AP44" s="249">
        <v>708.35445789342396</v>
      </c>
      <c r="AQ44" s="249">
        <v>715.11133196842343</v>
      </c>
      <c r="AR44" s="249"/>
      <c r="AS44" s="249"/>
      <c r="AT44" s="250">
        <v>9.5388318654671105E-3</v>
      </c>
      <c r="AU44" s="251" t="s">
        <v>646</v>
      </c>
      <c r="AV44" s="252">
        <v>0.1588843201372615</v>
      </c>
      <c r="AW44" s="241">
        <v>3026</v>
      </c>
      <c r="AX44" s="477">
        <v>45838</v>
      </c>
      <c r="AY44" s="251" t="s">
        <v>744</v>
      </c>
      <c r="AZ44" s="252">
        <v>0.12713285723350626</v>
      </c>
      <c r="BA44" s="241">
        <v>161.00000005000001</v>
      </c>
      <c r="BB44" s="477">
        <v>41973</v>
      </c>
      <c r="BC44" s="251" t="s">
        <v>647</v>
      </c>
      <c r="BD44" s="252">
        <v>0.12274393651020483</v>
      </c>
      <c r="BE44" s="241">
        <v>2176</v>
      </c>
      <c r="BF44" s="477">
        <v>42735</v>
      </c>
      <c r="BG44" s="252">
        <v>0.93146844433389986</v>
      </c>
      <c r="BH44" s="255">
        <v>4.8168239963081492</v>
      </c>
      <c r="BI44" s="256">
        <v>6.2925580485537272E-2</v>
      </c>
      <c r="BJ44" s="256">
        <v>1.1269015656534829E-2</v>
      </c>
      <c r="BK44" s="256">
        <v>0.18984731868300539</v>
      </c>
      <c r="BL44" s="256">
        <v>0.17241935313361345</v>
      </c>
      <c r="BM44" s="256">
        <v>0.563538732041309</v>
      </c>
      <c r="BN44" s="257"/>
      <c r="BO44" s="675">
        <v>3.2655409999999998</v>
      </c>
      <c r="BP44" s="258"/>
      <c r="BQ44" s="242" t="s">
        <v>98</v>
      </c>
      <c r="BR44" s="238">
        <v>0.5</v>
      </c>
      <c r="BS44" s="238">
        <v>0.5</v>
      </c>
      <c r="BT44" s="238"/>
      <c r="BU44" s="238"/>
      <c r="BV44" s="238">
        <v>1</v>
      </c>
      <c r="BW44" s="238"/>
      <c r="BX44" s="238"/>
      <c r="BY44" s="238">
        <v>1</v>
      </c>
      <c r="BZ44" s="238">
        <v>0</v>
      </c>
      <c r="CA44" s="554" t="s">
        <v>850</v>
      </c>
      <c r="CB44" s="554" t="s">
        <v>851</v>
      </c>
      <c r="CC44" s="554" t="s">
        <v>852</v>
      </c>
      <c r="CD44" s="554" t="s">
        <v>853</v>
      </c>
      <c r="CE44" s="554" t="s">
        <v>850</v>
      </c>
      <c r="CF44" s="554" t="s">
        <v>851</v>
      </c>
      <c r="CG44" s="554" t="s">
        <v>852</v>
      </c>
      <c r="CH44" s="554" t="s">
        <v>853</v>
      </c>
      <c r="CI44" s="554" t="s">
        <v>697</v>
      </c>
      <c r="CJ44" s="554" t="s">
        <v>1039</v>
      </c>
      <c r="CK44" s="554" t="s">
        <v>1040</v>
      </c>
      <c r="CL44" s="554" t="s">
        <v>1041</v>
      </c>
      <c r="CM44" s="554" t="s">
        <v>1042</v>
      </c>
      <c r="CN44" s="554" t="s">
        <v>565</v>
      </c>
      <c r="CO44" s="554"/>
      <c r="CP44" s="260" t="s">
        <v>496</v>
      </c>
      <c r="CQ44" s="238" t="s">
        <v>355</v>
      </c>
      <c r="CR44" s="238" t="s">
        <v>54</v>
      </c>
      <c r="CS44" s="261"/>
      <c r="CT44" s="262"/>
      <c r="CU44" s="262"/>
      <c r="CV44" s="275"/>
      <c r="CW44" s="275"/>
      <c r="CX44" s="275"/>
      <c r="CY44" s="275"/>
      <c r="CZ44" s="264" t="s">
        <v>93</v>
      </c>
      <c r="DA44" s="265"/>
      <c r="DB44" s="266"/>
      <c r="DC44" s="267"/>
      <c r="DD44" s="267"/>
      <c r="DE44" s="267"/>
      <c r="DF44" s="267"/>
      <c r="DG44" s="267"/>
      <c r="DH44" s="267"/>
      <c r="DI44" s="267"/>
      <c r="DJ44" s="268"/>
      <c r="DK44" s="263"/>
      <c r="DL44" s="269"/>
      <c r="DM44" s="270"/>
      <c r="DN44" s="270"/>
      <c r="DO44" s="270"/>
      <c r="DP44" s="271"/>
      <c r="DQ44" s="272"/>
      <c r="DS44" s="404">
        <v>20115</v>
      </c>
    </row>
    <row r="45" spans="1:123" s="552" customFormat="1" ht="20.25" customHeight="1">
      <c r="A45" s="538">
        <v>20128</v>
      </c>
      <c r="B45" s="263" t="s">
        <v>1185</v>
      </c>
      <c r="C45" s="554" t="s">
        <v>54</v>
      </c>
      <c r="D45" s="554" t="s">
        <v>236</v>
      </c>
      <c r="E45" s="396" t="s">
        <v>89</v>
      </c>
      <c r="F45" s="263" t="s">
        <v>1333</v>
      </c>
      <c r="G45" s="263"/>
      <c r="H45" s="554"/>
      <c r="I45" s="554" t="s">
        <v>237</v>
      </c>
      <c r="J45" s="554" t="s">
        <v>719</v>
      </c>
      <c r="K45" s="555" t="s">
        <v>114</v>
      </c>
      <c r="L45" s="233">
        <v>0.5</v>
      </c>
      <c r="M45" s="234" t="s">
        <v>143</v>
      </c>
      <c r="N45" s="234" t="s">
        <v>828</v>
      </c>
      <c r="O45" s="282"/>
      <c r="P45" s="236"/>
      <c r="Q45" s="236"/>
      <c r="R45" s="237"/>
      <c r="S45" s="238"/>
      <c r="T45" s="239">
        <v>0.4158</v>
      </c>
      <c r="U45" s="612"/>
      <c r="V45" s="240"/>
      <c r="W45" s="241" t="s">
        <v>1320</v>
      </c>
      <c r="X45" s="242"/>
      <c r="Y45" s="243">
        <v>1</v>
      </c>
      <c r="Z45" s="243"/>
      <c r="AA45" s="239"/>
      <c r="AB45" s="242"/>
      <c r="AC45" s="244">
        <v>272</v>
      </c>
      <c r="AD45" s="405">
        <v>41365</v>
      </c>
      <c r="AE45" s="237" t="s">
        <v>172</v>
      </c>
      <c r="AF45" s="619">
        <v>116</v>
      </c>
      <c r="AG45" s="245"/>
      <c r="AH45" s="477">
        <v>42004</v>
      </c>
      <c r="AI45" s="406">
        <v>116</v>
      </c>
      <c r="AJ45" s="551"/>
      <c r="AK45" s="551"/>
      <c r="AL45" s="551" t="s">
        <v>1097</v>
      </c>
      <c r="AM45" s="561"/>
      <c r="AN45" s="551"/>
      <c r="AO45" s="247"/>
      <c r="AP45" s="249"/>
      <c r="AQ45" s="249"/>
      <c r="AR45" s="249"/>
      <c r="AS45" s="249"/>
      <c r="AT45" s="250"/>
      <c r="AU45" s="612"/>
      <c r="AV45" s="252"/>
      <c r="AW45" s="241"/>
      <c r="AX45" s="477"/>
      <c r="AY45" s="251"/>
      <c r="AZ45" s="252"/>
      <c r="BA45" s="241"/>
      <c r="BB45" s="477"/>
      <c r="BC45" s="251"/>
      <c r="BD45" s="252"/>
      <c r="BE45" s="241"/>
      <c r="BF45" s="477"/>
      <c r="BG45" s="252"/>
      <c r="BH45" s="255"/>
      <c r="BI45" s="252"/>
      <c r="BJ45" s="252"/>
      <c r="BK45" s="252"/>
      <c r="BL45" s="252"/>
      <c r="BM45" s="256"/>
      <c r="BN45" s="257"/>
      <c r="BO45" s="675">
        <v>0</v>
      </c>
      <c r="BP45" s="258"/>
      <c r="BQ45" s="242" t="s">
        <v>98</v>
      </c>
      <c r="BR45" s="238">
        <v>0.5</v>
      </c>
      <c r="BS45" s="238">
        <v>0.5</v>
      </c>
      <c r="BT45" s="238"/>
      <c r="BU45" s="238"/>
      <c r="BV45" s="238">
        <v>1</v>
      </c>
      <c r="BW45" s="238"/>
      <c r="BX45" s="238"/>
      <c r="BY45" s="238">
        <v>1</v>
      </c>
      <c r="BZ45" s="238">
        <v>1</v>
      </c>
      <c r="CA45" s="554" t="s">
        <v>659</v>
      </c>
      <c r="CB45" s="554" t="s">
        <v>720</v>
      </c>
      <c r="CC45" s="554" t="s">
        <v>721</v>
      </c>
      <c r="CD45" s="323" t="s">
        <v>722</v>
      </c>
      <c r="CE45" s="554" t="s">
        <v>659</v>
      </c>
      <c r="CF45" s="554" t="s">
        <v>720</v>
      </c>
      <c r="CG45" s="554" t="s">
        <v>721</v>
      </c>
      <c r="CH45" s="559" t="s">
        <v>722</v>
      </c>
      <c r="CI45" s="554" t="s">
        <v>983</v>
      </c>
      <c r="CJ45" s="554" t="s">
        <v>984</v>
      </c>
      <c r="CK45" s="554" t="s">
        <v>985</v>
      </c>
      <c r="CL45" s="554" t="s">
        <v>986</v>
      </c>
      <c r="CM45" s="554" t="s">
        <v>987</v>
      </c>
      <c r="CN45" s="554" t="s">
        <v>681</v>
      </c>
      <c r="CO45" s="554"/>
      <c r="CP45" s="260" t="s">
        <v>682</v>
      </c>
      <c r="CQ45" s="238" t="s">
        <v>355</v>
      </c>
      <c r="CR45" s="238" t="s">
        <v>54</v>
      </c>
      <c r="CS45" s="261"/>
      <c r="CT45" s="262"/>
      <c r="CU45" s="262"/>
      <c r="CV45" s="275"/>
      <c r="CW45" s="275"/>
      <c r="CX45" s="275"/>
      <c r="CY45" s="275"/>
      <c r="CZ45" s="264" t="s">
        <v>507</v>
      </c>
      <c r="DA45" s="265"/>
      <c r="DB45" s="266"/>
      <c r="DC45" s="267"/>
      <c r="DD45" s="267"/>
      <c r="DE45" s="267"/>
      <c r="DF45" s="267"/>
      <c r="DG45" s="267"/>
      <c r="DH45" s="267"/>
      <c r="DI45" s="267"/>
      <c r="DJ45" s="268"/>
      <c r="DK45" s="263"/>
      <c r="DL45" s="269"/>
      <c r="DM45" s="270"/>
      <c r="DN45" s="270"/>
      <c r="DO45" s="270"/>
      <c r="DP45" s="271"/>
      <c r="DQ45" s="272"/>
      <c r="DS45" s="404">
        <v>20128</v>
      </c>
    </row>
    <row r="46" spans="1:123" s="552" customFormat="1" ht="20.25" customHeight="1">
      <c r="A46" s="538">
        <v>20017</v>
      </c>
      <c r="B46" s="263" t="s">
        <v>245</v>
      </c>
      <c r="C46" s="554" t="s">
        <v>54</v>
      </c>
      <c r="D46" s="554" t="s">
        <v>246</v>
      </c>
      <c r="E46" s="396" t="s">
        <v>89</v>
      </c>
      <c r="F46" s="263" t="s">
        <v>1352</v>
      </c>
      <c r="G46" s="263"/>
      <c r="H46" s="554"/>
      <c r="I46" s="554" t="s">
        <v>247</v>
      </c>
      <c r="J46" s="554" t="s">
        <v>109</v>
      </c>
      <c r="K46" s="554" t="s">
        <v>114</v>
      </c>
      <c r="L46" s="233">
        <v>1</v>
      </c>
      <c r="M46" s="234" t="s">
        <v>93</v>
      </c>
      <c r="N46" s="234" t="s">
        <v>248</v>
      </c>
      <c r="O46" s="284" t="s">
        <v>1359</v>
      </c>
      <c r="P46" s="235" t="s">
        <v>1360</v>
      </c>
      <c r="Q46" s="235" t="s">
        <v>1361</v>
      </c>
      <c r="R46" s="237"/>
      <c r="S46" s="238">
        <v>1920</v>
      </c>
      <c r="T46" s="239">
        <v>0.4</v>
      </c>
      <c r="U46" s="240">
        <v>9.0154999999999994</v>
      </c>
      <c r="V46" s="240">
        <v>9.0154999999999994</v>
      </c>
      <c r="W46" s="241">
        <v>650</v>
      </c>
      <c r="X46" s="242"/>
      <c r="Y46" s="243">
        <v>2</v>
      </c>
      <c r="Z46" s="243" t="s">
        <v>93</v>
      </c>
      <c r="AA46" s="239"/>
      <c r="AB46" s="242" t="s">
        <v>93</v>
      </c>
      <c r="AC46" s="244">
        <v>0</v>
      </c>
      <c r="AD46" s="405">
        <v>36220</v>
      </c>
      <c r="AE46" s="237" t="s">
        <v>94</v>
      </c>
      <c r="AF46" s="619">
        <v>34.335881540000003</v>
      </c>
      <c r="AG46" s="245"/>
      <c r="AH46" s="477">
        <v>41820</v>
      </c>
      <c r="AI46" s="406">
        <v>19.399999999999999</v>
      </c>
      <c r="AJ46" s="551"/>
      <c r="AK46" s="551" t="s">
        <v>1055</v>
      </c>
      <c r="AL46" s="551" t="s">
        <v>1179</v>
      </c>
      <c r="AM46" s="561">
        <v>7.7499999999999999E-2</v>
      </c>
      <c r="AN46" s="250">
        <v>5.8544936370956507E-2</v>
      </c>
      <c r="AO46" s="247" t="s">
        <v>1529</v>
      </c>
      <c r="AP46" s="249">
        <v>354.71859491140447</v>
      </c>
      <c r="AQ46" s="249">
        <v>351.19461254160393</v>
      </c>
      <c r="AR46" s="249"/>
      <c r="AS46" s="249"/>
      <c r="AT46" s="250">
        <v>-9.9345859516631625E-3</v>
      </c>
      <c r="AU46" s="251" t="s">
        <v>1543</v>
      </c>
      <c r="AV46" s="252">
        <v>8.3415314172131549E-2</v>
      </c>
      <c r="AW46" s="241">
        <v>341.9</v>
      </c>
      <c r="AX46" s="477">
        <v>42400</v>
      </c>
      <c r="AY46" s="251" t="s">
        <v>1544</v>
      </c>
      <c r="AZ46" s="252">
        <v>7.8953374354375286E-2</v>
      </c>
      <c r="BA46" s="241">
        <v>713.6</v>
      </c>
      <c r="BB46" s="477">
        <v>7.8953374354375286E-2</v>
      </c>
      <c r="BC46" s="251" t="s">
        <v>1545</v>
      </c>
      <c r="BD46" s="252">
        <v>5.8783699080236153E-2</v>
      </c>
      <c r="BE46" s="241">
        <v>529.6</v>
      </c>
      <c r="BF46" s="477">
        <v>42400</v>
      </c>
      <c r="BG46" s="252">
        <v>0.84141755864899337</v>
      </c>
      <c r="BH46" s="255">
        <v>1.6569027365901901</v>
      </c>
      <c r="BI46" s="256">
        <v>0.15821311462879417</v>
      </c>
      <c r="BJ46" s="256">
        <v>5.3156971241407412E-2</v>
      </c>
      <c r="BK46" s="256">
        <v>0.26873976024661311</v>
      </c>
      <c r="BL46" s="256">
        <v>0.23591130097725449</v>
      </c>
      <c r="BM46" s="256">
        <v>0.28397885290593083</v>
      </c>
      <c r="BN46" s="257"/>
      <c r="BO46" s="675">
        <v>1.04890741</v>
      </c>
      <c r="BP46" s="258"/>
      <c r="BQ46" s="242" t="s">
        <v>98</v>
      </c>
      <c r="BR46" s="238">
        <v>1</v>
      </c>
      <c r="BS46" s="238"/>
      <c r="BT46" s="238"/>
      <c r="BU46" s="238"/>
      <c r="BV46" s="238">
        <v>1</v>
      </c>
      <c r="BW46" s="238"/>
      <c r="BX46" s="238"/>
      <c r="BY46" s="238">
        <v>1</v>
      </c>
      <c r="BZ46" s="238">
        <v>0</v>
      </c>
      <c r="CA46" s="554" t="s">
        <v>254</v>
      </c>
      <c r="CB46" s="554" t="s">
        <v>255</v>
      </c>
      <c r="CC46" s="554" t="s">
        <v>626</v>
      </c>
      <c r="CD46" s="554" t="s">
        <v>256</v>
      </c>
      <c r="CE46" s="554" t="s">
        <v>254</v>
      </c>
      <c r="CF46" s="554" t="s">
        <v>255</v>
      </c>
      <c r="CG46" s="554" t="s">
        <v>626</v>
      </c>
      <c r="CH46" s="554" t="s">
        <v>256</v>
      </c>
      <c r="CI46" s="554" t="s">
        <v>158</v>
      </c>
      <c r="CJ46" s="554" t="s">
        <v>709</v>
      </c>
      <c r="CK46" s="554" t="s">
        <v>710</v>
      </c>
      <c r="CL46" s="554" t="s">
        <v>711</v>
      </c>
      <c r="CM46" s="554" t="s">
        <v>712</v>
      </c>
      <c r="CN46" s="554" t="s">
        <v>249</v>
      </c>
      <c r="CO46" s="554"/>
      <c r="CP46" s="260" t="s">
        <v>779</v>
      </c>
      <c r="CQ46" s="238" t="s">
        <v>436</v>
      </c>
      <c r="CR46" s="238" t="s">
        <v>54</v>
      </c>
      <c r="CS46" s="261"/>
      <c r="CT46" s="262"/>
      <c r="CU46" s="262"/>
      <c r="CV46" s="275"/>
      <c r="CW46" s="275"/>
      <c r="CX46" s="275"/>
      <c r="CY46" s="275"/>
      <c r="CZ46" s="264" t="s">
        <v>93</v>
      </c>
      <c r="DA46" s="265"/>
      <c r="DB46" s="266"/>
      <c r="DC46" s="267"/>
      <c r="DD46" s="267"/>
      <c r="DE46" s="267"/>
      <c r="DF46" s="267"/>
      <c r="DG46" s="267"/>
      <c r="DH46" s="267"/>
      <c r="DI46" s="267"/>
      <c r="DJ46" s="268"/>
      <c r="DK46" s="263"/>
      <c r="DL46" s="269"/>
      <c r="DM46" s="270"/>
      <c r="DN46" s="270"/>
      <c r="DO46" s="270"/>
      <c r="DP46" s="271"/>
      <c r="DQ46" s="272"/>
      <c r="DS46" s="404">
        <v>20017</v>
      </c>
    </row>
    <row r="47" spans="1:123" s="552" customFormat="1" ht="20.25" customHeight="1">
      <c r="A47" s="538">
        <v>20016</v>
      </c>
      <c r="B47" s="263" t="s">
        <v>250</v>
      </c>
      <c r="C47" s="554" t="s">
        <v>54</v>
      </c>
      <c r="D47" s="554" t="s">
        <v>246</v>
      </c>
      <c r="E47" s="396" t="s">
        <v>89</v>
      </c>
      <c r="F47" s="263" t="s">
        <v>1353</v>
      </c>
      <c r="G47" s="263"/>
      <c r="H47" s="554"/>
      <c r="I47" s="554" t="s">
        <v>247</v>
      </c>
      <c r="J47" s="554" t="s">
        <v>91</v>
      </c>
      <c r="K47" s="554" t="s">
        <v>114</v>
      </c>
      <c r="L47" s="233">
        <v>1</v>
      </c>
      <c r="M47" s="234" t="s">
        <v>93</v>
      </c>
      <c r="N47" s="234" t="s">
        <v>251</v>
      </c>
      <c r="O47" s="235">
        <v>3.5</v>
      </c>
      <c r="P47" s="235">
        <v>3</v>
      </c>
      <c r="Q47" s="236">
        <v>3.5</v>
      </c>
      <c r="R47" s="237"/>
      <c r="S47" s="238">
        <v>1991</v>
      </c>
      <c r="T47" s="239">
        <v>0.3</v>
      </c>
      <c r="U47" s="240">
        <v>23.527999999999999</v>
      </c>
      <c r="V47" s="240">
        <v>23.527999999999999</v>
      </c>
      <c r="W47" s="241">
        <v>1650</v>
      </c>
      <c r="X47" s="242"/>
      <c r="Y47" s="243">
        <v>1</v>
      </c>
      <c r="Z47" s="243" t="s">
        <v>93</v>
      </c>
      <c r="AA47" s="239"/>
      <c r="AB47" s="242" t="s">
        <v>93</v>
      </c>
      <c r="AC47" s="244">
        <v>91</v>
      </c>
      <c r="AD47" s="405">
        <v>34274</v>
      </c>
      <c r="AE47" s="237" t="s">
        <v>94</v>
      </c>
      <c r="AF47" s="619">
        <v>111.79991888999999</v>
      </c>
      <c r="AG47" s="245"/>
      <c r="AH47" s="477">
        <v>41639</v>
      </c>
      <c r="AI47" s="406">
        <v>105</v>
      </c>
      <c r="AJ47" s="551"/>
      <c r="AK47" s="551" t="s">
        <v>1130</v>
      </c>
      <c r="AL47" s="551" t="s">
        <v>1177</v>
      </c>
      <c r="AM47" s="561">
        <v>7.6249999999999998E-2</v>
      </c>
      <c r="AN47" s="250">
        <v>8.5187610997917079E-2</v>
      </c>
      <c r="AO47" s="247" t="s">
        <v>1529</v>
      </c>
      <c r="AP47" s="249">
        <v>365.82979167394495</v>
      </c>
      <c r="AQ47" s="249">
        <v>383.19839487526536</v>
      </c>
      <c r="AR47" s="249"/>
      <c r="AS47" s="249"/>
      <c r="AT47" s="250">
        <v>4.7477279315733305E-2</v>
      </c>
      <c r="AU47" s="251" t="s">
        <v>252</v>
      </c>
      <c r="AV47" s="252">
        <v>0.99212267172286939</v>
      </c>
      <c r="AW47" s="241">
        <v>23528</v>
      </c>
      <c r="AX47" s="477">
        <v>43281</v>
      </c>
      <c r="AY47" s="251" t="s">
        <v>1131</v>
      </c>
      <c r="AZ47" s="250">
        <v>3.7995175379914288E-3</v>
      </c>
      <c r="BA47" s="241">
        <v>0</v>
      </c>
      <c r="BB47" s="477" t="s">
        <v>93</v>
      </c>
      <c r="BC47" s="251" t="s">
        <v>742</v>
      </c>
      <c r="BD47" s="252">
        <v>2.4944455673748638E-3</v>
      </c>
      <c r="BE47" s="241">
        <v>0</v>
      </c>
      <c r="BF47" s="477" t="s">
        <v>93</v>
      </c>
      <c r="BG47" s="252">
        <v>1</v>
      </c>
      <c r="BH47" s="255">
        <v>3.5594909121721545</v>
      </c>
      <c r="BI47" s="256">
        <v>2.4939717723417047E-3</v>
      </c>
      <c r="BJ47" s="256">
        <v>0</v>
      </c>
      <c r="BK47" s="256">
        <v>0</v>
      </c>
      <c r="BL47" s="256">
        <v>1.5830644273568228E-3</v>
      </c>
      <c r="BM47" s="256">
        <v>0.99592296380030143</v>
      </c>
      <c r="BN47" s="257"/>
      <c r="BO47" s="675">
        <v>4.9672271600000002</v>
      </c>
      <c r="BP47" s="258"/>
      <c r="BQ47" s="242" t="s">
        <v>98</v>
      </c>
      <c r="BR47" s="238">
        <v>1</v>
      </c>
      <c r="BS47" s="238"/>
      <c r="BT47" s="238"/>
      <c r="BU47" s="238"/>
      <c r="BV47" s="238">
        <v>1</v>
      </c>
      <c r="BW47" s="238"/>
      <c r="BX47" s="238"/>
      <c r="BY47" s="238">
        <v>0</v>
      </c>
      <c r="BZ47" s="238">
        <v>0</v>
      </c>
      <c r="CA47" s="554" t="s">
        <v>858</v>
      </c>
      <c r="CB47" s="554" t="s">
        <v>859</v>
      </c>
      <c r="CC47" s="554" t="s">
        <v>860</v>
      </c>
      <c r="CD47" s="554" t="s">
        <v>861</v>
      </c>
      <c r="CE47" s="554" t="s">
        <v>858</v>
      </c>
      <c r="CF47" s="554" t="s">
        <v>859</v>
      </c>
      <c r="CG47" s="554" t="s">
        <v>860</v>
      </c>
      <c r="CH47" s="554" t="s">
        <v>861</v>
      </c>
      <c r="CI47" s="554"/>
      <c r="CJ47" s="554"/>
      <c r="CK47" s="554"/>
      <c r="CL47" s="554"/>
      <c r="CM47" s="554"/>
      <c r="CN47" s="554" t="s">
        <v>253</v>
      </c>
      <c r="CO47" s="554"/>
      <c r="CP47" s="260" t="s">
        <v>250</v>
      </c>
      <c r="CQ47" s="238" t="s">
        <v>436</v>
      </c>
      <c r="CR47" s="238" t="s">
        <v>54</v>
      </c>
      <c r="CS47" s="261"/>
      <c r="CT47" s="262"/>
      <c r="CU47" s="262"/>
      <c r="CV47" s="275"/>
      <c r="CW47" s="275"/>
      <c r="CX47" s="275"/>
      <c r="CY47" s="275"/>
      <c r="CZ47" s="264" t="s">
        <v>93</v>
      </c>
      <c r="DA47" s="265"/>
      <c r="DB47" s="266"/>
      <c r="DC47" s="267"/>
      <c r="DD47" s="267"/>
      <c r="DE47" s="267"/>
      <c r="DF47" s="267"/>
      <c r="DG47" s="267"/>
      <c r="DH47" s="267"/>
      <c r="DI47" s="267"/>
      <c r="DJ47" s="268"/>
      <c r="DK47" s="263"/>
      <c r="DL47" s="269"/>
      <c r="DM47" s="270"/>
      <c r="DN47" s="270"/>
      <c r="DO47" s="270"/>
      <c r="DP47" s="271"/>
      <c r="DQ47" s="272"/>
      <c r="DS47" s="404">
        <v>20016</v>
      </c>
    </row>
    <row r="48" spans="1:123" s="552" customFormat="1" ht="20.25" customHeight="1">
      <c r="A48" s="538">
        <v>20117</v>
      </c>
      <c r="B48" s="263" t="s">
        <v>1395</v>
      </c>
      <c r="C48" s="554" t="s">
        <v>54</v>
      </c>
      <c r="D48" s="554" t="s">
        <v>246</v>
      </c>
      <c r="E48" s="396" t="s">
        <v>89</v>
      </c>
      <c r="F48" s="263" t="s">
        <v>1351</v>
      </c>
      <c r="G48" s="263"/>
      <c r="H48" s="554"/>
      <c r="I48" s="554" t="s">
        <v>247</v>
      </c>
      <c r="J48" s="554" t="s">
        <v>109</v>
      </c>
      <c r="K48" s="554" t="s">
        <v>114</v>
      </c>
      <c r="L48" s="233">
        <v>1</v>
      </c>
      <c r="M48" s="234"/>
      <c r="N48" s="234" t="s">
        <v>271</v>
      </c>
      <c r="O48" s="235"/>
      <c r="P48" s="235"/>
      <c r="Q48" s="236"/>
      <c r="R48" s="237"/>
      <c r="S48" s="238">
        <v>1988</v>
      </c>
      <c r="T48" s="239">
        <v>0.2</v>
      </c>
      <c r="U48" s="240">
        <v>12.0116</v>
      </c>
      <c r="V48" s="240">
        <v>12.0116</v>
      </c>
      <c r="W48" s="241">
        <v>1269</v>
      </c>
      <c r="X48" s="242"/>
      <c r="Y48" s="243">
        <v>1</v>
      </c>
      <c r="Z48" s="243"/>
      <c r="AA48" s="239"/>
      <c r="AB48" s="242"/>
      <c r="AC48" s="244">
        <v>85</v>
      </c>
      <c r="AD48" s="405">
        <v>41275</v>
      </c>
      <c r="AE48" s="237" t="s">
        <v>306</v>
      </c>
      <c r="AF48" s="619"/>
      <c r="AG48" s="245"/>
      <c r="AH48" s="405"/>
      <c r="AI48" s="406"/>
      <c r="AJ48" s="246"/>
      <c r="AK48" s="246"/>
      <c r="AL48" s="246"/>
      <c r="AM48" s="247"/>
      <c r="AN48" s="247"/>
      <c r="AO48" s="247"/>
      <c r="AP48" s="249"/>
      <c r="AQ48" s="249"/>
      <c r="AR48" s="249"/>
      <c r="AS48" s="249"/>
      <c r="AT48" s="250"/>
      <c r="AU48" s="251" t="s">
        <v>635</v>
      </c>
      <c r="AV48" s="252">
        <v>1</v>
      </c>
      <c r="AW48" s="241">
        <v>12011.6</v>
      </c>
      <c r="AX48" s="477">
        <v>43921</v>
      </c>
      <c r="AY48" s="251"/>
      <c r="AZ48" s="252"/>
      <c r="BA48" s="241"/>
      <c r="BB48" s="477"/>
      <c r="BC48" s="251"/>
      <c r="BD48" s="252"/>
      <c r="BE48" s="241"/>
      <c r="BF48" s="477"/>
      <c r="BG48" s="252">
        <v>1</v>
      </c>
      <c r="BH48" s="255">
        <v>14.887829283921254</v>
      </c>
      <c r="BI48" s="256">
        <v>0</v>
      </c>
      <c r="BJ48" s="256">
        <v>0</v>
      </c>
      <c r="BK48" s="256">
        <v>0</v>
      </c>
      <c r="BL48" s="256">
        <v>0</v>
      </c>
      <c r="BM48" s="256">
        <v>1</v>
      </c>
      <c r="BN48" s="257"/>
      <c r="BO48" s="675">
        <v>1.76324646</v>
      </c>
      <c r="BP48" s="258"/>
      <c r="BQ48" s="242" t="s">
        <v>98</v>
      </c>
      <c r="BR48" s="238">
        <v>1</v>
      </c>
      <c r="BS48" s="238"/>
      <c r="BT48" s="238"/>
      <c r="BU48" s="238"/>
      <c r="BV48" s="238">
        <v>1</v>
      </c>
      <c r="BW48" s="238"/>
      <c r="BX48" s="238"/>
      <c r="BY48" s="238">
        <v>0</v>
      </c>
      <c r="BZ48" s="238">
        <v>0</v>
      </c>
      <c r="CA48" s="554" t="s">
        <v>858</v>
      </c>
      <c r="CB48" s="554" t="s">
        <v>859</v>
      </c>
      <c r="CC48" s="554" t="s">
        <v>860</v>
      </c>
      <c r="CD48" s="554" t="s">
        <v>861</v>
      </c>
      <c r="CE48" s="554" t="s">
        <v>858</v>
      </c>
      <c r="CF48" s="554" t="s">
        <v>859</v>
      </c>
      <c r="CG48" s="554" t="s">
        <v>860</v>
      </c>
      <c r="CH48" s="554" t="s">
        <v>861</v>
      </c>
      <c r="CI48" s="554"/>
      <c r="CJ48" s="554"/>
      <c r="CK48" s="554"/>
      <c r="CL48" s="554"/>
      <c r="CM48" s="554"/>
      <c r="CN48" s="554" t="s">
        <v>564</v>
      </c>
      <c r="CO48" s="554"/>
      <c r="CP48" s="260" t="s">
        <v>473</v>
      </c>
      <c r="CQ48" s="238" t="s">
        <v>436</v>
      </c>
      <c r="CR48" s="238" t="s">
        <v>54</v>
      </c>
      <c r="CS48" s="261"/>
      <c r="CT48" s="262"/>
      <c r="CU48" s="262"/>
      <c r="CV48" s="275"/>
      <c r="CW48" s="275"/>
      <c r="CX48" s="275"/>
      <c r="CY48" s="275"/>
      <c r="CZ48" s="264" t="s">
        <v>93</v>
      </c>
      <c r="DA48" s="265"/>
      <c r="DB48" s="266"/>
      <c r="DC48" s="267"/>
      <c r="DD48" s="267"/>
      <c r="DE48" s="267"/>
      <c r="DF48" s="267"/>
      <c r="DG48" s="267"/>
      <c r="DH48" s="267"/>
      <c r="DI48" s="267"/>
      <c r="DJ48" s="268"/>
      <c r="DK48" s="263"/>
      <c r="DL48" s="269"/>
      <c r="DM48" s="270"/>
      <c r="DN48" s="270"/>
      <c r="DO48" s="270"/>
      <c r="DP48" s="271"/>
      <c r="DQ48" s="272"/>
      <c r="DS48" s="404">
        <v>20117</v>
      </c>
    </row>
    <row r="49" spans="1:16285" s="552" customFormat="1" ht="20.25" customHeight="1">
      <c r="A49" s="538">
        <v>20007</v>
      </c>
      <c r="B49" s="263" t="s">
        <v>695</v>
      </c>
      <c r="C49" s="554" t="s">
        <v>54</v>
      </c>
      <c r="D49" s="554" t="s">
        <v>246</v>
      </c>
      <c r="E49" s="396" t="s">
        <v>89</v>
      </c>
      <c r="F49" s="263" t="s">
        <v>1354</v>
      </c>
      <c r="G49" s="263" t="s">
        <v>1237</v>
      </c>
      <c r="H49" s="554" t="s">
        <v>1238</v>
      </c>
      <c r="I49" s="554" t="s">
        <v>247</v>
      </c>
      <c r="J49" s="554" t="s">
        <v>91</v>
      </c>
      <c r="K49" s="554" t="s">
        <v>114</v>
      </c>
      <c r="L49" s="233">
        <v>1</v>
      </c>
      <c r="M49" s="234" t="s">
        <v>93</v>
      </c>
      <c r="N49" s="234" t="s">
        <v>248</v>
      </c>
      <c r="O49" s="284" t="s">
        <v>1362</v>
      </c>
      <c r="P49" s="235" t="s">
        <v>1363</v>
      </c>
      <c r="Q49" s="235" t="s">
        <v>1364</v>
      </c>
      <c r="R49" s="237"/>
      <c r="S49" s="238">
        <v>1992</v>
      </c>
      <c r="T49" s="239">
        <v>2.1</v>
      </c>
      <c r="U49" s="240">
        <v>76.359500000099999</v>
      </c>
      <c r="V49" s="240">
        <v>76.359500000099999</v>
      </c>
      <c r="W49" s="241">
        <v>1250</v>
      </c>
      <c r="X49" s="242"/>
      <c r="Y49" s="243">
        <v>3</v>
      </c>
      <c r="Z49" s="243" t="s">
        <v>93</v>
      </c>
      <c r="AA49" s="239"/>
      <c r="AB49" s="242" t="s">
        <v>93</v>
      </c>
      <c r="AC49" s="244">
        <v>1041</v>
      </c>
      <c r="AD49" s="405">
        <v>36767</v>
      </c>
      <c r="AE49" s="237" t="s">
        <v>94</v>
      </c>
      <c r="AF49" s="619">
        <v>462.08911945000006</v>
      </c>
      <c r="AG49" s="245"/>
      <c r="AH49" s="477">
        <v>41639</v>
      </c>
      <c r="AI49" s="406">
        <v>188.3</v>
      </c>
      <c r="AJ49" s="551"/>
      <c r="AK49" s="551" t="s">
        <v>1055</v>
      </c>
      <c r="AL49" s="551" t="s">
        <v>1546</v>
      </c>
      <c r="AM49" s="561">
        <v>7.0830258302583035E-2</v>
      </c>
      <c r="AN49" s="250">
        <v>7.969491262601508E-2</v>
      </c>
      <c r="AO49" s="247" t="s">
        <v>1529</v>
      </c>
      <c r="AP49" s="249">
        <v>381.45723279512782</v>
      </c>
      <c r="AQ49" s="249">
        <v>420.25972464964758</v>
      </c>
      <c r="AR49" s="249"/>
      <c r="AS49" s="249"/>
      <c r="AT49" s="250">
        <v>0.10172173580297457</v>
      </c>
      <c r="AU49" s="251" t="s">
        <v>1132</v>
      </c>
      <c r="AV49" s="252">
        <v>0.19043373672967345</v>
      </c>
      <c r="AW49" s="241">
        <v>17399</v>
      </c>
      <c r="AX49" s="477">
        <v>43343</v>
      </c>
      <c r="AY49" s="251" t="s">
        <v>1547</v>
      </c>
      <c r="AZ49" s="252">
        <v>0.2402</v>
      </c>
      <c r="BA49" s="241">
        <v>20642</v>
      </c>
      <c r="BB49" s="477">
        <v>44196</v>
      </c>
      <c r="BC49" s="611">
        <v>43434</v>
      </c>
      <c r="BD49" s="252">
        <v>5.0412646518054799E-2</v>
      </c>
      <c r="BE49" s="241">
        <v>9.9999999999999995E-8</v>
      </c>
      <c r="BF49" s="477">
        <v>43434</v>
      </c>
      <c r="BG49" s="252">
        <v>0.93817403204586436</v>
      </c>
      <c r="BH49" s="255">
        <v>3.9024292830711826</v>
      </c>
      <c r="BI49" s="256">
        <v>4.7691740389975819E-2</v>
      </c>
      <c r="BJ49" s="256">
        <v>1.3682557241128542E-2</v>
      </c>
      <c r="BK49" s="256">
        <v>0.17130859048241065</v>
      </c>
      <c r="BL49" s="256">
        <v>0.13756830773563825</v>
      </c>
      <c r="BM49" s="256">
        <v>0.62974880415084677</v>
      </c>
      <c r="BN49" s="257"/>
      <c r="BO49" s="675">
        <v>14.35203426</v>
      </c>
      <c r="BP49" s="258"/>
      <c r="BQ49" s="242" t="s">
        <v>98</v>
      </c>
      <c r="BR49" s="238">
        <v>1</v>
      </c>
      <c r="BS49" s="238"/>
      <c r="BT49" s="238"/>
      <c r="BU49" s="238"/>
      <c r="BV49" s="238">
        <v>1</v>
      </c>
      <c r="BW49" s="238"/>
      <c r="BX49" s="238"/>
      <c r="BY49" s="238">
        <v>1</v>
      </c>
      <c r="BZ49" s="238">
        <v>0</v>
      </c>
      <c r="CA49" s="554" t="s">
        <v>307</v>
      </c>
      <c r="CB49" s="554" t="s">
        <v>1049</v>
      </c>
      <c r="CC49" s="554" t="s">
        <v>1050</v>
      </c>
      <c r="CD49" s="475" t="s">
        <v>1051</v>
      </c>
      <c r="CE49" s="554" t="s">
        <v>320</v>
      </c>
      <c r="CF49" s="554" t="s">
        <v>1049</v>
      </c>
      <c r="CG49" s="554" t="s">
        <v>1050</v>
      </c>
      <c r="CH49" s="386" t="s">
        <v>1051</v>
      </c>
      <c r="CI49" s="554" t="s">
        <v>116</v>
      </c>
      <c r="CJ49" s="554" t="s">
        <v>627</v>
      </c>
      <c r="CK49" s="554" t="s">
        <v>628</v>
      </c>
      <c r="CL49" s="554" t="s">
        <v>629</v>
      </c>
      <c r="CM49" s="554" t="s">
        <v>630</v>
      </c>
      <c r="CN49" s="554" t="s">
        <v>258</v>
      </c>
      <c r="CO49" s="554"/>
      <c r="CP49" s="260" t="s">
        <v>259</v>
      </c>
      <c r="CQ49" s="238" t="s">
        <v>436</v>
      </c>
      <c r="CR49" s="238" t="s">
        <v>54</v>
      </c>
      <c r="CS49" s="261"/>
      <c r="CT49" s="262"/>
      <c r="CU49" s="262"/>
      <c r="CV49" s="275"/>
      <c r="CW49" s="275"/>
      <c r="CX49" s="275"/>
      <c r="CY49" s="275"/>
      <c r="CZ49" s="264" t="s">
        <v>93</v>
      </c>
      <c r="DA49" s="265"/>
      <c r="DB49" s="266"/>
      <c r="DC49" s="267"/>
      <c r="DD49" s="267"/>
      <c r="DE49" s="267"/>
      <c r="DF49" s="267"/>
      <c r="DG49" s="267"/>
      <c r="DH49" s="267"/>
      <c r="DI49" s="267"/>
      <c r="DJ49" s="268"/>
      <c r="DK49" s="263"/>
      <c r="DL49" s="269"/>
      <c r="DM49" s="270"/>
      <c r="DN49" s="270"/>
      <c r="DO49" s="270"/>
      <c r="DP49" s="271"/>
      <c r="DQ49" s="272"/>
      <c r="DR49" s="399"/>
      <c r="DS49" s="404">
        <v>20007</v>
      </c>
    </row>
    <row r="50" spans="1:16285" s="552" customFormat="1" ht="20.25" customHeight="1">
      <c r="A50" s="538">
        <v>20004</v>
      </c>
      <c r="B50" s="263" t="s">
        <v>260</v>
      </c>
      <c r="C50" s="554" t="s">
        <v>54</v>
      </c>
      <c r="D50" s="554" t="s">
        <v>261</v>
      </c>
      <c r="E50" s="396" t="s">
        <v>89</v>
      </c>
      <c r="F50" s="263" t="s">
        <v>1202</v>
      </c>
      <c r="G50" s="263" t="s">
        <v>1203</v>
      </c>
      <c r="H50" s="554" t="s">
        <v>1204</v>
      </c>
      <c r="I50" s="554" t="s">
        <v>262</v>
      </c>
      <c r="J50" s="554" t="s">
        <v>169</v>
      </c>
      <c r="K50" s="554" t="s">
        <v>114</v>
      </c>
      <c r="L50" s="233">
        <v>1</v>
      </c>
      <c r="M50" s="234" t="s">
        <v>93</v>
      </c>
      <c r="N50" s="234" t="s">
        <v>829</v>
      </c>
      <c r="O50" s="236">
        <v>5</v>
      </c>
      <c r="P50" s="236">
        <v>4.5</v>
      </c>
      <c r="Q50" s="236">
        <v>3</v>
      </c>
      <c r="R50" s="237"/>
      <c r="S50" s="238">
        <v>2003</v>
      </c>
      <c r="T50" s="239">
        <v>0.6</v>
      </c>
      <c r="U50" s="240">
        <v>47.264299999999999</v>
      </c>
      <c r="V50" s="240">
        <v>47.264299999999999</v>
      </c>
      <c r="W50" s="241">
        <v>2000</v>
      </c>
      <c r="X50" s="242"/>
      <c r="Y50" s="243">
        <v>1</v>
      </c>
      <c r="Z50" s="243" t="s">
        <v>93</v>
      </c>
      <c r="AA50" s="239"/>
      <c r="AB50" s="242" t="s">
        <v>93</v>
      </c>
      <c r="AC50" s="244">
        <v>247</v>
      </c>
      <c r="AD50" s="405">
        <v>36921</v>
      </c>
      <c r="AE50" s="237" t="s">
        <v>94</v>
      </c>
      <c r="AF50" s="619">
        <v>480.14990256000004</v>
      </c>
      <c r="AG50" s="245"/>
      <c r="AH50" s="405">
        <v>41912</v>
      </c>
      <c r="AI50" s="406">
        <v>480</v>
      </c>
      <c r="AJ50" s="246"/>
      <c r="AK50" s="246" t="s">
        <v>110</v>
      </c>
      <c r="AL50" s="246" t="s">
        <v>1178</v>
      </c>
      <c r="AM50" s="561">
        <v>7.0000000000000007E-2</v>
      </c>
      <c r="AN50" s="250">
        <v>7.3178421598470059E-2</v>
      </c>
      <c r="AO50" s="247">
        <v>8.5000000000000006E-2</v>
      </c>
      <c r="AP50" s="249">
        <v>771.90749734713688</v>
      </c>
      <c r="AQ50" s="249">
        <v>706.25016148553686</v>
      </c>
      <c r="AR50" s="249"/>
      <c r="AS50" s="249"/>
      <c r="AT50" s="250">
        <v>-8.5058554408719594E-2</v>
      </c>
      <c r="AU50" s="251" t="s">
        <v>1138</v>
      </c>
      <c r="AV50" s="252">
        <v>0.83413204761021653</v>
      </c>
      <c r="AW50" s="241">
        <v>39993.1</v>
      </c>
      <c r="AX50" s="477">
        <v>43434</v>
      </c>
      <c r="AY50" s="251" t="s">
        <v>648</v>
      </c>
      <c r="AZ50" s="252">
        <v>7.7244081347857707E-2</v>
      </c>
      <c r="BA50" s="241">
        <v>4283.2000000000007</v>
      </c>
      <c r="BB50" s="477">
        <v>42185</v>
      </c>
      <c r="BC50" s="251" t="s">
        <v>639</v>
      </c>
      <c r="BD50" s="252">
        <v>4.1793319040847945E-2</v>
      </c>
      <c r="BE50" s="241">
        <v>2141.3000000000002</v>
      </c>
      <c r="BF50" s="477">
        <v>43646</v>
      </c>
      <c r="BG50" s="252">
        <v>0.99540879691437301</v>
      </c>
      <c r="BH50" s="255">
        <v>3.7455182012571946</v>
      </c>
      <c r="BI50" s="256">
        <v>4.0767094161681229E-3</v>
      </c>
      <c r="BJ50" s="256">
        <v>2.0683207795565197E-4</v>
      </c>
      <c r="BK50" s="256">
        <v>2.8165557634090042E-2</v>
      </c>
      <c r="BL50" s="256">
        <v>3.7084960060179369E-2</v>
      </c>
      <c r="BM50" s="256">
        <v>0.93046594081160683</v>
      </c>
      <c r="BN50" s="257"/>
      <c r="BO50" s="675">
        <v>17.283630719999998</v>
      </c>
      <c r="BP50" s="258"/>
      <c r="BQ50" s="242" t="s">
        <v>98</v>
      </c>
      <c r="BR50" s="238">
        <v>1</v>
      </c>
      <c r="BS50" s="238"/>
      <c r="BT50" s="238"/>
      <c r="BU50" s="238"/>
      <c r="BV50" s="238">
        <v>1</v>
      </c>
      <c r="BW50" s="238"/>
      <c r="BX50" s="238"/>
      <c r="BY50" s="238">
        <v>1</v>
      </c>
      <c r="BZ50" s="238">
        <v>0</v>
      </c>
      <c r="CA50" s="554" t="s">
        <v>725</v>
      </c>
      <c r="CB50" s="554" t="s">
        <v>726</v>
      </c>
      <c r="CC50" s="554" t="s">
        <v>727</v>
      </c>
      <c r="CD50" s="557" t="s">
        <v>728</v>
      </c>
      <c r="CE50" s="554" t="s">
        <v>725</v>
      </c>
      <c r="CF50" s="554" t="s">
        <v>726</v>
      </c>
      <c r="CG50" s="554" t="s">
        <v>727</v>
      </c>
      <c r="CH50" s="557" t="s">
        <v>728</v>
      </c>
      <c r="CI50" s="554"/>
      <c r="CJ50" s="554"/>
      <c r="CK50" s="554"/>
      <c r="CL50" s="554"/>
      <c r="CM50" s="554"/>
      <c r="CN50" s="554" t="s">
        <v>264</v>
      </c>
      <c r="CO50" s="554"/>
      <c r="CP50" s="260" t="s">
        <v>260</v>
      </c>
      <c r="CQ50" s="238" t="s">
        <v>499</v>
      </c>
      <c r="CR50" s="238" t="s">
        <v>54</v>
      </c>
      <c r="CS50" s="261"/>
      <c r="CT50" s="262"/>
      <c r="CU50" s="262"/>
      <c r="CV50" s="275"/>
      <c r="CW50" s="275"/>
      <c r="CX50" s="275"/>
      <c r="CY50" s="275"/>
      <c r="CZ50" s="264" t="s">
        <v>93</v>
      </c>
      <c r="DA50" s="265"/>
      <c r="DB50" s="266"/>
      <c r="DC50" s="267"/>
      <c r="DD50" s="267"/>
      <c r="DE50" s="267"/>
      <c r="DF50" s="267"/>
      <c r="DG50" s="267"/>
      <c r="DH50" s="267"/>
      <c r="DI50" s="267"/>
      <c r="DJ50" s="268"/>
      <c r="DK50" s="263"/>
      <c r="DL50" s="269"/>
      <c r="DM50" s="270"/>
      <c r="DN50" s="270"/>
      <c r="DO50" s="270"/>
      <c r="DP50" s="271"/>
      <c r="DQ50" s="272"/>
      <c r="DR50" s="399"/>
      <c r="DS50" s="404">
        <v>20004</v>
      </c>
    </row>
    <row r="51" spans="1:16285" s="552" customFormat="1" ht="20.25" customHeight="1">
      <c r="A51" s="538">
        <v>20129</v>
      </c>
      <c r="B51" s="263" t="s">
        <v>1186</v>
      </c>
      <c r="C51" s="554" t="s">
        <v>54</v>
      </c>
      <c r="D51" s="554" t="s">
        <v>261</v>
      </c>
      <c r="E51" s="396" t="s">
        <v>89</v>
      </c>
      <c r="F51" s="263" t="s">
        <v>1335</v>
      </c>
      <c r="G51" s="263" t="s">
        <v>1205</v>
      </c>
      <c r="H51" s="554" t="s">
        <v>1206</v>
      </c>
      <c r="I51" s="554" t="s">
        <v>262</v>
      </c>
      <c r="J51" s="554" t="s">
        <v>719</v>
      </c>
      <c r="K51" s="555" t="s">
        <v>114</v>
      </c>
      <c r="L51" s="233">
        <v>0.5</v>
      </c>
      <c r="M51" s="234" t="s">
        <v>143</v>
      </c>
      <c r="N51" s="234" t="s">
        <v>171</v>
      </c>
      <c r="O51" s="236"/>
      <c r="P51" s="236"/>
      <c r="Q51" s="236"/>
      <c r="R51" s="237"/>
      <c r="S51" s="238"/>
      <c r="T51" s="239">
        <v>0.62739999999999996</v>
      </c>
      <c r="U51" s="612"/>
      <c r="V51" s="240"/>
      <c r="W51" s="241">
        <v>1400</v>
      </c>
      <c r="X51" s="242"/>
      <c r="Y51" s="243">
        <v>3</v>
      </c>
      <c r="Z51" s="243"/>
      <c r="AA51" s="239"/>
      <c r="AB51" s="242"/>
      <c r="AC51" s="244">
        <v>136</v>
      </c>
      <c r="AD51" s="405">
        <v>41395</v>
      </c>
      <c r="AE51" s="237" t="s">
        <v>172</v>
      </c>
      <c r="AF51" s="619">
        <v>134.25</v>
      </c>
      <c r="AG51" s="245"/>
      <c r="AH51" s="405">
        <v>42004</v>
      </c>
      <c r="AI51" s="406">
        <v>134.25</v>
      </c>
      <c r="AJ51" s="246"/>
      <c r="AK51" s="246"/>
      <c r="AL51" s="246" t="s">
        <v>110</v>
      </c>
      <c r="AM51" s="561"/>
      <c r="AN51" s="247"/>
      <c r="AO51" s="247"/>
      <c r="AP51" s="249"/>
      <c r="AQ51" s="249"/>
      <c r="AR51" s="249"/>
      <c r="AS51" s="249"/>
      <c r="AT51" s="250"/>
      <c r="AU51" s="612"/>
      <c r="AV51" s="252"/>
      <c r="AW51" s="241"/>
      <c r="AX51" s="477"/>
      <c r="AY51" s="251"/>
      <c r="AZ51" s="252"/>
      <c r="BA51" s="241"/>
      <c r="BB51" s="477"/>
      <c r="BC51" s="251"/>
      <c r="BD51" s="252"/>
      <c r="BE51" s="241"/>
      <c r="BF51" s="612"/>
      <c r="BG51" s="612"/>
      <c r="BH51" s="273"/>
      <c r="BI51" s="256"/>
      <c r="BJ51" s="256"/>
      <c r="BK51" s="256"/>
      <c r="BL51" s="256"/>
      <c r="BM51" s="256"/>
      <c r="BN51" s="257"/>
      <c r="BO51" s="675">
        <v>-2.1819999999999999E-4</v>
      </c>
      <c r="BP51" s="258"/>
      <c r="BQ51" s="242" t="s">
        <v>98</v>
      </c>
      <c r="BR51" s="238">
        <v>0.5</v>
      </c>
      <c r="BS51" s="238">
        <v>0.5</v>
      </c>
      <c r="BT51" s="238"/>
      <c r="BU51" s="238"/>
      <c r="BV51" s="238">
        <v>1</v>
      </c>
      <c r="BW51" s="238"/>
      <c r="BX51" s="238"/>
      <c r="BY51" s="238">
        <v>0</v>
      </c>
      <c r="BZ51" s="238">
        <v>1</v>
      </c>
      <c r="CA51" s="554" t="s">
        <v>725</v>
      </c>
      <c r="CB51" s="554" t="s">
        <v>726</v>
      </c>
      <c r="CC51" s="554" t="s">
        <v>727</v>
      </c>
      <c r="CD51" s="557" t="s">
        <v>728</v>
      </c>
      <c r="CE51" s="554" t="s">
        <v>725</v>
      </c>
      <c r="CF51" s="554" t="s">
        <v>726</v>
      </c>
      <c r="CG51" s="554" t="s">
        <v>727</v>
      </c>
      <c r="CH51" s="557" t="s">
        <v>728</v>
      </c>
      <c r="CI51" s="554" t="s">
        <v>988</v>
      </c>
      <c r="CJ51" s="554" t="s">
        <v>989</v>
      </c>
      <c r="CK51" s="554" t="s">
        <v>990</v>
      </c>
      <c r="CL51" s="554" t="s">
        <v>991</v>
      </c>
      <c r="CM51" s="386" t="s">
        <v>992</v>
      </c>
      <c r="CN51" s="554" t="s">
        <v>683</v>
      </c>
      <c r="CO51" s="554"/>
      <c r="CP51" s="260" t="s">
        <v>778</v>
      </c>
      <c r="CQ51" s="238" t="s">
        <v>499</v>
      </c>
      <c r="CR51" s="238" t="s">
        <v>54</v>
      </c>
      <c r="CS51" s="261"/>
      <c r="CT51" s="262"/>
      <c r="CU51" s="262"/>
      <c r="CV51" s="275"/>
      <c r="CW51" s="275"/>
      <c r="CX51" s="275"/>
      <c r="CY51" s="275"/>
      <c r="CZ51" s="264" t="s">
        <v>93</v>
      </c>
      <c r="DA51" s="265"/>
      <c r="DB51" s="266"/>
      <c r="DC51" s="267"/>
      <c r="DD51" s="267"/>
      <c r="DE51" s="267"/>
      <c r="DF51" s="267"/>
      <c r="DG51" s="267"/>
      <c r="DH51" s="267"/>
      <c r="DI51" s="267"/>
      <c r="DJ51" s="268"/>
      <c r="DK51" s="263"/>
      <c r="DL51" s="269"/>
      <c r="DM51" s="270"/>
      <c r="DN51" s="270"/>
      <c r="DO51" s="270"/>
      <c r="DP51" s="271"/>
      <c r="DQ51" s="272"/>
      <c r="DR51" s="399"/>
      <c r="DS51" s="404">
        <v>20129</v>
      </c>
    </row>
    <row r="52" spans="1:16285" s="552" customFormat="1" ht="20.25" customHeight="1" collapsed="1">
      <c r="A52" s="539">
        <v>20072</v>
      </c>
      <c r="B52" s="649" t="s">
        <v>1370</v>
      </c>
      <c r="C52" s="553" t="s">
        <v>54</v>
      </c>
      <c r="D52" s="553" t="s">
        <v>265</v>
      </c>
      <c r="E52" s="397" t="s">
        <v>266</v>
      </c>
      <c r="F52" s="649" t="s">
        <v>1393</v>
      </c>
      <c r="G52" s="263"/>
      <c r="H52" s="554"/>
      <c r="I52" s="554"/>
      <c r="J52" s="554"/>
      <c r="K52" s="554"/>
      <c r="L52" s="233"/>
      <c r="M52" s="234"/>
      <c r="N52" s="234"/>
      <c r="O52" s="235"/>
      <c r="P52" s="235"/>
      <c r="Q52" s="235"/>
      <c r="R52" s="237"/>
      <c r="S52" s="238"/>
      <c r="T52" s="239"/>
      <c r="U52" s="240"/>
      <c r="V52" s="240"/>
      <c r="W52" s="241"/>
      <c r="X52" s="242"/>
      <c r="Y52" s="243"/>
      <c r="Z52" s="243"/>
      <c r="AA52" s="239"/>
      <c r="AB52" s="242"/>
      <c r="AC52" s="244"/>
      <c r="AD52" s="405"/>
      <c r="AE52" s="237"/>
      <c r="AF52" s="619"/>
      <c r="AG52" s="290"/>
      <c r="AH52" s="405"/>
      <c r="AI52" s="406"/>
      <c r="AJ52" s="246"/>
      <c r="AK52" s="246"/>
      <c r="AL52" s="246"/>
      <c r="AM52" s="247"/>
      <c r="AN52" s="407"/>
      <c r="AO52" s="247"/>
      <c r="AP52" s="249"/>
      <c r="AQ52" s="249"/>
      <c r="AR52" s="249"/>
      <c r="AS52" s="249"/>
      <c r="AT52" s="250"/>
      <c r="AU52" s="251"/>
      <c r="AV52" s="252"/>
      <c r="AW52" s="241"/>
      <c r="AX52" s="477"/>
      <c r="AY52" s="251"/>
      <c r="AZ52" s="252"/>
      <c r="BA52" s="241"/>
      <c r="BB52" s="477"/>
      <c r="BC52" s="251"/>
      <c r="BD52" s="252"/>
      <c r="BE52" s="241"/>
      <c r="BF52" s="477"/>
      <c r="BG52" s="252"/>
      <c r="BH52" s="255"/>
      <c r="BI52" s="252"/>
      <c r="BJ52" s="252"/>
      <c r="BK52" s="252"/>
      <c r="BL52" s="252"/>
      <c r="BM52" s="256"/>
      <c r="BN52" s="257"/>
      <c r="BO52" s="620"/>
      <c r="BP52" s="245"/>
      <c r="BQ52" s="242"/>
      <c r="BR52" s="238"/>
      <c r="BS52" s="238"/>
      <c r="BT52" s="238"/>
      <c r="BU52" s="238"/>
      <c r="BV52" s="238"/>
      <c r="BW52" s="238"/>
      <c r="BX52" s="238"/>
      <c r="BY52" s="238"/>
      <c r="BZ52" s="238"/>
      <c r="CA52" s="554"/>
      <c r="CB52" s="554"/>
      <c r="CC52" s="554"/>
      <c r="CD52" s="554"/>
      <c r="CE52" s="554"/>
      <c r="CF52" s="554"/>
      <c r="CG52" s="554"/>
      <c r="CH52" s="323"/>
      <c r="CI52" s="554"/>
      <c r="CJ52" s="554"/>
      <c r="CK52" s="554"/>
      <c r="CL52" s="554"/>
      <c r="CM52" s="554"/>
      <c r="CN52" s="554"/>
      <c r="CO52" s="554"/>
      <c r="CP52" s="260"/>
      <c r="CQ52" s="238"/>
      <c r="CR52" s="238"/>
      <c r="CS52" s="261"/>
      <c r="CT52" s="262"/>
      <c r="CU52" s="262"/>
      <c r="CV52" s="275"/>
      <c r="CW52" s="275"/>
      <c r="CX52" s="275"/>
      <c r="CY52" s="275"/>
      <c r="CZ52" s="264"/>
      <c r="DA52" s="265"/>
      <c r="DB52" s="266"/>
      <c r="DC52" s="267"/>
      <c r="DD52" s="267"/>
      <c r="DE52" s="267"/>
      <c r="DF52" s="267"/>
      <c r="DG52" s="267"/>
      <c r="DH52" s="267"/>
      <c r="DI52" s="267"/>
      <c r="DJ52" s="268"/>
      <c r="DK52" s="263"/>
      <c r="DL52" s="269"/>
      <c r="DM52" s="270"/>
      <c r="DN52" s="270"/>
      <c r="DO52" s="270"/>
      <c r="DP52" s="271"/>
      <c r="DQ52" s="272"/>
      <c r="DR52" s="399"/>
      <c r="DS52" s="408">
        <v>20072</v>
      </c>
    </row>
    <row r="53" spans="1:16285" s="552" customFormat="1" ht="20.25" customHeight="1">
      <c r="A53" s="538">
        <v>20027</v>
      </c>
      <c r="B53" s="263" t="s">
        <v>563</v>
      </c>
      <c r="C53" s="554" t="s">
        <v>267</v>
      </c>
      <c r="D53" s="554" t="s">
        <v>112</v>
      </c>
      <c r="E53" s="396" t="s">
        <v>89</v>
      </c>
      <c r="F53" s="263" t="s">
        <v>1336</v>
      </c>
      <c r="G53" s="263"/>
      <c r="H53" s="554"/>
      <c r="I53" s="554" t="s">
        <v>168</v>
      </c>
      <c r="J53" s="554" t="s">
        <v>268</v>
      </c>
      <c r="K53" s="554" t="s">
        <v>114</v>
      </c>
      <c r="L53" s="233">
        <v>1</v>
      </c>
      <c r="M53" s="234" t="s">
        <v>93</v>
      </c>
      <c r="N53" s="234" t="s">
        <v>826</v>
      </c>
      <c r="O53" s="288"/>
      <c r="P53" s="289"/>
      <c r="Q53" s="289"/>
      <c r="R53" s="237"/>
      <c r="S53" s="238">
        <v>1977</v>
      </c>
      <c r="T53" s="239" t="s">
        <v>93</v>
      </c>
      <c r="U53" s="240"/>
      <c r="V53" s="240"/>
      <c r="W53" s="241"/>
      <c r="X53" s="242"/>
      <c r="Y53" s="243">
        <v>1</v>
      </c>
      <c r="Z53" s="243" t="s">
        <v>93</v>
      </c>
      <c r="AA53" s="239"/>
      <c r="AB53" s="242" t="s">
        <v>93</v>
      </c>
      <c r="AC53" s="244">
        <v>823</v>
      </c>
      <c r="AD53" s="405">
        <v>32021</v>
      </c>
      <c r="AE53" s="237" t="s">
        <v>94</v>
      </c>
      <c r="AF53" s="619">
        <v>65.442283209999999</v>
      </c>
      <c r="AG53" s="245"/>
      <c r="AH53" s="405">
        <v>41547</v>
      </c>
      <c r="AI53" s="406">
        <v>65</v>
      </c>
      <c r="AJ53" s="246"/>
      <c r="AK53" s="246" t="s">
        <v>110</v>
      </c>
      <c r="AL53" s="246" t="s">
        <v>1510</v>
      </c>
      <c r="AM53" s="561">
        <v>7.4999999999999997E-2</v>
      </c>
      <c r="AN53" s="250">
        <v>8.2137354266066109E-2</v>
      </c>
      <c r="AO53" s="247"/>
      <c r="AP53" s="249"/>
      <c r="AQ53" s="249"/>
      <c r="AR53" s="249"/>
      <c r="AS53" s="249"/>
      <c r="AT53" s="250"/>
      <c r="AU53" s="251" t="s">
        <v>1098</v>
      </c>
      <c r="AV53" s="252">
        <v>0.97129185053761002</v>
      </c>
      <c r="AW53" s="241">
        <v>9.9999999999999995E-8</v>
      </c>
      <c r="AX53" s="477">
        <v>45504</v>
      </c>
      <c r="AY53" s="251" t="s">
        <v>743</v>
      </c>
      <c r="AZ53" s="252">
        <v>2.8708149462389955E-2</v>
      </c>
      <c r="BA53" s="241">
        <v>0</v>
      </c>
      <c r="BB53" s="477" t="s">
        <v>93</v>
      </c>
      <c r="BC53" s="251"/>
      <c r="BD53" s="252"/>
      <c r="BE53" s="241"/>
      <c r="BF53" s="477"/>
      <c r="BG53" s="252">
        <v>1</v>
      </c>
      <c r="BH53" s="255">
        <v>4.0801708080502719</v>
      </c>
      <c r="BI53" s="256">
        <v>0</v>
      </c>
      <c r="BJ53" s="256">
        <v>0</v>
      </c>
      <c r="BK53" s="256">
        <v>0</v>
      </c>
      <c r="BL53" s="256">
        <v>0</v>
      </c>
      <c r="BM53" s="256">
        <v>1</v>
      </c>
      <c r="BN53" s="257"/>
      <c r="BO53" s="675">
        <v>3.01185021</v>
      </c>
      <c r="BP53" s="258"/>
      <c r="BQ53" s="242" t="s">
        <v>98</v>
      </c>
      <c r="BR53" s="238">
        <v>1</v>
      </c>
      <c r="BS53" s="238"/>
      <c r="BT53" s="238"/>
      <c r="BU53" s="238"/>
      <c r="BV53" s="238">
        <v>1</v>
      </c>
      <c r="BW53" s="238"/>
      <c r="BX53" s="238"/>
      <c r="BY53" s="238">
        <v>0</v>
      </c>
      <c r="BZ53" s="238">
        <v>0</v>
      </c>
      <c r="CA53" s="554" t="s">
        <v>185</v>
      </c>
      <c r="CB53" s="554" t="s">
        <v>186</v>
      </c>
      <c r="CC53" s="554" t="s">
        <v>187</v>
      </c>
      <c r="CD53" s="560" t="s">
        <v>188</v>
      </c>
      <c r="CE53" s="554" t="s">
        <v>185</v>
      </c>
      <c r="CF53" s="554" t="s">
        <v>186</v>
      </c>
      <c r="CG53" s="554" t="s">
        <v>187</v>
      </c>
      <c r="CH53" s="554" t="s">
        <v>188</v>
      </c>
      <c r="CI53" s="554"/>
      <c r="CJ53" s="554"/>
      <c r="CK53" s="554"/>
      <c r="CL53" s="554"/>
      <c r="CM53" s="554"/>
      <c r="CN53" s="554" t="s">
        <v>269</v>
      </c>
      <c r="CO53" s="554"/>
      <c r="CP53" s="260" t="s">
        <v>228</v>
      </c>
      <c r="CQ53" s="238" t="s">
        <v>422</v>
      </c>
      <c r="CR53" s="238" t="s">
        <v>54</v>
      </c>
      <c r="CS53" s="261"/>
      <c r="CT53" s="262"/>
      <c r="CU53" s="262"/>
      <c r="CV53" s="275"/>
      <c r="CW53" s="275"/>
      <c r="CX53" s="275"/>
      <c r="CY53" s="275"/>
      <c r="CZ53" s="264" t="s">
        <v>93</v>
      </c>
      <c r="DA53" s="265"/>
      <c r="DB53" s="266"/>
      <c r="DC53" s="267"/>
      <c r="DD53" s="267"/>
      <c r="DE53" s="267"/>
      <c r="DF53" s="267"/>
      <c r="DG53" s="267"/>
      <c r="DH53" s="267"/>
      <c r="DI53" s="267"/>
      <c r="DJ53" s="268"/>
      <c r="DK53" s="263"/>
      <c r="DL53" s="269"/>
      <c r="DM53" s="270"/>
      <c r="DN53" s="270"/>
      <c r="DO53" s="270"/>
      <c r="DP53" s="271"/>
      <c r="DQ53" s="272"/>
      <c r="DR53" s="399"/>
      <c r="DS53" s="404">
        <v>20027</v>
      </c>
    </row>
    <row r="54" spans="1:16285" s="552" customFormat="1" ht="20.25" customHeight="1">
      <c r="A54" s="538">
        <v>20025</v>
      </c>
      <c r="B54" s="263" t="s">
        <v>270</v>
      </c>
      <c r="C54" s="554" t="s">
        <v>267</v>
      </c>
      <c r="D54" s="554" t="s">
        <v>246</v>
      </c>
      <c r="E54" s="396" t="s">
        <v>89</v>
      </c>
      <c r="F54" s="263" t="s">
        <v>834</v>
      </c>
      <c r="G54" s="263"/>
      <c r="H54" s="554"/>
      <c r="I54" s="554" t="s">
        <v>247</v>
      </c>
      <c r="J54" s="554" t="s">
        <v>268</v>
      </c>
      <c r="K54" s="554" t="s">
        <v>114</v>
      </c>
      <c r="L54" s="233">
        <v>1</v>
      </c>
      <c r="M54" s="234" t="s">
        <v>93</v>
      </c>
      <c r="N54" s="234" t="s">
        <v>271</v>
      </c>
      <c r="O54" s="288"/>
      <c r="P54" s="289"/>
      <c r="Q54" s="289"/>
      <c r="R54" s="237"/>
      <c r="S54" s="238">
        <v>1998</v>
      </c>
      <c r="T54" s="239" t="s">
        <v>93</v>
      </c>
      <c r="U54" s="240"/>
      <c r="V54" s="240"/>
      <c r="W54" s="241"/>
      <c r="X54" s="242"/>
      <c r="Y54" s="243">
        <v>1</v>
      </c>
      <c r="Z54" s="243" t="s">
        <v>93</v>
      </c>
      <c r="AA54" s="239"/>
      <c r="AB54" s="242" t="s">
        <v>93</v>
      </c>
      <c r="AC54" s="244">
        <v>539</v>
      </c>
      <c r="AD54" s="405">
        <v>35947</v>
      </c>
      <c r="AE54" s="237" t="s">
        <v>94</v>
      </c>
      <c r="AF54" s="619">
        <v>30.519079600000001</v>
      </c>
      <c r="AG54" s="245"/>
      <c r="AH54" s="405">
        <v>41820</v>
      </c>
      <c r="AI54" s="406">
        <v>30.4</v>
      </c>
      <c r="AJ54" s="246"/>
      <c r="AK54" s="246"/>
      <c r="AL54" s="246" t="s">
        <v>110</v>
      </c>
      <c r="AM54" s="561">
        <v>0.06</v>
      </c>
      <c r="AN54" s="250">
        <v>8.1242017534499944E-2</v>
      </c>
      <c r="AO54" s="247"/>
      <c r="AP54" s="249"/>
      <c r="AQ54" s="249"/>
      <c r="AR54" s="249"/>
      <c r="AS54" s="249"/>
      <c r="AT54" s="250"/>
      <c r="AU54" s="251" t="s">
        <v>1098</v>
      </c>
      <c r="AV54" s="252">
        <v>0.67360637097700893</v>
      </c>
      <c r="AW54" s="241">
        <v>9.9999999999999995E-8</v>
      </c>
      <c r="AX54" s="477">
        <v>45504</v>
      </c>
      <c r="AY54" s="251" t="s">
        <v>1548</v>
      </c>
      <c r="AZ54" s="252">
        <v>0.28851234475316273</v>
      </c>
      <c r="BA54" s="241">
        <v>0</v>
      </c>
      <c r="BB54" s="477" t="s">
        <v>93</v>
      </c>
      <c r="BC54" s="251" t="s">
        <v>745</v>
      </c>
      <c r="BD54" s="252">
        <v>2.6143168462395949E-2</v>
      </c>
      <c r="BE54" s="241">
        <v>0</v>
      </c>
      <c r="BF54" s="477" t="s">
        <v>93</v>
      </c>
      <c r="BG54" s="252">
        <v>1</v>
      </c>
      <c r="BH54" s="255">
        <v>3.6433447540673018</v>
      </c>
      <c r="BI54" s="256">
        <v>0</v>
      </c>
      <c r="BJ54" s="256">
        <v>0</v>
      </c>
      <c r="BK54" s="256">
        <v>0</v>
      </c>
      <c r="BL54" s="256">
        <v>0</v>
      </c>
      <c r="BM54" s="256">
        <v>1</v>
      </c>
      <c r="BN54" s="257"/>
      <c r="BO54" s="675">
        <v>0.91508877</v>
      </c>
      <c r="BP54" s="258"/>
      <c r="BQ54" s="242" t="s">
        <v>98</v>
      </c>
      <c r="BR54" s="238">
        <v>1</v>
      </c>
      <c r="BS54" s="238"/>
      <c r="BT54" s="238"/>
      <c r="BU54" s="238"/>
      <c r="BV54" s="238">
        <v>1</v>
      </c>
      <c r="BW54" s="238"/>
      <c r="BX54" s="238"/>
      <c r="BY54" s="238">
        <v>0</v>
      </c>
      <c r="BZ54" s="238">
        <v>0</v>
      </c>
      <c r="CA54" s="554" t="s">
        <v>254</v>
      </c>
      <c r="CB54" s="554" t="s">
        <v>255</v>
      </c>
      <c r="CC54" s="554" t="s">
        <v>626</v>
      </c>
      <c r="CD54" s="560" t="s">
        <v>256</v>
      </c>
      <c r="CE54" s="554" t="s">
        <v>254</v>
      </c>
      <c r="CF54" s="554" t="s">
        <v>255</v>
      </c>
      <c r="CG54" s="554" t="s">
        <v>626</v>
      </c>
      <c r="CH54" s="557" t="s">
        <v>256</v>
      </c>
      <c r="CI54" s="554"/>
      <c r="CJ54" s="554"/>
      <c r="CK54" s="554"/>
      <c r="CL54" s="554"/>
      <c r="CM54" s="554"/>
      <c r="CN54" s="554" t="s">
        <v>272</v>
      </c>
      <c r="CO54" s="554"/>
      <c r="CP54" s="260" t="s">
        <v>270</v>
      </c>
      <c r="CQ54" s="238" t="s">
        <v>436</v>
      </c>
      <c r="CR54" s="238" t="s">
        <v>54</v>
      </c>
      <c r="CS54" s="261"/>
      <c r="CT54" s="262"/>
      <c r="CU54" s="262"/>
      <c r="CV54" s="275"/>
      <c r="CW54" s="275"/>
      <c r="CX54" s="275"/>
      <c r="CY54" s="275"/>
      <c r="CZ54" s="264" t="s">
        <v>93</v>
      </c>
      <c r="DA54" s="265"/>
      <c r="DB54" s="266"/>
      <c r="DC54" s="267"/>
      <c r="DD54" s="267"/>
      <c r="DE54" s="267"/>
      <c r="DF54" s="267"/>
      <c r="DG54" s="267"/>
      <c r="DH54" s="267"/>
      <c r="DI54" s="267"/>
      <c r="DJ54" s="268"/>
      <c r="DK54" s="263"/>
      <c r="DL54" s="269"/>
      <c r="DM54" s="270"/>
      <c r="DN54" s="270"/>
      <c r="DO54" s="270"/>
      <c r="DP54" s="271"/>
      <c r="DQ54" s="272"/>
      <c r="DR54" s="399"/>
      <c r="DS54" s="404">
        <v>20025</v>
      </c>
    </row>
    <row r="55" spans="1:16285" s="552" customFormat="1" ht="20.25" customHeight="1">
      <c r="A55" s="538">
        <v>20024</v>
      </c>
      <c r="B55" s="263" t="s">
        <v>273</v>
      </c>
      <c r="C55" s="554" t="s">
        <v>267</v>
      </c>
      <c r="D55" s="554" t="s">
        <v>246</v>
      </c>
      <c r="E55" s="396" t="s">
        <v>89</v>
      </c>
      <c r="F55" s="263" t="s">
        <v>671</v>
      </c>
      <c r="G55" s="263"/>
      <c r="H55" s="554"/>
      <c r="I55" s="554" t="s">
        <v>247</v>
      </c>
      <c r="J55" s="554" t="s">
        <v>268</v>
      </c>
      <c r="K55" s="554" t="s">
        <v>114</v>
      </c>
      <c r="L55" s="233">
        <v>1</v>
      </c>
      <c r="M55" s="234" t="s">
        <v>93</v>
      </c>
      <c r="N55" s="234" t="s">
        <v>271</v>
      </c>
      <c r="O55" s="288"/>
      <c r="P55" s="289"/>
      <c r="Q55" s="289"/>
      <c r="R55" s="237"/>
      <c r="S55" s="238">
        <v>1998</v>
      </c>
      <c r="T55" s="239" t="s">
        <v>93</v>
      </c>
      <c r="U55" s="240"/>
      <c r="V55" s="240"/>
      <c r="W55" s="241"/>
      <c r="X55" s="242"/>
      <c r="Y55" s="243">
        <v>1</v>
      </c>
      <c r="Z55" s="243" t="s">
        <v>93</v>
      </c>
      <c r="AA55" s="239"/>
      <c r="AB55" s="242" t="s">
        <v>93</v>
      </c>
      <c r="AC55" s="244">
        <v>1071</v>
      </c>
      <c r="AD55" s="405">
        <v>36220</v>
      </c>
      <c r="AE55" s="237" t="s">
        <v>94</v>
      </c>
      <c r="AF55" s="619">
        <v>52.994689849999993</v>
      </c>
      <c r="AG55" s="245"/>
      <c r="AH55" s="405">
        <v>41820</v>
      </c>
      <c r="AI55" s="406">
        <v>52.8</v>
      </c>
      <c r="AJ55" s="246"/>
      <c r="AK55" s="246" t="s">
        <v>1055</v>
      </c>
      <c r="AL55" s="246" t="s">
        <v>1515</v>
      </c>
      <c r="AM55" s="561">
        <v>6.7500000000000004E-2</v>
      </c>
      <c r="AN55" s="250">
        <v>6.5071425264695656E-2</v>
      </c>
      <c r="AO55" s="247" t="s">
        <v>617</v>
      </c>
      <c r="AP55" s="249"/>
      <c r="AQ55" s="249"/>
      <c r="AR55" s="249"/>
      <c r="AS55" s="249"/>
      <c r="AT55" s="250"/>
      <c r="AU55" s="251" t="s">
        <v>1098</v>
      </c>
      <c r="AV55" s="252">
        <v>1</v>
      </c>
      <c r="AW55" s="241"/>
      <c r="AX55" s="477"/>
      <c r="AY55" s="251"/>
      <c r="AZ55" s="252"/>
      <c r="BA55" s="241"/>
      <c r="BB55" s="477"/>
      <c r="BC55" s="251"/>
      <c r="BD55" s="252"/>
      <c r="BE55" s="241">
        <v>0</v>
      </c>
      <c r="BF55" s="477" t="s">
        <v>93</v>
      </c>
      <c r="BG55" s="252">
        <v>1</v>
      </c>
      <c r="BH55" s="255">
        <v>3.9166666666666665</v>
      </c>
      <c r="BI55" s="256">
        <v>0</v>
      </c>
      <c r="BJ55" s="256">
        <v>0</v>
      </c>
      <c r="BK55" s="256">
        <v>0</v>
      </c>
      <c r="BL55" s="256">
        <v>0</v>
      </c>
      <c r="BM55" s="256">
        <v>1</v>
      </c>
      <c r="BN55" s="257"/>
      <c r="BO55" s="675">
        <v>1.78232306</v>
      </c>
      <c r="BP55" s="258"/>
      <c r="BQ55" s="242" t="s">
        <v>98</v>
      </c>
      <c r="BR55" s="238">
        <v>1</v>
      </c>
      <c r="BS55" s="238"/>
      <c r="BT55" s="238"/>
      <c r="BU55" s="238"/>
      <c r="BV55" s="238">
        <v>1</v>
      </c>
      <c r="BW55" s="238"/>
      <c r="BX55" s="238"/>
      <c r="BY55" s="238">
        <v>0</v>
      </c>
      <c r="BZ55" s="238">
        <v>0</v>
      </c>
      <c r="CA55" s="554" t="s">
        <v>254</v>
      </c>
      <c r="CB55" s="554" t="s">
        <v>255</v>
      </c>
      <c r="CC55" s="554" t="s">
        <v>626</v>
      </c>
      <c r="CD55" s="554" t="s">
        <v>256</v>
      </c>
      <c r="CE55" s="554" t="s">
        <v>254</v>
      </c>
      <c r="CF55" s="554" t="s">
        <v>255</v>
      </c>
      <c r="CG55" s="554" t="s">
        <v>626</v>
      </c>
      <c r="CH55" s="554" t="s">
        <v>256</v>
      </c>
      <c r="CI55" s="554"/>
      <c r="CJ55" s="554"/>
      <c r="CK55" s="554"/>
      <c r="CL55" s="554"/>
      <c r="CM55" s="554"/>
      <c r="CN55" s="554" t="s">
        <v>249</v>
      </c>
      <c r="CO55" s="554"/>
      <c r="CP55" s="260" t="s">
        <v>273</v>
      </c>
      <c r="CQ55" s="238" t="s">
        <v>436</v>
      </c>
      <c r="CR55" s="238" t="s">
        <v>54</v>
      </c>
      <c r="CS55" s="556"/>
      <c r="CT55" s="291"/>
      <c r="CU55" s="291" t="s">
        <v>93</v>
      </c>
      <c r="CV55" s="291"/>
      <c r="CW55" s="291"/>
      <c r="CX55" s="291"/>
      <c r="CY55" s="291"/>
      <c r="CZ55" s="264" t="s">
        <v>93</v>
      </c>
      <c r="DA55" s="265"/>
      <c r="DB55" s="266"/>
      <c r="DC55" s="267"/>
      <c r="DD55" s="267"/>
      <c r="DE55" s="267"/>
      <c r="DF55" s="267"/>
      <c r="DG55" s="267"/>
      <c r="DH55" s="267"/>
      <c r="DI55" s="267"/>
      <c r="DJ55" s="268"/>
      <c r="DK55" s="263"/>
      <c r="DL55" s="269"/>
      <c r="DM55" s="270"/>
      <c r="DN55" s="270"/>
      <c r="DO55" s="270"/>
      <c r="DP55" s="271"/>
      <c r="DQ55" s="272"/>
      <c r="DR55" s="399"/>
      <c r="DS55" s="404">
        <v>20024</v>
      </c>
    </row>
    <row r="56" spans="1:16285" s="552" customFormat="1" ht="20.25" customHeight="1">
      <c r="A56" s="538">
        <v>20026</v>
      </c>
      <c r="B56" s="263" t="s">
        <v>274</v>
      </c>
      <c r="C56" s="554" t="s">
        <v>267</v>
      </c>
      <c r="D56" s="554" t="s">
        <v>246</v>
      </c>
      <c r="E56" s="396" t="s">
        <v>89</v>
      </c>
      <c r="F56" s="263" t="s">
        <v>835</v>
      </c>
      <c r="G56" s="263"/>
      <c r="H56" s="554"/>
      <c r="I56" s="554" t="s">
        <v>247</v>
      </c>
      <c r="J56" s="554" t="s">
        <v>268</v>
      </c>
      <c r="K56" s="554" t="s">
        <v>92</v>
      </c>
      <c r="L56" s="233">
        <v>1</v>
      </c>
      <c r="M56" s="234" t="s">
        <v>93</v>
      </c>
      <c r="N56" s="234" t="s">
        <v>275</v>
      </c>
      <c r="O56" s="288"/>
      <c r="P56" s="289"/>
      <c r="Q56" s="289"/>
      <c r="R56" s="237"/>
      <c r="S56" s="238">
        <v>1965</v>
      </c>
      <c r="T56" s="239" t="s">
        <v>93</v>
      </c>
      <c r="U56" s="240"/>
      <c r="V56" s="240"/>
      <c r="W56" s="241"/>
      <c r="X56" s="242"/>
      <c r="Y56" s="243">
        <v>1</v>
      </c>
      <c r="Z56" s="243" t="s">
        <v>93</v>
      </c>
      <c r="AA56" s="239"/>
      <c r="AB56" s="242" t="s">
        <v>93</v>
      </c>
      <c r="AC56" s="244">
        <v>940</v>
      </c>
      <c r="AD56" s="405">
        <v>30987</v>
      </c>
      <c r="AE56" s="237" t="s">
        <v>94</v>
      </c>
      <c r="AF56" s="619">
        <v>28.274553149999999</v>
      </c>
      <c r="AG56" s="245"/>
      <c r="AH56" s="405">
        <v>41820</v>
      </c>
      <c r="AI56" s="406">
        <v>28.1</v>
      </c>
      <c r="AJ56" s="246"/>
      <c r="AK56" s="246" t="s">
        <v>1055</v>
      </c>
      <c r="AL56" s="246" t="s">
        <v>1549</v>
      </c>
      <c r="AM56" s="561">
        <v>9.1249999999999998E-2</v>
      </c>
      <c r="AN56" s="250">
        <v>8.6081360405159929E-2</v>
      </c>
      <c r="AO56" s="247"/>
      <c r="AP56" s="249"/>
      <c r="AQ56" s="249"/>
      <c r="AR56" s="249"/>
      <c r="AS56" s="249"/>
      <c r="AT56" s="250"/>
      <c r="AU56" s="251" t="s">
        <v>1098</v>
      </c>
      <c r="AV56" s="252">
        <v>0.97850972479658616</v>
      </c>
      <c r="AW56" s="241">
        <v>9.9999999999999995E-8</v>
      </c>
      <c r="AX56" s="477">
        <v>45504</v>
      </c>
      <c r="AY56" s="251" t="s">
        <v>746</v>
      </c>
      <c r="AZ56" s="252">
        <v>1.048204079945223E-2</v>
      </c>
      <c r="BA56" s="241">
        <v>12</v>
      </c>
      <c r="BB56" s="477">
        <v>42155</v>
      </c>
      <c r="BC56" s="251"/>
      <c r="BD56" s="252"/>
      <c r="BE56" s="241"/>
      <c r="BF56" s="477"/>
      <c r="BG56" s="252">
        <v>0.15686274620017937</v>
      </c>
      <c r="BH56" s="255">
        <v>3.8580344502593675</v>
      </c>
      <c r="BI56" s="256">
        <v>5.9131721771678337E-3</v>
      </c>
      <c r="BJ56" s="256">
        <v>1.013494058477858E-2</v>
      </c>
      <c r="BK56" s="256">
        <v>0</v>
      </c>
      <c r="BL56" s="256">
        <v>0</v>
      </c>
      <c r="BM56" s="256">
        <v>0.9839518872380536</v>
      </c>
      <c r="BN56" s="257"/>
      <c r="BO56" s="675">
        <v>1.2715612000000001</v>
      </c>
      <c r="BP56" s="258"/>
      <c r="BQ56" s="242" t="s">
        <v>98</v>
      </c>
      <c r="BR56" s="238">
        <v>1</v>
      </c>
      <c r="BS56" s="238"/>
      <c r="BT56" s="238"/>
      <c r="BU56" s="238"/>
      <c r="BV56" s="238">
        <v>1</v>
      </c>
      <c r="BW56" s="238"/>
      <c r="BX56" s="238"/>
      <c r="BY56" s="238">
        <v>0</v>
      </c>
      <c r="BZ56" s="238">
        <v>0</v>
      </c>
      <c r="CA56" s="554" t="s">
        <v>254</v>
      </c>
      <c r="CB56" s="554" t="s">
        <v>255</v>
      </c>
      <c r="CC56" s="554" t="s">
        <v>626</v>
      </c>
      <c r="CD56" s="560" t="s">
        <v>256</v>
      </c>
      <c r="CE56" s="554" t="s">
        <v>254</v>
      </c>
      <c r="CF56" s="554" t="s">
        <v>255</v>
      </c>
      <c r="CG56" s="554" t="s">
        <v>626</v>
      </c>
      <c r="CH56" s="554" t="s">
        <v>256</v>
      </c>
      <c r="CI56" s="554"/>
      <c r="CJ56" s="554"/>
      <c r="CK56" s="554"/>
      <c r="CL56" s="554"/>
      <c r="CM56" s="554"/>
      <c r="CN56" s="554" t="s">
        <v>276</v>
      </c>
      <c r="CO56" s="554"/>
      <c r="CP56" s="260" t="s">
        <v>274</v>
      </c>
      <c r="CQ56" s="238" t="s">
        <v>436</v>
      </c>
      <c r="CR56" s="238" t="s">
        <v>54</v>
      </c>
      <c r="CS56" s="556"/>
      <c r="CT56" s="291"/>
      <c r="CU56" s="291" t="s">
        <v>93</v>
      </c>
      <c r="CV56" s="291"/>
      <c r="CW56" s="291"/>
      <c r="CX56" s="291"/>
      <c r="CY56" s="291"/>
      <c r="CZ56" s="264" t="s">
        <v>507</v>
      </c>
      <c r="DA56" s="265"/>
      <c r="DB56" s="266"/>
      <c r="DC56" s="267"/>
      <c r="DD56" s="267"/>
      <c r="DE56" s="267"/>
      <c r="DF56" s="267"/>
      <c r="DG56" s="267"/>
      <c r="DH56" s="267"/>
      <c r="DI56" s="267"/>
      <c r="DJ56" s="268"/>
      <c r="DK56" s="263"/>
      <c r="DL56" s="269"/>
      <c r="DM56" s="270"/>
      <c r="DN56" s="270"/>
      <c r="DO56" s="270"/>
      <c r="DP56" s="271"/>
      <c r="DQ56" s="272"/>
      <c r="DS56" s="404">
        <v>20026</v>
      </c>
    </row>
    <row r="57" spans="1:16285" s="399" customFormat="1" ht="20.25" customHeight="1">
      <c r="A57" s="546">
        <v>10075</v>
      </c>
      <c r="B57" s="263" t="s">
        <v>126</v>
      </c>
      <c r="C57" s="554" t="s">
        <v>54</v>
      </c>
      <c r="D57" s="554" t="s">
        <v>112</v>
      </c>
      <c r="E57" s="396" t="s">
        <v>89</v>
      </c>
      <c r="F57" s="263" t="s">
        <v>1211</v>
      </c>
      <c r="G57" s="263"/>
      <c r="H57" s="554"/>
      <c r="I57" s="554" t="s">
        <v>127</v>
      </c>
      <c r="J57" s="554" t="s">
        <v>128</v>
      </c>
      <c r="K57" s="554" t="s">
        <v>114</v>
      </c>
      <c r="L57" s="233">
        <v>1</v>
      </c>
      <c r="M57" s="234" t="s">
        <v>93</v>
      </c>
      <c r="N57" s="234" t="s">
        <v>129</v>
      </c>
      <c r="O57" s="236">
        <v>5</v>
      </c>
      <c r="P57" s="236">
        <v>4.5</v>
      </c>
      <c r="Q57" s="235">
        <v>4.5</v>
      </c>
      <c r="R57" s="237"/>
      <c r="S57" s="238">
        <v>2000</v>
      </c>
      <c r="T57" s="239">
        <v>3.6</v>
      </c>
      <c r="U57" s="240">
        <v>35.816000000000003</v>
      </c>
      <c r="V57" s="240">
        <v>35.816000000000003</v>
      </c>
      <c r="W57" s="241"/>
      <c r="X57" s="252">
        <v>0.99488888888888893</v>
      </c>
      <c r="Y57" s="243">
        <v>3</v>
      </c>
      <c r="Z57" s="243"/>
      <c r="AA57" s="239"/>
      <c r="AB57" s="242" t="s">
        <v>93</v>
      </c>
      <c r="AC57" s="244">
        <v>1030</v>
      </c>
      <c r="AD57" s="405">
        <v>37408</v>
      </c>
      <c r="AE57" s="237" t="s">
        <v>94</v>
      </c>
      <c r="AF57" s="619">
        <v>151.31390841000001</v>
      </c>
      <c r="AG57" s="245"/>
      <c r="AH57" s="405">
        <v>41364</v>
      </c>
      <c r="AI57" s="406">
        <v>145</v>
      </c>
      <c r="AJ57" s="246"/>
      <c r="AK57" s="246" t="s">
        <v>1055</v>
      </c>
      <c r="AL57" s="246" t="s">
        <v>1525</v>
      </c>
      <c r="AM57" s="561">
        <v>8.3750000000000005E-2</v>
      </c>
      <c r="AN57" s="250">
        <v>8.5922253523264214E-2</v>
      </c>
      <c r="AO57" s="247">
        <v>9.2499999999999999E-2</v>
      </c>
      <c r="AP57" s="249">
        <v>295.05411998259831</v>
      </c>
      <c r="AQ57" s="249">
        <v>312.4902703210127</v>
      </c>
      <c r="AR57" s="249"/>
      <c r="AS57" s="249"/>
      <c r="AT57" s="250">
        <v>5.9094752987834037E-2</v>
      </c>
      <c r="AU57" s="251" t="s">
        <v>132</v>
      </c>
      <c r="AV57" s="252">
        <v>0.21383134607603743</v>
      </c>
      <c r="AW57" s="241">
        <v>7981.2000000000007</v>
      </c>
      <c r="AX57" s="477">
        <v>44377</v>
      </c>
      <c r="AY57" s="251" t="s">
        <v>133</v>
      </c>
      <c r="AZ57" s="252">
        <v>0.12790453356521403</v>
      </c>
      <c r="BA57" s="241">
        <v>4606.7000000000007</v>
      </c>
      <c r="BB57" s="477">
        <v>43465</v>
      </c>
      <c r="BC57" s="251" t="s">
        <v>739</v>
      </c>
      <c r="BD57" s="252">
        <v>0.12257952193071661</v>
      </c>
      <c r="BE57" s="241">
        <v>4121.8</v>
      </c>
      <c r="BF57" s="477">
        <v>42916</v>
      </c>
      <c r="BG57" s="252">
        <v>0.97425731516640612</v>
      </c>
      <c r="BH57" s="255">
        <v>0.97425731516640612</v>
      </c>
      <c r="BI57" s="252">
        <v>2.5742684833593925E-2</v>
      </c>
      <c r="BJ57" s="252">
        <v>2.458398481125754E-2</v>
      </c>
      <c r="BK57" s="252">
        <v>8.2033169533169525E-2</v>
      </c>
      <c r="BL57" s="252">
        <v>0.2667550815278088</v>
      </c>
      <c r="BM57" s="256">
        <v>0.60088507929417023</v>
      </c>
      <c r="BN57" s="257"/>
      <c r="BO57" s="675">
        <v>4.8363126400000001</v>
      </c>
      <c r="BP57" s="258"/>
      <c r="BQ57" s="242" t="s">
        <v>98</v>
      </c>
      <c r="BR57" s="238">
        <v>1</v>
      </c>
      <c r="BS57" s="238"/>
      <c r="BT57" s="473"/>
      <c r="BU57" s="238"/>
      <c r="BV57" s="238">
        <v>1</v>
      </c>
      <c r="BW57" s="238"/>
      <c r="BX57" s="238"/>
      <c r="BY57" s="238">
        <v>1</v>
      </c>
      <c r="BZ57" s="238">
        <v>0</v>
      </c>
      <c r="CA57" s="554" t="s">
        <v>968</v>
      </c>
      <c r="CB57" s="554" t="s">
        <v>969</v>
      </c>
      <c r="CC57" s="554" t="s">
        <v>970</v>
      </c>
      <c r="CD57" s="475" t="s">
        <v>971</v>
      </c>
      <c r="CE57" s="554" t="s">
        <v>972</v>
      </c>
      <c r="CF57" s="554" t="s">
        <v>119</v>
      </c>
      <c r="CG57" s="554" t="s">
        <v>120</v>
      </c>
      <c r="CH57" s="386" t="s">
        <v>121</v>
      </c>
      <c r="CI57" s="554" t="s">
        <v>138</v>
      </c>
      <c r="CJ57" s="554" t="s">
        <v>973</v>
      </c>
      <c r="CK57" s="554" t="s">
        <v>974</v>
      </c>
      <c r="CL57" s="554" t="s">
        <v>975</v>
      </c>
      <c r="CM57" s="554" t="s">
        <v>976</v>
      </c>
      <c r="CN57" s="554" t="s">
        <v>139</v>
      </c>
      <c r="CO57" s="554"/>
      <c r="CP57" s="260" t="s">
        <v>126</v>
      </c>
      <c r="CQ57" s="238" t="s">
        <v>422</v>
      </c>
      <c r="CR57" s="238" t="s">
        <v>54</v>
      </c>
      <c r="CS57" s="261"/>
      <c r="CT57" s="569"/>
      <c r="CU57" s="569"/>
      <c r="CV57" s="570"/>
      <c r="CW57" s="570"/>
      <c r="CX57" s="570"/>
      <c r="CY57" s="570"/>
      <c r="CZ57" s="264" t="s">
        <v>93</v>
      </c>
      <c r="DA57" s="367"/>
      <c r="DB57" s="368"/>
      <c r="DC57" s="369"/>
      <c r="DD57" s="369"/>
      <c r="DE57" s="369"/>
      <c r="DF57" s="369"/>
      <c r="DG57" s="369"/>
      <c r="DH57" s="369"/>
      <c r="DI57" s="369"/>
      <c r="DJ57" s="571"/>
      <c r="DK57" s="378"/>
      <c r="DL57" s="372"/>
      <c r="DM57" s="373"/>
      <c r="DN57" s="373"/>
      <c r="DO57" s="373"/>
      <c r="DP57" s="370"/>
      <c r="DQ57" s="374"/>
      <c r="DS57" s="404">
        <v>10075</v>
      </c>
      <c r="DT57" s="552"/>
      <c r="DU57" s="552"/>
      <c r="DV57" s="552"/>
      <c r="DW57" s="552"/>
      <c r="DX57" s="552"/>
      <c r="DY57" s="552"/>
      <c r="DZ57" s="552"/>
      <c r="EA57" s="552"/>
      <c r="EB57" s="552"/>
      <c r="EC57" s="552"/>
      <c r="ED57" s="552"/>
      <c r="EE57" s="552"/>
      <c r="EF57" s="552"/>
      <c r="EG57" s="552"/>
      <c r="EH57" s="552"/>
      <c r="EI57" s="552"/>
      <c r="EJ57" s="552"/>
      <c r="EK57" s="552"/>
      <c r="EL57" s="552"/>
      <c r="EM57" s="552"/>
      <c r="EN57" s="552"/>
      <c r="EO57" s="552"/>
      <c r="EP57" s="552"/>
      <c r="EQ57" s="552"/>
      <c r="ER57" s="552"/>
      <c r="ES57" s="552"/>
      <c r="ET57" s="552"/>
      <c r="EU57" s="552"/>
      <c r="EV57" s="552"/>
      <c r="EW57" s="552"/>
      <c r="EX57" s="552"/>
      <c r="EY57" s="552"/>
      <c r="EZ57" s="552"/>
      <c r="FA57" s="552"/>
      <c r="FB57" s="552"/>
      <c r="FC57" s="552"/>
      <c r="FD57" s="552"/>
      <c r="FE57" s="552"/>
      <c r="FF57" s="552"/>
      <c r="FG57" s="552"/>
      <c r="FH57" s="552"/>
      <c r="FI57" s="552"/>
      <c r="FJ57" s="552"/>
      <c r="FK57" s="552"/>
      <c r="FL57" s="552"/>
      <c r="FM57" s="552"/>
      <c r="FN57" s="552"/>
      <c r="FO57" s="552"/>
      <c r="FP57" s="552"/>
      <c r="FQ57" s="552"/>
      <c r="FR57" s="552"/>
      <c r="FS57" s="552"/>
      <c r="FT57" s="552"/>
      <c r="FU57" s="552"/>
      <c r="FV57" s="552"/>
      <c r="FW57" s="552"/>
      <c r="FX57" s="552"/>
      <c r="FY57" s="552"/>
      <c r="FZ57" s="552"/>
      <c r="GA57" s="552"/>
      <c r="GB57" s="552"/>
      <c r="GC57" s="552"/>
      <c r="GD57" s="552"/>
      <c r="GE57" s="552"/>
      <c r="GF57" s="552"/>
      <c r="GG57" s="552"/>
      <c r="GH57" s="552"/>
      <c r="GI57" s="552"/>
      <c r="GJ57" s="552"/>
      <c r="GK57" s="552"/>
      <c r="GL57" s="552"/>
      <c r="GM57" s="552"/>
      <c r="GN57" s="552"/>
      <c r="GO57" s="552"/>
      <c r="GP57" s="552"/>
      <c r="GQ57" s="552"/>
      <c r="GR57" s="552"/>
      <c r="GS57" s="552"/>
      <c r="GT57" s="552"/>
      <c r="GU57" s="552"/>
      <c r="GV57" s="552"/>
      <c r="GW57" s="552"/>
      <c r="GX57" s="552"/>
      <c r="GY57" s="552"/>
      <c r="GZ57" s="552"/>
      <c r="HA57" s="552"/>
      <c r="HB57" s="552"/>
      <c r="HC57" s="552"/>
      <c r="HD57" s="552"/>
      <c r="HE57" s="552"/>
      <c r="HF57" s="552"/>
      <c r="HG57" s="552"/>
      <c r="HH57" s="552"/>
      <c r="HI57" s="552"/>
      <c r="HJ57" s="552"/>
      <c r="HK57" s="552"/>
      <c r="HL57" s="552"/>
      <c r="HM57" s="552"/>
      <c r="HN57" s="552"/>
      <c r="HO57" s="552"/>
      <c r="HP57" s="552"/>
      <c r="HQ57" s="552"/>
      <c r="HR57" s="552"/>
      <c r="HS57" s="552"/>
      <c r="HT57" s="552"/>
      <c r="HU57" s="552"/>
      <c r="HV57" s="552"/>
      <c r="HW57" s="552"/>
      <c r="HX57" s="552"/>
      <c r="HY57" s="552"/>
      <c r="HZ57" s="552"/>
      <c r="IA57" s="552"/>
      <c r="IB57" s="552"/>
      <c r="IC57" s="552"/>
      <c r="ID57" s="552"/>
      <c r="IE57" s="552"/>
      <c r="IF57" s="552"/>
      <c r="IG57" s="552"/>
      <c r="IH57" s="552"/>
      <c r="II57" s="552"/>
      <c r="IJ57" s="552"/>
      <c r="IK57" s="552"/>
      <c r="IL57" s="552"/>
      <c r="IM57" s="552"/>
      <c r="IN57" s="552"/>
      <c r="IO57" s="552"/>
      <c r="IP57" s="552"/>
      <c r="IQ57" s="552"/>
      <c r="IR57" s="552"/>
      <c r="IS57" s="552"/>
      <c r="IT57" s="552"/>
      <c r="IU57" s="552"/>
      <c r="IV57" s="552"/>
      <c r="IW57" s="552"/>
      <c r="IX57" s="552"/>
      <c r="IY57" s="552"/>
      <c r="IZ57" s="552"/>
      <c r="JA57" s="552"/>
      <c r="JB57" s="552"/>
      <c r="JC57" s="552"/>
      <c r="JD57" s="552"/>
      <c r="JE57" s="552"/>
      <c r="JF57" s="552"/>
      <c r="JG57" s="552"/>
      <c r="JH57" s="552"/>
      <c r="JI57" s="552"/>
      <c r="JJ57" s="552"/>
      <c r="JK57" s="552"/>
      <c r="JL57" s="552"/>
      <c r="JM57" s="552"/>
      <c r="JN57" s="552"/>
      <c r="JO57" s="552"/>
      <c r="JP57" s="552"/>
      <c r="JQ57" s="552"/>
      <c r="JR57" s="552"/>
      <c r="JS57" s="552"/>
      <c r="JT57" s="552"/>
      <c r="JU57" s="552"/>
      <c r="JV57" s="552"/>
      <c r="JW57" s="552"/>
      <c r="JX57" s="552"/>
      <c r="JY57" s="552"/>
      <c r="JZ57" s="552"/>
      <c r="KA57" s="552"/>
      <c r="KB57" s="552"/>
      <c r="KC57" s="552"/>
      <c r="KD57" s="552"/>
      <c r="KE57" s="552"/>
      <c r="KF57" s="552"/>
      <c r="KG57" s="552"/>
      <c r="KH57" s="552"/>
      <c r="KI57" s="552"/>
      <c r="KJ57" s="552"/>
      <c r="KK57" s="552"/>
      <c r="KL57" s="552"/>
      <c r="KM57" s="552"/>
      <c r="KN57" s="552"/>
      <c r="KO57" s="552"/>
      <c r="KP57" s="552"/>
      <c r="KQ57" s="552"/>
      <c r="KR57" s="552"/>
      <c r="KS57" s="552"/>
      <c r="KT57" s="552"/>
      <c r="KU57" s="552"/>
      <c r="KV57" s="552"/>
      <c r="KW57" s="552"/>
      <c r="KX57" s="552"/>
      <c r="KY57" s="552"/>
      <c r="KZ57" s="552"/>
      <c r="LA57" s="552"/>
      <c r="LB57" s="552"/>
      <c r="LC57" s="552"/>
      <c r="LD57" s="552"/>
      <c r="LE57" s="552"/>
      <c r="LF57" s="552"/>
      <c r="LG57" s="552"/>
      <c r="LH57" s="552"/>
      <c r="LI57" s="552"/>
      <c r="LJ57" s="552"/>
      <c r="LK57" s="552"/>
      <c r="LL57" s="552"/>
      <c r="LM57" s="552"/>
      <c r="LN57" s="552"/>
      <c r="LO57" s="552"/>
      <c r="LP57" s="552"/>
      <c r="LQ57" s="552"/>
      <c r="LR57" s="552"/>
      <c r="LS57" s="552"/>
      <c r="LT57" s="552"/>
      <c r="LU57" s="552"/>
      <c r="LV57" s="552"/>
      <c r="LW57" s="552"/>
      <c r="LX57" s="552"/>
      <c r="LY57" s="552"/>
      <c r="LZ57" s="552"/>
      <c r="MA57" s="552"/>
      <c r="MB57" s="552"/>
      <c r="MC57" s="552"/>
      <c r="MD57" s="552"/>
      <c r="ME57" s="552"/>
      <c r="MF57" s="552"/>
      <c r="MG57" s="552"/>
      <c r="MH57" s="552"/>
      <c r="MI57" s="552"/>
      <c r="MJ57" s="552"/>
      <c r="MK57" s="552"/>
      <c r="ML57" s="552"/>
      <c r="MM57" s="552"/>
      <c r="MN57" s="552"/>
      <c r="MO57" s="552"/>
      <c r="MP57" s="552"/>
      <c r="MQ57" s="552"/>
      <c r="MR57" s="552"/>
      <c r="MS57" s="552"/>
      <c r="MT57" s="552"/>
      <c r="MU57" s="552"/>
      <c r="MV57" s="552"/>
      <c r="MW57" s="552"/>
      <c r="MX57" s="552"/>
      <c r="MY57" s="552"/>
      <c r="MZ57" s="552"/>
      <c r="NA57" s="552"/>
      <c r="NB57" s="552"/>
      <c r="NC57" s="552"/>
      <c r="ND57" s="552"/>
      <c r="NE57" s="552"/>
      <c r="NF57" s="552"/>
      <c r="NG57" s="552"/>
      <c r="NH57" s="552"/>
      <c r="NI57" s="552"/>
      <c r="NJ57" s="552"/>
      <c r="NK57" s="552"/>
      <c r="NL57" s="552"/>
      <c r="NM57" s="552"/>
      <c r="NN57" s="552"/>
      <c r="NO57" s="552"/>
      <c r="NP57" s="552"/>
      <c r="NQ57" s="552"/>
      <c r="NR57" s="552"/>
      <c r="NS57" s="552"/>
      <c r="NT57" s="552"/>
      <c r="NU57" s="552"/>
      <c r="NV57" s="552"/>
      <c r="NW57" s="552"/>
      <c r="NX57" s="552"/>
      <c r="NY57" s="552"/>
      <c r="NZ57" s="552"/>
      <c r="OA57" s="552"/>
      <c r="OB57" s="552"/>
      <c r="OC57" s="552"/>
      <c r="OD57" s="552"/>
      <c r="OE57" s="552"/>
      <c r="OF57" s="552"/>
      <c r="OG57" s="552"/>
      <c r="OH57" s="552"/>
      <c r="OI57" s="552"/>
      <c r="OJ57" s="552"/>
      <c r="OK57" s="552"/>
      <c r="OL57" s="552"/>
      <c r="OM57" s="552"/>
      <c r="ON57" s="552"/>
      <c r="OO57" s="552"/>
      <c r="OP57" s="552"/>
      <c r="OQ57" s="552"/>
      <c r="OR57" s="552"/>
      <c r="OS57" s="552"/>
      <c r="OT57" s="552"/>
      <c r="OU57" s="552"/>
      <c r="OV57" s="552"/>
      <c r="OW57" s="552"/>
      <c r="OX57" s="552"/>
      <c r="OY57" s="552"/>
      <c r="OZ57" s="552"/>
      <c r="PA57" s="552"/>
      <c r="PB57" s="552"/>
      <c r="PC57" s="552"/>
      <c r="PD57" s="552"/>
      <c r="PE57" s="552"/>
      <c r="PF57" s="552"/>
      <c r="PG57" s="552"/>
      <c r="PH57" s="552"/>
      <c r="PI57" s="552"/>
      <c r="PJ57" s="552"/>
      <c r="PK57" s="552"/>
      <c r="PL57" s="552"/>
      <c r="PM57" s="552"/>
      <c r="PN57" s="552"/>
      <c r="PO57" s="552"/>
      <c r="PP57" s="552"/>
      <c r="PQ57" s="552"/>
      <c r="PR57" s="552"/>
      <c r="PS57" s="552"/>
      <c r="PT57" s="552"/>
      <c r="PU57" s="552"/>
      <c r="PV57" s="552"/>
      <c r="PW57" s="552"/>
      <c r="PX57" s="552"/>
      <c r="PY57" s="552"/>
      <c r="PZ57" s="552"/>
      <c r="QA57" s="552"/>
      <c r="QB57" s="552"/>
      <c r="QC57" s="552"/>
      <c r="QD57" s="552"/>
      <c r="QE57" s="552"/>
      <c r="QF57" s="552"/>
      <c r="QG57" s="552"/>
      <c r="QH57" s="552"/>
      <c r="QI57" s="552"/>
      <c r="QJ57" s="552"/>
      <c r="QK57" s="552"/>
      <c r="QL57" s="552"/>
      <c r="QM57" s="552"/>
      <c r="QN57" s="552"/>
      <c r="QO57" s="552"/>
      <c r="QP57" s="552"/>
      <c r="QQ57" s="552"/>
      <c r="QR57" s="552"/>
      <c r="QS57" s="552"/>
      <c r="QT57" s="552"/>
      <c r="QU57" s="552"/>
      <c r="QV57" s="552"/>
      <c r="QW57" s="552"/>
      <c r="QX57" s="552"/>
      <c r="QY57" s="552"/>
      <c r="QZ57" s="552"/>
      <c r="RA57" s="552"/>
      <c r="RB57" s="552"/>
      <c r="RC57" s="552"/>
      <c r="RD57" s="552"/>
      <c r="RE57" s="552"/>
      <c r="RF57" s="552"/>
      <c r="RG57" s="552"/>
      <c r="RH57" s="552"/>
      <c r="RI57" s="552"/>
      <c r="RJ57" s="552"/>
      <c r="RK57" s="552"/>
      <c r="RL57" s="552"/>
      <c r="RM57" s="552"/>
      <c r="RN57" s="552"/>
      <c r="RO57" s="552"/>
      <c r="RP57" s="552"/>
      <c r="RQ57" s="552"/>
      <c r="RR57" s="552"/>
      <c r="RS57" s="552"/>
      <c r="RT57" s="552"/>
      <c r="RU57" s="552"/>
      <c r="RV57" s="552"/>
      <c r="RW57" s="552"/>
      <c r="RX57" s="552"/>
      <c r="RY57" s="552"/>
      <c r="RZ57" s="552"/>
      <c r="SA57" s="552"/>
      <c r="SB57" s="552"/>
      <c r="SC57" s="552"/>
      <c r="SD57" s="552"/>
      <c r="SE57" s="552"/>
      <c r="SF57" s="552"/>
      <c r="SG57" s="552"/>
      <c r="SH57" s="552"/>
      <c r="SI57" s="552"/>
      <c r="SJ57" s="552"/>
      <c r="SK57" s="552"/>
      <c r="SL57" s="552"/>
      <c r="SM57" s="552"/>
      <c r="SN57" s="552"/>
      <c r="SO57" s="552"/>
      <c r="SP57" s="552"/>
      <c r="SQ57" s="552"/>
      <c r="SR57" s="552"/>
      <c r="SS57" s="552"/>
      <c r="ST57" s="552"/>
      <c r="SU57" s="552"/>
      <c r="SV57" s="552"/>
      <c r="SW57" s="552"/>
      <c r="SX57" s="552"/>
      <c r="SY57" s="552"/>
      <c r="SZ57" s="552"/>
      <c r="TA57" s="552"/>
      <c r="TB57" s="552"/>
      <c r="TC57" s="552"/>
      <c r="TD57" s="552"/>
      <c r="TE57" s="552"/>
      <c r="TF57" s="552"/>
      <c r="TG57" s="552"/>
      <c r="TH57" s="552"/>
      <c r="TI57" s="552"/>
      <c r="TJ57" s="552"/>
      <c r="TK57" s="552"/>
      <c r="TL57" s="552"/>
      <c r="TM57" s="552"/>
      <c r="TN57" s="552"/>
      <c r="TO57" s="552"/>
      <c r="TP57" s="552"/>
      <c r="TQ57" s="552"/>
      <c r="TR57" s="552"/>
      <c r="TS57" s="552"/>
      <c r="TT57" s="552"/>
      <c r="TU57" s="552"/>
      <c r="TV57" s="552"/>
      <c r="TW57" s="552"/>
      <c r="TX57" s="552"/>
      <c r="TY57" s="552"/>
      <c r="TZ57" s="552"/>
      <c r="UA57" s="552"/>
      <c r="UB57" s="552"/>
      <c r="UC57" s="552"/>
      <c r="UD57" s="552"/>
      <c r="UE57" s="552"/>
      <c r="UF57" s="552"/>
      <c r="UG57" s="552"/>
      <c r="UH57" s="552"/>
      <c r="UI57" s="552"/>
      <c r="UJ57" s="552"/>
      <c r="UK57" s="552"/>
      <c r="UL57" s="552"/>
      <c r="UM57" s="552"/>
      <c r="UN57" s="552"/>
      <c r="UO57" s="552"/>
      <c r="UP57" s="552"/>
      <c r="UQ57" s="552"/>
      <c r="UR57" s="552"/>
      <c r="US57" s="552"/>
      <c r="UT57" s="552"/>
      <c r="UU57" s="552"/>
      <c r="UV57" s="552"/>
      <c r="UW57" s="552"/>
      <c r="UX57" s="552"/>
      <c r="UY57" s="552"/>
      <c r="UZ57" s="552"/>
      <c r="VA57" s="552"/>
      <c r="VB57" s="552"/>
      <c r="VC57" s="552"/>
      <c r="VD57" s="552"/>
      <c r="VE57" s="552"/>
      <c r="VF57" s="552"/>
      <c r="VG57" s="552"/>
      <c r="VH57" s="552"/>
      <c r="VI57" s="552"/>
      <c r="VJ57" s="552"/>
      <c r="VK57" s="552"/>
      <c r="VL57" s="552"/>
      <c r="VM57" s="552"/>
      <c r="VN57" s="552"/>
      <c r="VO57" s="552"/>
      <c r="VP57" s="552"/>
      <c r="VQ57" s="552"/>
      <c r="VR57" s="552"/>
      <c r="VS57" s="552"/>
      <c r="VT57" s="552"/>
      <c r="VU57" s="552"/>
      <c r="VV57" s="552"/>
      <c r="VW57" s="552"/>
      <c r="VX57" s="552"/>
      <c r="VY57" s="552"/>
      <c r="VZ57" s="552"/>
      <c r="WA57" s="552"/>
      <c r="WB57" s="552"/>
      <c r="WC57" s="552"/>
      <c r="WD57" s="552"/>
      <c r="WE57" s="552"/>
      <c r="WF57" s="552"/>
      <c r="WG57" s="552"/>
      <c r="WH57" s="552"/>
      <c r="WI57" s="552"/>
      <c r="WJ57" s="552"/>
      <c r="WK57" s="552"/>
      <c r="WL57" s="552"/>
      <c r="WM57" s="552"/>
      <c r="WN57" s="552"/>
      <c r="WO57" s="552"/>
      <c r="WP57" s="552"/>
      <c r="WQ57" s="552"/>
      <c r="WR57" s="552"/>
      <c r="WS57" s="552"/>
      <c r="WT57" s="552"/>
      <c r="WU57" s="552"/>
      <c r="WV57" s="552"/>
      <c r="WW57" s="552"/>
      <c r="WX57" s="552"/>
      <c r="WY57" s="552"/>
      <c r="WZ57" s="552"/>
      <c r="XA57" s="552"/>
      <c r="XB57" s="552"/>
      <c r="XC57" s="552"/>
      <c r="XD57" s="552"/>
      <c r="XE57" s="552"/>
      <c r="XF57" s="552"/>
      <c r="XG57" s="552"/>
      <c r="XH57" s="552"/>
      <c r="XI57" s="552"/>
      <c r="XJ57" s="552"/>
      <c r="XK57" s="552"/>
      <c r="XL57" s="552"/>
      <c r="XM57" s="552"/>
      <c r="XN57" s="552"/>
      <c r="XO57" s="552"/>
      <c r="XP57" s="552"/>
      <c r="XQ57" s="552"/>
      <c r="XR57" s="552"/>
      <c r="XS57" s="552"/>
      <c r="XT57" s="552"/>
      <c r="XU57" s="552"/>
      <c r="XV57" s="552"/>
      <c r="XW57" s="552"/>
      <c r="XX57" s="552"/>
      <c r="XY57" s="552"/>
      <c r="XZ57" s="552"/>
      <c r="YA57" s="552"/>
      <c r="YB57" s="552"/>
      <c r="YC57" s="552"/>
      <c r="YD57" s="552"/>
      <c r="YE57" s="552"/>
      <c r="YF57" s="552"/>
      <c r="YG57" s="552"/>
      <c r="YH57" s="552"/>
      <c r="YI57" s="552"/>
      <c r="YJ57" s="552"/>
      <c r="YK57" s="552"/>
      <c r="YL57" s="552"/>
      <c r="YM57" s="552"/>
      <c r="YN57" s="552"/>
      <c r="YO57" s="552"/>
      <c r="YP57" s="552"/>
      <c r="YQ57" s="552"/>
      <c r="YR57" s="552"/>
      <c r="YS57" s="552"/>
      <c r="YT57" s="552"/>
      <c r="YU57" s="552"/>
      <c r="YV57" s="552"/>
      <c r="YW57" s="552"/>
      <c r="YX57" s="552"/>
      <c r="YY57" s="552"/>
      <c r="YZ57" s="552"/>
      <c r="ZA57" s="552"/>
      <c r="ZB57" s="552"/>
      <c r="ZC57" s="552"/>
      <c r="ZD57" s="552"/>
      <c r="ZE57" s="552"/>
      <c r="ZF57" s="552"/>
      <c r="ZG57" s="552"/>
      <c r="ZH57" s="552"/>
      <c r="ZI57" s="552"/>
      <c r="ZJ57" s="552"/>
      <c r="ZK57" s="552"/>
      <c r="ZL57" s="552"/>
      <c r="ZM57" s="552"/>
      <c r="ZN57" s="552"/>
      <c r="ZO57" s="552"/>
      <c r="ZP57" s="552"/>
      <c r="ZQ57" s="552"/>
      <c r="ZR57" s="552"/>
      <c r="ZS57" s="552"/>
      <c r="ZT57" s="552"/>
      <c r="ZU57" s="552"/>
      <c r="ZV57" s="552"/>
      <c r="ZW57" s="552"/>
      <c r="ZX57" s="552"/>
      <c r="ZY57" s="552"/>
      <c r="ZZ57" s="552"/>
      <c r="AAA57" s="552"/>
      <c r="AAB57" s="552"/>
      <c r="AAC57" s="552"/>
      <c r="AAD57" s="552"/>
      <c r="AAE57" s="552"/>
      <c r="AAF57" s="552"/>
      <c r="AAG57" s="552"/>
      <c r="AAH57" s="552"/>
      <c r="AAI57" s="552"/>
      <c r="AAJ57" s="552"/>
      <c r="AAK57" s="552"/>
      <c r="AAL57" s="552"/>
      <c r="AAM57" s="552"/>
      <c r="AAN57" s="552"/>
      <c r="AAO57" s="552"/>
      <c r="AAP57" s="552"/>
      <c r="AAQ57" s="552"/>
      <c r="AAR57" s="552"/>
      <c r="AAS57" s="552"/>
      <c r="AAT57" s="552"/>
      <c r="AAU57" s="552"/>
      <c r="AAV57" s="552"/>
      <c r="AAW57" s="552"/>
      <c r="AAX57" s="552"/>
      <c r="AAY57" s="552"/>
      <c r="AAZ57" s="552"/>
      <c r="ABA57" s="552"/>
      <c r="ABB57" s="552"/>
      <c r="ABC57" s="552"/>
      <c r="ABD57" s="552"/>
      <c r="ABE57" s="552"/>
      <c r="ABF57" s="552"/>
      <c r="ABG57" s="552"/>
      <c r="ABH57" s="552"/>
      <c r="ABI57" s="552"/>
      <c r="ABJ57" s="552"/>
      <c r="ABK57" s="552"/>
      <c r="ABL57" s="552"/>
      <c r="ABM57" s="552"/>
      <c r="ABN57" s="552"/>
      <c r="ABO57" s="552"/>
      <c r="ABP57" s="552"/>
      <c r="ABQ57" s="552"/>
      <c r="ABR57" s="552"/>
      <c r="ABS57" s="552"/>
      <c r="ABT57" s="552"/>
      <c r="ABU57" s="552"/>
      <c r="ABV57" s="552"/>
      <c r="ABW57" s="552"/>
      <c r="ABX57" s="552"/>
      <c r="ABY57" s="552"/>
      <c r="ABZ57" s="552"/>
      <c r="ACA57" s="552"/>
      <c r="ACB57" s="552"/>
      <c r="ACC57" s="552"/>
      <c r="ACD57" s="552"/>
      <c r="ACE57" s="552"/>
      <c r="ACF57" s="552"/>
      <c r="ACG57" s="552"/>
      <c r="ACH57" s="552"/>
      <c r="ACI57" s="552"/>
      <c r="ACJ57" s="552"/>
      <c r="ACK57" s="552"/>
      <c r="ACL57" s="552"/>
      <c r="ACM57" s="552"/>
      <c r="ACN57" s="552"/>
      <c r="ACO57" s="552"/>
      <c r="ACP57" s="552"/>
      <c r="ACQ57" s="552"/>
      <c r="ACR57" s="552"/>
      <c r="ACS57" s="552"/>
      <c r="ACT57" s="552"/>
      <c r="ACU57" s="552"/>
      <c r="ACV57" s="552"/>
      <c r="ACW57" s="552"/>
      <c r="ACX57" s="552"/>
      <c r="ACY57" s="552"/>
      <c r="ACZ57" s="552"/>
      <c r="ADA57" s="552"/>
      <c r="ADB57" s="552"/>
      <c r="ADC57" s="552"/>
      <c r="ADD57" s="552"/>
      <c r="ADE57" s="552"/>
      <c r="ADF57" s="552"/>
      <c r="ADG57" s="552"/>
      <c r="ADH57" s="552"/>
      <c r="ADI57" s="552"/>
      <c r="ADJ57" s="552"/>
      <c r="ADK57" s="552"/>
      <c r="ADL57" s="552"/>
      <c r="ADM57" s="552"/>
      <c r="ADN57" s="552"/>
      <c r="ADO57" s="552"/>
      <c r="ADP57" s="552"/>
      <c r="ADQ57" s="552"/>
      <c r="ADR57" s="552"/>
      <c r="ADS57" s="552"/>
      <c r="ADT57" s="552"/>
      <c r="ADU57" s="552"/>
      <c r="ADV57" s="552"/>
      <c r="ADW57" s="552"/>
      <c r="ADX57" s="552"/>
      <c r="ADY57" s="552"/>
      <c r="ADZ57" s="552"/>
      <c r="AEA57" s="552"/>
      <c r="AEB57" s="552"/>
      <c r="AEC57" s="552"/>
      <c r="AED57" s="552"/>
      <c r="AEE57" s="552"/>
      <c r="AEF57" s="552"/>
      <c r="AEG57" s="552"/>
      <c r="AEH57" s="552"/>
      <c r="AEI57" s="552"/>
      <c r="AEJ57" s="552"/>
      <c r="AEK57" s="552"/>
      <c r="AEL57" s="552"/>
      <c r="AEM57" s="552"/>
      <c r="AEN57" s="552"/>
      <c r="AEO57" s="552"/>
      <c r="AEP57" s="552"/>
      <c r="AEQ57" s="552"/>
      <c r="AER57" s="552"/>
      <c r="AES57" s="552"/>
      <c r="AET57" s="552"/>
      <c r="AEU57" s="552"/>
      <c r="AEV57" s="552"/>
      <c r="AEW57" s="552"/>
      <c r="AEX57" s="552"/>
      <c r="AEY57" s="552"/>
      <c r="AEZ57" s="552"/>
      <c r="AFA57" s="552"/>
      <c r="AFB57" s="552"/>
      <c r="AFC57" s="552"/>
      <c r="AFD57" s="552"/>
      <c r="AFE57" s="552"/>
      <c r="AFF57" s="552"/>
      <c r="AFG57" s="552"/>
      <c r="AFH57" s="552"/>
      <c r="AFI57" s="552"/>
      <c r="AFJ57" s="552"/>
      <c r="AFK57" s="552"/>
      <c r="AFL57" s="552"/>
      <c r="AFM57" s="552"/>
      <c r="AFN57" s="552"/>
      <c r="AFO57" s="552"/>
      <c r="AFP57" s="552"/>
      <c r="AFQ57" s="552"/>
      <c r="AFR57" s="552"/>
      <c r="AFS57" s="552"/>
      <c r="AFT57" s="552"/>
      <c r="AFU57" s="552"/>
      <c r="AFV57" s="552"/>
      <c r="AFW57" s="552"/>
      <c r="AFX57" s="552"/>
      <c r="AFY57" s="552"/>
      <c r="AFZ57" s="552"/>
      <c r="AGA57" s="552"/>
      <c r="AGB57" s="552"/>
      <c r="AGC57" s="552"/>
      <c r="AGD57" s="552"/>
      <c r="AGE57" s="552"/>
      <c r="AGF57" s="552"/>
      <c r="AGG57" s="552"/>
      <c r="AGH57" s="552"/>
      <c r="AGI57" s="552"/>
      <c r="AGJ57" s="552"/>
      <c r="AGK57" s="552"/>
      <c r="AGL57" s="552"/>
      <c r="AGM57" s="552"/>
      <c r="AGN57" s="552"/>
      <c r="AGO57" s="552"/>
      <c r="AGP57" s="552"/>
      <c r="AGQ57" s="552"/>
      <c r="AGR57" s="552"/>
      <c r="AGS57" s="552"/>
      <c r="AGT57" s="552"/>
      <c r="AGU57" s="552"/>
      <c r="AGV57" s="552"/>
      <c r="AGW57" s="552"/>
      <c r="AGX57" s="552"/>
      <c r="AGY57" s="552"/>
      <c r="AGZ57" s="552"/>
      <c r="AHA57" s="552"/>
      <c r="AHB57" s="552"/>
      <c r="AHC57" s="552"/>
      <c r="AHD57" s="552"/>
      <c r="AHE57" s="552"/>
      <c r="AHF57" s="552"/>
      <c r="AHG57" s="552"/>
      <c r="AHH57" s="552"/>
      <c r="AHI57" s="552"/>
      <c r="AHJ57" s="552"/>
      <c r="AHK57" s="552"/>
      <c r="AHL57" s="552"/>
      <c r="AHM57" s="552"/>
      <c r="AHN57" s="552"/>
      <c r="AHO57" s="552"/>
      <c r="AHP57" s="552"/>
      <c r="AHQ57" s="552"/>
      <c r="AHR57" s="552"/>
      <c r="AHS57" s="552"/>
      <c r="AHT57" s="552"/>
      <c r="AHU57" s="552"/>
      <c r="AHV57" s="552"/>
      <c r="AHW57" s="552"/>
      <c r="AHX57" s="552"/>
      <c r="AHY57" s="552"/>
      <c r="AHZ57" s="552"/>
      <c r="AIA57" s="552"/>
      <c r="AIB57" s="552"/>
      <c r="AIC57" s="552"/>
      <c r="AID57" s="552"/>
      <c r="AIE57" s="552"/>
      <c r="AIF57" s="552"/>
      <c r="AIG57" s="552"/>
      <c r="AIH57" s="552"/>
      <c r="AII57" s="552"/>
      <c r="AIJ57" s="552"/>
      <c r="AIK57" s="552"/>
      <c r="AIL57" s="552"/>
      <c r="AIM57" s="552"/>
      <c r="AIN57" s="552"/>
      <c r="AIO57" s="552"/>
      <c r="AIP57" s="552"/>
      <c r="AIQ57" s="552"/>
      <c r="AIR57" s="552"/>
      <c r="AIS57" s="552"/>
      <c r="AIT57" s="552"/>
      <c r="AIU57" s="552"/>
      <c r="AIV57" s="552"/>
      <c r="AIW57" s="552"/>
      <c r="AIX57" s="552"/>
      <c r="AIY57" s="552"/>
      <c r="AIZ57" s="552"/>
      <c r="AJA57" s="552"/>
      <c r="AJB57" s="552"/>
      <c r="AJC57" s="552"/>
      <c r="AJD57" s="552"/>
      <c r="AJE57" s="552"/>
      <c r="AJF57" s="552"/>
      <c r="AJG57" s="552"/>
      <c r="AJH57" s="552"/>
      <c r="AJI57" s="552"/>
      <c r="AJJ57" s="552"/>
      <c r="AJK57" s="552"/>
      <c r="AJL57" s="552"/>
      <c r="AJM57" s="552"/>
      <c r="AJN57" s="552"/>
      <c r="AJO57" s="552"/>
      <c r="AJP57" s="552"/>
      <c r="AJQ57" s="552"/>
      <c r="AJR57" s="552"/>
      <c r="AJS57" s="552"/>
      <c r="AJT57" s="552"/>
      <c r="AJU57" s="552"/>
      <c r="AJV57" s="552"/>
      <c r="AJW57" s="552"/>
      <c r="AJX57" s="552"/>
      <c r="AJY57" s="552"/>
      <c r="AJZ57" s="552"/>
      <c r="AKA57" s="552"/>
      <c r="AKB57" s="552"/>
      <c r="AKC57" s="552"/>
      <c r="AKD57" s="552"/>
      <c r="AKE57" s="552"/>
      <c r="AKF57" s="552"/>
      <c r="AKG57" s="552"/>
      <c r="AKH57" s="552"/>
      <c r="AKI57" s="552"/>
      <c r="AKJ57" s="552"/>
      <c r="AKK57" s="552"/>
      <c r="AKL57" s="552"/>
      <c r="AKM57" s="552"/>
      <c r="AKN57" s="552"/>
      <c r="AKO57" s="552"/>
      <c r="AKP57" s="552"/>
      <c r="AKQ57" s="552"/>
      <c r="AKR57" s="552"/>
      <c r="AKS57" s="552"/>
      <c r="AKT57" s="552"/>
      <c r="AKU57" s="552"/>
      <c r="AKV57" s="552"/>
      <c r="AKW57" s="552"/>
      <c r="AKX57" s="552"/>
      <c r="AKY57" s="552"/>
      <c r="AKZ57" s="552"/>
      <c r="ALA57" s="552"/>
      <c r="ALB57" s="552"/>
      <c r="ALC57" s="552"/>
      <c r="ALD57" s="552"/>
      <c r="ALE57" s="552"/>
      <c r="ALF57" s="552"/>
      <c r="ALG57" s="552"/>
      <c r="ALH57" s="552"/>
      <c r="ALI57" s="552"/>
      <c r="ALJ57" s="552"/>
      <c r="ALK57" s="552"/>
      <c r="ALL57" s="552"/>
      <c r="ALM57" s="552"/>
      <c r="ALN57" s="552"/>
      <c r="ALO57" s="552"/>
      <c r="ALP57" s="552"/>
      <c r="ALQ57" s="552"/>
      <c r="ALR57" s="552"/>
      <c r="ALS57" s="552"/>
      <c r="ALT57" s="552"/>
      <c r="ALU57" s="552"/>
      <c r="ALV57" s="552"/>
      <c r="ALW57" s="552"/>
      <c r="ALX57" s="552"/>
      <c r="ALY57" s="552"/>
      <c r="ALZ57" s="552"/>
      <c r="AMA57" s="552"/>
      <c r="AMB57" s="552"/>
      <c r="AMC57" s="552"/>
      <c r="AMD57" s="552"/>
      <c r="AME57" s="552"/>
      <c r="AMF57" s="552"/>
      <c r="AMG57" s="552"/>
      <c r="AMH57" s="552"/>
      <c r="AMI57" s="552"/>
      <c r="AMJ57" s="552"/>
      <c r="AMK57" s="552"/>
      <c r="AML57" s="552"/>
      <c r="AMM57" s="552"/>
      <c r="AMN57" s="552"/>
      <c r="AMO57" s="552"/>
      <c r="AMP57" s="552"/>
      <c r="AMQ57" s="552"/>
      <c r="AMR57" s="552"/>
      <c r="AMS57" s="552"/>
      <c r="AMT57" s="552"/>
      <c r="AMU57" s="552"/>
      <c r="AMV57" s="552"/>
      <c r="AMW57" s="552"/>
      <c r="AMX57" s="552"/>
      <c r="AMY57" s="552"/>
      <c r="AMZ57" s="552"/>
      <c r="ANA57" s="552"/>
      <c r="ANB57" s="552"/>
      <c r="ANC57" s="552"/>
      <c r="AND57" s="552"/>
      <c r="ANE57" s="552"/>
      <c r="ANF57" s="552"/>
      <c r="ANG57" s="552"/>
      <c r="ANH57" s="552"/>
      <c r="ANI57" s="552"/>
      <c r="ANJ57" s="552"/>
      <c r="ANK57" s="552"/>
      <c r="ANL57" s="552"/>
      <c r="ANM57" s="552"/>
      <c r="ANN57" s="552"/>
      <c r="ANO57" s="552"/>
      <c r="ANP57" s="552"/>
      <c r="ANQ57" s="552"/>
      <c r="ANR57" s="552"/>
      <c r="ANS57" s="552"/>
      <c r="ANT57" s="552"/>
      <c r="ANU57" s="552"/>
      <c r="ANV57" s="552"/>
      <c r="ANW57" s="552"/>
      <c r="ANX57" s="552"/>
      <c r="ANY57" s="552"/>
      <c r="ANZ57" s="552"/>
      <c r="AOA57" s="552"/>
      <c r="AOB57" s="552"/>
      <c r="AOC57" s="552"/>
      <c r="AOD57" s="552"/>
      <c r="AOE57" s="552"/>
      <c r="AOF57" s="552"/>
      <c r="AOG57" s="552"/>
      <c r="AOH57" s="552"/>
      <c r="AOI57" s="552"/>
      <c r="AOJ57" s="552"/>
      <c r="AOK57" s="552"/>
      <c r="AOL57" s="552"/>
      <c r="AOM57" s="552"/>
      <c r="AON57" s="552"/>
      <c r="AOO57" s="552"/>
      <c r="AOP57" s="552"/>
      <c r="AOQ57" s="552"/>
      <c r="AOR57" s="552"/>
      <c r="AOS57" s="552"/>
      <c r="AOT57" s="552"/>
      <c r="AOU57" s="552"/>
      <c r="AOV57" s="552"/>
      <c r="AOW57" s="552"/>
      <c r="AOX57" s="552"/>
      <c r="AOY57" s="552"/>
      <c r="AOZ57" s="552"/>
      <c r="APA57" s="552"/>
      <c r="APB57" s="552"/>
      <c r="APC57" s="552"/>
      <c r="APD57" s="552"/>
      <c r="APE57" s="552"/>
      <c r="APF57" s="552"/>
      <c r="APG57" s="552"/>
      <c r="APH57" s="552"/>
      <c r="API57" s="552"/>
      <c r="APJ57" s="552"/>
      <c r="APK57" s="552"/>
      <c r="APL57" s="552"/>
      <c r="APM57" s="552"/>
      <c r="APN57" s="552"/>
      <c r="APO57" s="552"/>
      <c r="APP57" s="552"/>
      <c r="APQ57" s="552"/>
      <c r="APR57" s="552"/>
      <c r="APS57" s="552"/>
      <c r="APT57" s="552"/>
      <c r="APU57" s="552"/>
      <c r="APV57" s="552"/>
      <c r="APW57" s="552"/>
      <c r="APX57" s="552"/>
      <c r="APY57" s="552"/>
      <c r="APZ57" s="552"/>
      <c r="AQA57" s="552"/>
      <c r="AQB57" s="552"/>
      <c r="AQC57" s="552"/>
      <c r="AQD57" s="552"/>
      <c r="AQE57" s="552"/>
      <c r="AQF57" s="552"/>
      <c r="AQG57" s="552"/>
      <c r="AQH57" s="552"/>
      <c r="AQI57" s="552"/>
      <c r="AQJ57" s="552"/>
      <c r="AQK57" s="552"/>
      <c r="AQL57" s="552"/>
      <c r="AQM57" s="552"/>
      <c r="AQN57" s="552"/>
      <c r="AQO57" s="552"/>
      <c r="AQP57" s="552"/>
      <c r="AQQ57" s="552"/>
      <c r="AQR57" s="552"/>
      <c r="AQS57" s="552"/>
      <c r="AQT57" s="552"/>
      <c r="AQU57" s="552"/>
      <c r="AQV57" s="552"/>
      <c r="AQW57" s="552"/>
      <c r="AQX57" s="552"/>
      <c r="AQY57" s="552"/>
      <c r="AQZ57" s="552"/>
      <c r="ARA57" s="552"/>
      <c r="ARB57" s="552"/>
      <c r="ARC57" s="552"/>
      <c r="ARD57" s="552"/>
      <c r="ARE57" s="552"/>
      <c r="ARF57" s="552"/>
      <c r="ARG57" s="552"/>
      <c r="ARH57" s="552"/>
      <c r="ARI57" s="552"/>
      <c r="ARJ57" s="552"/>
      <c r="ARK57" s="552"/>
      <c r="ARL57" s="552"/>
      <c r="ARM57" s="552"/>
      <c r="ARN57" s="552"/>
      <c r="ARO57" s="552"/>
      <c r="ARP57" s="552"/>
      <c r="ARQ57" s="552"/>
      <c r="ARR57" s="552"/>
      <c r="ARS57" s="552"/>
      <c r="ART57" s="552"/>
      <c r="ARU57" s="552"/>
      <c r="ARV57" s="552"/>
      <c r="ARW57" s="552"/>
      <c r="ARX57" s="552"/>
      <c r="ARY57" s="552"/>
      <c r="ARZ57" s="552"/>
      <c r="ASA57" s="552"/>
      <c r="ASB57" s="552"/>
      <c r="ASC57" s="552"/>
      <c r="ASD57" s="552"/>
      <c r="ASE57" s="552"/>
      <c r="ASF57" s="552"/>
      <c r="ASG57" s="552"/>
      <c r="ASH57" s="552"/>
      <c r="ASI57" s="552"/>
      <c r="ASJ57" s="552"/>
      <c r="ASK57" s="552"/>
      <c r="ASL57" s="552"/>
      <c r="ASM57" s="552"/>
      <c r="ASN57" s="552"/>
      <c r="ASO57" s="552"/>
      <c r="ASP57" s="552"/>
      <c r="ASQ57" s="552"/>
      <c r="ASR57" s="552"/>
      <c r="ASS57" s="552"/>
      <c r="AST57" s="552"/>
      <c r="ASU57" s="552"/>
      <c r="ASV57" s="552"/>
      <c r="ASW57" s="552"/>
      <c r="ASX57" s="552"/>
      <c r="ASY57" s="552"/>
      <c r="ASZ57" s="552"/>
      <c r="ATA57" s="552"/>
      <c r="ATB57" s="552"/>
      <c r="ATC57" s="552"/>
      <c r="ATD57" s="552"/>
      <c r="ATE57" s="552"/>
      <c r="ATF57" s="552"/>
      <c r="ATG57" s="552"/>
      <c r="ATH57" s="552"/>
      <c r="ATI57" s="552"/>
      <c r="ATJ57" s="552"/>
      <c r="ATK57" s="552"/>
      <c r="ATL57" s="552"/>
      <c r="ATM57" s="552"/>
      <c r="ATN57" s="552"/>
      <c r="ATO57" s="552"/>
      <c r="ATP57" s="552"/>
      <c r="ATQ57" s="552"/>
      <c r="ATR57" s="552"/>
      <c r="ATS57" s="552"/>
      <c r="ATT57" s="552"/>
      <c r="ATU57" s="552"/>
      <c r="ATV57" s="552"/>
      <c r="ATW57" s="552"/>
      <c r="ATX57" s="552"/>
      <c r="ATY57" s="552"/>
      <c r="ATZ57" s="552"/>
      <c r="AUA57" s="552"/>
      <c r="AUB57" s="552"/>
      <c r="AUC57" s="552"/>
      <c r="AUD57" s="552"/>
      <c r="AUE57" s="552"/>
      <c r="AUF57" s="552"/>
      <c r="AUG57" s="552"/>
      <c r="AUH57" s="552"/>
      <c r="AUI57" s="552"/>
      <c r="AUJ57" s="552"/>
      <c r="AUK57" s="552"/>
      <c r="AUL57" s="552"/>
      <c r="AUM57" s="552"/>
      <c r="AUN57" s="552"/>
      <c r="AUO57" s="552"/>
      <c r="AUP57" s="552"/>
      <c r="AUQ57" s="552"/>
      <c r="AUR57" s="552"/>
      <c r="AUS57" s="552"/>
      <c r="AUT57" s="552"/>
      <c r="AUU57" s="552"/>
      <c r="AUV57" s="552"/>
      <c r="AUW57" s="552"/>
      <c r="AUX57" s="552"/>
      <c r="AUY57" s="552"/>
      <c r="AUZ57" s="552"/>
      <c r="AVA57" s="552"/>
      <c r="AVB57" s="552"/>
      <c r="AVC57" s="552"/>
      <c r="AVD57" s="552"/>
      <c r="AVE57" s="552"/>
      <c r="AVF57" s="552"/>
      <c r="AVG57" s="552"/>
      <c r="AVH57" s="552"/>
      <c r="AVI57" s="552"/>
      <c r="AVJ57" s="552"/>
      <c r="AVK57" s="552"/>
      <c r="AVL57" s="552"/>
      <c r="AVM57" s="552"/>
      <c r="AVN57" s="552"/>
      <c r="AVO57" s="552"/>
      <c r="AVP57" s="552"/>
      <c r="AVQ57" s="552"/>
      <c r="AVR57" s="552"/>
      <c r="AVS57" s="552"/>
      <c r="AVT57" s="552"/>
      <c r="AVU57" s="552"/>
      <c r="AVV57" s="552"/>
      <c r="AVW57" s="552"/>
      <c r="AVX57" s="552"/>
      <c r="AVY57" s="552"/>
      <c r="AVZ57" s="552"/>
      <c r="AWA57" s="552"/>
      <c r="AWB57" s="552"/>
      <c r="AWC57" s="552"/>
      <c r="AWD57" s="552"/>
      <c r="AWE57" s="552"/>
      <c r="AWF57" s="552"/>
      <c r="AWG57" s="552"/>
      <c r="AWH57" s="552"/>
      <c r="AWI57" s="552"/>
      <c r="AWJ57" s="552"/>
      <c r="AWK57" s="552"/>
      <c r="AWL57" s="552"/>
      <c r="AWM57" s="552"/>
      <c r="AWN57" s="552"/>
      <c r="AWO57" s="552"/>
      <c r="AWP57" s="552"/>
      <c r="AWQ57" s="552"/>
      <c r="AWR57" s="552"/>
      <c r="AWS57" s="552"/>
      <c r="AWT57" s="552"/>
      <c r="AWU57" s="552"/>
      <c r="AWV57" s="552"/>
      <c r="AWW57" s="552"/>
      <c r="AWX57" s="552"/>
      <c r="AWY57" s="552"/>
      <c r="AWZ57" s="552"/>
      <c r="AXA57" s="552"/>
      <c r="AXB57" s="552"/>
      <c r="AXC57" s="552"/>
      <c r="AXD57" s="552"/>
      <c r="AXE57" s="552"/>
      <c r="AXF57" s="552"/>
      <c r="AXG57" s="552"/>
      <c r="AXH57" s="552"/>
      <c r="AXI57" s="552"/>
      <c r="AXJ57" s="552"/>
      <c r="AXK57" s="552"/>
      <c r="AXL57" s="552"/>
      <c r="AXM57" s="552"/>
      <c r="AXN57" s="552"/>
      <c r="AXO57" s="552"/>
      <c r="AXP57" s="552"/>
      <c r="AXQ57" s="552"/>
      <c r="AXR57" s="552"/>
      <c r="AXS57" s="552"/>
      <c r="AXT57" s="552"/>
      <c r="AXU57" s="552"/>
      <c r="AXV57" s="552"/>
      <c r="AXW57" s="552"/>
      <c r="AXX57" s="552"/>
      <c r="AXY57" s="552"/>
      <c r="AXZ57" s="552"/>
      <c r="AYA57" s="552"/>
      <c r="AYB57" s="552"/>
      <c r="AYC57" s="552"/>
      <c r="AYD57" s="552"/>
      <c r="AYE57" s="552"/>
      <c r="AYF57" s="552"/>
      <c r="AYG57" s="552"/>
      <c r="AYH57" s="552"/>
      <c r="AYI57" s="552"/>
      <c r="AYJ57" s="552"/>
      <c r="AYK57" s="552"/>
      <c r="AYL57" s="552"/>
      <c r="AYM57" s="552"/>
      <c r="AYN57" s="552"/>
      <c r="AYO57" s="552"/>
      <c r="AYP57" s="552"/>
      <c r="AYQ57" s="552"/>
      <c r="AYR57" s="552"/>
      <c r="AYS57" s="552"/>
      <c r="AYT57" s="552"/>
      <c r="AYU57" s="552"/>
      <c r="AYV57" s="552"/>
      <c r="AYW57" s="552"/>
      <c r="AYX57" s="552"/>
      <c r="AYY57" s="552"/>
      <c r="AYZ57" s="552"/>
      <c r="AZA57" s="552"/>
      <c r="AZB57" s="552"/>
      <c r="AZC57" s="552"/>
      <c r="AZD57" s="552"/>
      <c r="AZE57" s="552"/>
      <c r="AZF57" s="552"/>
      <c r="AZG57" s="552"/>
      <c r="AZH57" s="552"/>
      <c r="AZI57" s="552"/>
      <c r="AZJ57" s="552"/>
      <c r="AZK57" s="552"/>
      <c r="AZL57" s="552"/>
      <c r="AZM57" s="552"/>
      <c r="AZN57" s="552"/>
      <c r="AZO57" s="552"/>
      <c r="AZP57" s="552"/>
      <c r="AZQ57" s="552"/>
      <c r="AZR57" s="552"/>
      <c r="AZS57" s="552"/>
      <c r="AZT57" s="552"/>
      <c r="AZU57" s="552"/>
      <c r="AZV57" s="552"/>
      <c r="AZW57" s="552"/>
      <c r="AZX57" s="552"/>
      <c r="AZY57" s="552"/>
      <c r="AZZ57" s="552"/>
      <c r="BAA57" s="552"/>
      <c r="BAB57" s="552"/>
      <c r="BAC57" s="552"/>
      <c r="BAD57" s="552"/>
      <c r="BAE57" s="552"/>
      <c r="BAF57" s="552"/>
      <c r="BAG57" s="552"/>
      <c r="BAH57" s="552"/>
      <c r="BAI57" s="552"/>
      <c r="BAJ57" s="552"/>
      <c r="BAK57" s="552"/>
      <c r="BAL57" s="552"/>
      <c r="BAM57" s="552"/>
      <c r="BAN57" s="552"/>
      <c r="BAO57" s="552"/>
      <c r="BAP57" s="552"/>
      <c r="BAQ57" s="552"/>
      <c r="BAR57" s="552"/>
      <c r="BAS57" s="552"/>
      <c r="BAT57" s="552"/>
      <c r="BAU57" s="552"/>
      <c r="BAV57" s="552"/>
      <c r="BAW57" s="552"/>
      <c r="BAX57" s="552"/>
      <c r="BAY57" s="552"/>
      <c r="BAZ57" s="552"/>
      <c r="BBA57" s="552"/>
      <c r="BBB57" s="552"/>
      <c r="BBC57" s="552"/>
      <c r="BBD57" s="552"/>
      <c r="BBE57" s="552"/>
      <c r="BBF57" s="552"/>
      <c r="BBG57" s="552"/>
      <c r="BBH57" s="552"/>
      <c r="BBI57" s="552"/>
      <c r="BBJ57" s="552"/>
      <c r="BBK57" s="552"/>
      <c r="BBL57" s="552"/>
      <c r="BBM57" s="552"/>
      <c r="BBN57" s="552"/>
      <c r="BBO57" s="552"/>
      <c r="BBP57" s="552"/>
      <c r="BBQ57" s="552"/>
      <c r="BBR57" s="552"/>
      <c r="BBS57" s="552"/>
      <c r="BBT57" s="552"/>
      <c r="BBU57" s="552"/>
      <c r="BBV57" s="552"/>
      <c r="BBW57" s="552"/>
      <c r="BBX57" s="552"/>
      <c r="BBY57" s="552"/>
      <c r="BBZ57" s="552"/>
      <c r="BCA57" s="552"/>
      <c r="BCB57" s="552"/>
      <c r="BCC57" s="552"/>
      <c r="BCD57" s="552"/>
      <c r="BCE57" s="552"/>
      <c r="BCF57" s="552"/>
      <c r="BCG57" s="552"/>
      <c r="BCH57" s="552"/>
      <c r="BCI57" s="552"/>
      <c r="BCJ57" s="552"/>
      <c r="BCK57" s="552"/>
      <c r="BCL57" s="552"/>
      <c r="BCM57" s="552"/>
      <c r="BCN57" s="552"/>
      <c r="BCO57" s="552"/>
      <c r="BCP57" s="552"/>
      <c r="BCQ57" s="552"/>
      <c r="BCR57" s="552"/>
      <c r="BCS57" s="552"/>
      <c r="BCT57" s="552"/>
      <c r="BCU57" s="552"/>
      <c r="BCV57" s="552"/>
      <c r="BCW57" s="552"/>
      <c r="BCX57" s="552"/>
      <c r="BCY57" s="552"/>
      <c r="BCZ57" s="552"/>
      <c r="BDA57" s="552"/>
      <c r="BDB57" s="552"/>
      <c r="BDC57" s="552"/>
      <c r="BDD57" s="552"/>
      <c r="BDE57" s="552"/>
      <c r="BDF57" s="552"/>
      <c r="BDG57" s="552"/>
      <c r="BDH57" s="552"/>
      <c r="BDI57" s="552"/>
      <c r="BDJ57" s="552"/>
      <c r="BDK57" s="552"/>
      <c r="BDL57" s="552"/>
      <c r="BDM57" s="552"/>
      <c r="BDN57" s="552"/>
      <c r="BDO57" s="552"/>
      <c r="BDP57" s="552"/>
      <c r="BDQ57" s="552"/>
      <c r="BDR57" s="552"/>
      <c r="BDS57" s="552"/>
      <c r="BDT57" s="552"/>
      <c r="BDU57" s="552"/>
      <c r="BDV57" s="552"/>
      <c r="BDW57" s="552"/>
      <c r="BDX57" s="552"/>
      <c r="BDY57" s="552"/>
      <c r="BDZ57" s="552"/>
      <c r="BEA57" s="552"/>
      <c r="BEB57" s="552"/>
      <c r="BEC57" s="552"/>
      <c r="BED57" s="552"/>
      <c r="BEE57" s="552"/>
      <c r="BEF57" s="552"/>
      <c r="BEG57" s="552"/>
      <c r="BEH57" s="552"/>
      <c r="BEI57" s="552"/>
      <c r="BEJ57" s="552"/>
      <c r="BEK57" s="552"/>
      <c r="BEL57" s="552"/>
      <c r="BEM57" s="552"/>
      <c r="BEN57" s="552"/>
      <c r="BEO57" s="552"/>
      <c r="BEP57" s="552"/>
      <c r="BEQ57" s="552"/>
      <c r="BER57" s="552"/>
      <c r="BES57" s="552"/>
      <c r="BET57" s="552"/>
      <c r="BEU57" s="552"/>
      <c r="BEV57" s="552"/>
      <c r="BEW57" s="552"/>
      <c r="BEX57" s="552"/>
      <c r="BEY57" s="552"/>
      <c r="BEZ57" s="552"/>
      <c r="BFA57" s="552"/>
      <c r="BFB57" s="552"/>
      <c r="BFC57" s="552"/>
      <c r="BFD57" s="552"/>
      <c r="BFE57" s="552"/>
      <c r="BFF57" s="552"/>
      <c r="BFG57" s="552"/>
      <c r="BFH57" s="552"/>
      <c r="BFI57" s="552"/>
      <c r="BFJ57" s="552"/>
      <c r="BFK57" s="552"/>
      <c r="BFL57" s="552"/>
      <c r="BFM57" s="552"/>
      <c r="BFN57" s="552"/>
      <c r="BFO57" s="552"/>
      <c r="BFP57" s="552"/>
      <c r="BFQ57" s="552"/>
      <c r="BFR57" s="552"/>
      <c r="BFS57" s="552"/>
      <c r="BFT57" s="552"/>
      <c r="BFU57" s="552"/>
      <c r="BFV57" s="552"/>
      <c r="BFW57" s="552"/>
      <c r="BFX57" s="552"/>
      <c r="BFY57" s="552"/>
      <c r="BFZ57" s="552"/>
      <c r="BGA57" s="552"/>
      <c r="BGB57" s="552"/>
      <c r="BGC57" s="552"/>
      <c r="BGD57" s="552"/>
      <c r="BGE57" s="552"/>
      <c r="BGF57" s="552"/>
      <c r="BGG57" s="552"/>
      <c r="BGH57" s="552"/>
      <c r="BGI57" s="552"/>
      <c r="BGJ57" s="552"/>
      <c r="BGK57" s="552"/>
      <c r="BGL57" s="552"/>
      <c r="BGM57" s="552"/>
      <c r="BGN57" s="552"/>
      <c r="BGO57" s="552"/>
      <c r="BGP57" s="552"/>
      <c r="BGQ57" s="552"/>
      <c r="BGR57" s="552"/>
      <c r="BGS57" s="552"/>
      <c r="BGT57" s="552"/>
      <c r="BGU57" s="552"/>
      <c r="BGV57" s="552"/>
      <c r="BGW57" s="552"/>
      <c r="BGX57" s="552"/>
      <c r="BGY57" s="552"/>
      <c r="BGZ57" s="552"/>
      <c r="BHA57" s="552"/>
      <c r="BHB57" s="552"/>
      <c r="BHC57" s="552"/>
      <c r="BHD57" s="552"/>
      <c r="BHE57" s="552"/>
      <c r="BHF57" s="552"/>
      <c r="BHG57" s="552"/>
      <c r="BHH57" s="552"/>
      <c r="BHI57" s="552"/>
      <c r="BHJ57" s="552"/>
      <c r="BHK57" s="552"/>
      <c r="BHL57" s="552"/>
      <c r="BHM57" s="552"/>
      <c r="BHN57" s="552"/>
      <c r="BHO57" s="552"/>
      <c r="BHP57" s="552"/>
      <c r="BHQ57" s="552"/>
      <c r="BHR57" s="552"/>
      <c r="BHS57" s="552"/>
      <c r="BHT57" s="552"/>
      <c r="BHU57" s="552"/>
      <c r="BHV57" s="552"/>
      <c r="BHW57" s="552"/>
      <c r="BHX57" s="552"/>
      <c r="BHY57" s="552"/>
      <c r="BHZ57" s="552"/>
      <c r="BIA57" s="552"/>
      <c r="BIB57" s="552"/>
      <c r="BIC57" s="552"/>
      <c r="BID57" s="552"/>
      <c r="BIE57" s="552"/>
      <c r="BIF57" s="552"/>
      <c r="BIG57" s="552"/>
      <c r="BIH57" s="552"/>
      <c r="BII57" s="552"/>
      <c r="BIJ57" s="552"/>
      <c r="BIK57" s="552"/>
      <c r="BIL57" s="552"/>
      <c r="BIM57" s="552"/>
      <c r="BIN57" s="552"/>
      <c r="BIO57" s="552"/>
      <c r="BIP57" s="552"/>
      <c r="BIQ57" s="552"/>
      <c r="BIR57" s="552"/>
      <c r="BIS57" s="552"/>
      <c r="BIT57" s="552"/>
      <c r="BIU57" s="552"/>
      <c r="BIV57" s="552"/>
      <c r="BIW57" s="552"/>
      <c r="BIX57" s="552"/>
      <c r="BIY57" s="552"/>
      <c r="BIZ57" s="552"/>
      <c r="BJA57" s="552"/>
      <c r="BJB57" s="552"/>
      <c r="BJC57" s="552"/>
      <c r="BJD57" s="552"/>
      <c r="BJE57" s="552"/>
      <c r="BJF57" s="552"/>
      <c r="BJG57" s="552"/>
      <c r="BJH57" s="552"/>
      <c r="BJI57" s="552"/>
      <c r="BJJ57" s="552"/>
      <c r="BJK57" s="552"/>
      <c r="BJL57" s="552"/>
      <c r="BJM57" s="552"/>
      <c r="BJN57" s="552"/>
      <c r="BJO57" s="552"/>
      <c r="BJP57" s="552"/>
      <c r="BJQ57" s="552"/>
      <c r="BJR57" s="552"/>
      <c r="BJS57" s="552"/>
      <c r="BJT57" s="552"/>
      <c r="BJU57" s="552"/>
      <c r="BJV57" s="552"/>
      <c r="BJW57" s="552"/>
      <c r="BJX57" s="552"/>
      <c r="BJY57" s="552"/>
      <c r="BJZ57" s="552"/>
      <c r="BKA57" s="552"/>
      <c r="BKB57" s="552"/>
      <c r="BKC57" s="552"/>
      <c r="BKD57" s="552"/>
      <c r="BKE57" s="552"/>
      <c r="BKF57" s="552"/>
      <c r="BKG57" s="552"/>
      <c r="BKH57" s="552"/>
      <c r="BKI57" s="552"/>
      <c r="BKJ57" s="552"/>
      <c r="BKK57" s="552"/>
      <c r="BKL57" s="552"/>
      <c r="BKM57" s="552"/>
      <c r="BKN57" s="552"/>
      <c r="BKO57" s="552"/>
      <c r="BKP57" s="552"/>
      <c r="BKQ57" s="552"/>
      <c r="BKR57" s="552"/>
      <c r="BKS57" s="552"/>
      <c r="BKT57" s="552"/>
      <c r="BKU57" s="552"/>
      <c r="BKV57" s="552"/>
      <c r="BKW57" s="552"/>
      <c r="BKX57" s="552"/>
      <c r="BKY57" s="552"/>
      <c r="BKZ57" s="552"/>
      <c r="BLA57" s="552"/>
      <c r="BLB57" s="552"/>
      <c r="BLC57" s="552"/>
      <c r="BLD57" s="552"/>
      <c r="BLE57" s="552"/>
      <c r="BLF57" s="552"/>
      <c r="BLG57" s="552"/>
      <c r="BLH57" s="552"/>
      <c r="BLI57" s="552"/>
      <c r="BLJ57" s="552"/>
      <c r="BLK57" s="552"/>
      <c r="BLL57" s="552"/>
      <c r="BLM57" s="552"/>
      <c r="BLN57" s="552"/>
      <c r="BLO57" s="552"/>
      <c r="BLP57" s="552"/>
      <c r="BLQ57" s="552"/>
      <c r="BLR57" s="552"/>
      <c r="BLS57" s="552"/>
      <c r="BLT57" s="552"/>
      <c r="BLU57" s="552"/>
      <c r="BLV57" s="552"/>
      <c r="BLW57" s="552"/>
      <c r="BLX57" s="552"/>
      <c r="BLY57" s="552"/>
      <c r="BLZ57" s="552"/>
      <c r="BMA57" s="552"/>
      <c r="BMB57" s="552"/>
      <c r="BMC57" s="552"/>
      <c r="BMD57" s="552"/>
      <c r="BME57" s="552"/>
      <c r="BMF57" s="552"/>
      <c r="BMG57" s="552"/>
      <c r="BMH57" s="552"/>
      <c r="BMI57" s="552"/>
      <c r="BMJ57" s="552"/>
      <c r="BMK57" s="552"/>
      <c r="BML57" s="552"/>
      <c r="BMM57" s="552"/>
      <c r="BMN57" s="552"/>
      <c r="BMO57" s="552"/>
      <c r="BMP57" s="552"/>
      <c r="BMQ57" s="552"/>
      <c r="BMR57" s="552"/>
      <c r="BMS57" s="552"/>
      <c r="BMT57" s="552"/>
      <c r="BMU57" s="552"/>
      <c r="BMV57" s="552"/>
      <c r="BMW57" s="552"/>
      <c r="BMX57" s="552"/>
      <c r="BMY57" s="552"/>
      <c r="BMZ57" s="552"/>
      <c r="BNA57" s="552"/>
      <c r="BNB57" s="552"/>
      <c r="BNC57" s="552"/>
      <c r="BND57" s="552"/>
      <c r="BNE57" s="552"/>
      <c r="BNF57" s="552"/>
      <c r="BNG57" s="552"/>
      <c r="BNH57" s="552"/>
      <c r="BNI57" s="552"/>
      <c r="BNJ57" s="552"/>
      <c r="BNK57" s="552"/>
      <c r="BNL57" s="552"/>
      <c r="BNM57" s="552"/>
      <c r="BNN57" s="552"/>
      <c r="BNO57" s="552"/>
      <c r="BNP57" s="552"/>
      <c r="BNQ57" s="552"/>
      <c r="BNR57" s="552"/>
      <c r="BNS57" s="552"/>
      <c r="BNT57" s="552"/>
      <c r="BNU57" s="552"/>
      <c r="BNV57" s="552"/>
      <c r="BNW57" s="552"/>
      <c r="BNX57" s="552"/>
      <c r="BNY57" s="552"/>
      <c r="BNZ57" s="552"/>
      <c r="BOA57" s="552"/>
      <c r="BOB57" s="552"/>
      <c r="BOC57" s="552"/>
      <c r="BOD57" s="552"/>
      <c r="BOE57" s="552"/>
      <c r="BOF57" s="552"/>
      <c r="BOG57" s="552"/>
      <c r="BOH57" s="552"/>
      <c r="BOI57" s="552"/>
      <c r="BOJ57" s="552"/>
      <c r="BOK57" s="552"/>
      <c r="BOL57" s="552"/>
      <c r="BOM57" s="552"/>
      <c r="BON57" s="552"/>
      <c r="BOO57" s="552"/>
      <c r="BOP57" s="552"/>
      <c r="BOQ57" s="552"/>
      <c r="BOR57" s="552"/>
      <c r="BOS57" s="552"/>
      <c r="BOT57" s="552"/>
      <c r="BOU57" s="552"/>
      <c r="BOV57" s="552"/>
      <c r="BOW57" s="552"/>
      <c r="BOX57" s="552"/>
      <c r="BOY57" s="552"/>
      <c r="BOZ57" s="552"/>
      <c r="BPA57" s="552"/>
      <c r="BPB57" s="552"/>
      <c r="BPC57" s="552"/>
      <c r="BPD57" s="552"/>
      <c r="BPE57" s="552"/>
      <c r="BPF57" s="552"/>
      <c r="BPG57" s="552"/>
      <c r="BPH57" s="552"/>
      <c r="BPI57" s="552"/>
      <c r="BPJ57" s="552"/>
      <c r="BPK57" s="552"/>
      <c r="BPL57" s="552"/>
      <c r="BPM57" s="552"/>
      <c r="BPN57" s="552"/>
      <c r="BPO57" s="552"/>
      <c r="BPP57" s="552"/>
      <c r="BPQ57" s="552"/>
      <c r="BPR57" s="552"/>
      <c r="BPS57" s="552"/>
      <c r="BPT57" s="552"/>
      <c r="BPU57" s="552"/>
      <c r="BPV57" s="552"/>
      <c r="BPW57" s="552"/>
      <c r="BPX57" s="552"/>
      <c r="BPY57" s="552"/>
      <c r="BPZ57" s="552"/>
      <c r="BQA57" s="552"/>
      <c r="BQB57" s="552"/>
      <c r="BQC57" s="552"/>
      <c r="BQD57" s="552"/>
      <c r="BQE57" s="552"/>
      <c r="BQF57" s="552"/>
      <c r="BQG57" s="552"/>
      <c r="BQH57" s="552"/>
      <c r="BQI57" s="552"/>
      <c r="BQJ57" s="552"/>
      <c r="BQK57" s="552"/>
      <c r="BQL57" s="552"/>
      <c r="BQM57" s="552"/>
      <c r="BQN57" s="552"/>
      <c r="BQO57" s="552"/>
      <c r="BQP57" s="552"/>
      <c r="BQQ57" s="552"/>
      <c r="BQR57" s="552"/>
      <c r="BQS57" s="552"/>
      <c r="BQT57" s="552"/>
      <c r="BQU57" s="552"/>
      <c r="BQV57" s="552"/>
      <c r="BQW57" s="552"/>
      <c r="BQX57" s="552"/>
      <c r="BQY57" s="552"/>
      <c r="BQZ57" s="552"/>
      <c r="BRA57" s="552"/>
      <c r="BRB57" s="552"/>
      <c r="BRC57" s="552"/>
      <c r="BRD57" s="552"/>
      <c r="BRE57" s="552"/>
      <c r="BRF57" s="552"/>
      <c r="BRG57" s="552"/>
      <c r="BRH57" s="552"/>
      <c r="BRI57" s="552"/>
      <c r="BRJ57" s="552"/>
      <c r="BRK57" s="552"/>
      <c r="BRL57" s="552"/>
      <c r="BRM57" s="552"/>
      <c r="BRN57" s="552"/>
      <c r="BRO57" s="552"/>
      <c r="BRP57" s="552"/>
      <c r="BRQ57" s="552"/>
      <c r="BRR57" s="552"/>
      <c r="BRS57" s="552"/>
      <c r="BRT57" s="552"/>
      <c r="BRU57" s="552"/>
      <c r="BRV57" s="552"/>
      <c r="BRW57" s="552"/>
      <c r="BRX57" s="552"/>
      <c r="BRY57" s="552"/>
      <c r="BRZ57" s="552"/>
      <c r="BSA57" s="552"/>
      <c r="BSB57" s="552"/>
      <c r="BSC57" s="552"/>
      <c r="BSD57" s="552"/>
      <c r="BSE57" s="552"/>
      <c r="BSF57" s="552"/>
      <c r="BSG57" s="552"/>
      <c r="BSH57" s="552"/>
      <c r="BSI57" s="552"/>
      <c r="BSJ57" s="552"/>
      <c r="BSK57" s="552"/>
      <c r="BSL57" s="552"/>
      <c r="BSM57" s="552"/>
      <c r="BSN57" s="552"/>
      <c r="BSO57" s="552"/>
      <c r="BSP57" s="552"/>
      <c r="BSQ57" s="552"/>
      <c r="BSR57" s="552"/>
      <c r="BSS57" s="552"/>
      <c r="BST57" s="552"/>
      <c r="BSU57" s="552"/>
      <c r="BSV57" s="552"/>
      <c r="BSW57" s="552"/>
      <c r="BSX57" s="552"/>
      <c r="BSY57" s="552"/>
      <c r="BSZ57" s="552"/>
      <c r="BTA57" s="552"/>
      <c r="BTB57" s="552"/>
      <c r="BTC57" s="552"/>
      <c r="BTD57" s="552"/>
      <c r="BTE57" s="552"/>
      <c r="BTF57" s="552"/>
      <c r="BTG57" s="552"/>
      <c r="BTH57" s="552"/>
      <c r="BTI57" s="552"/>
      <c r="BTJ57" s="552"/>
      <c r="BTK57" s="552"/>
      <c r="BTL57" s="552"/>
      <c r="BTM57" s="552"/>
      <c r="BTN57" s="552"/>
      <c r="BTO57" s="552"/>
      <c r="BTP57" s="552"/>
      <c r="BTQ57" s="552"/>
      <c r="BTR57" s="552"/>
      <c r="BTS57" s="552"/>
      <c r="BTT57" s="552"/>
      <c r="BTU57" s="552"/>
      <c r="BTV57" s="552"/>
      <c r="BTW57" s="552"/>
      <c r="BTX57" s="552"/>
      <c r="BTY57" s="552"/>
      <c r="BTZ57" s="552"/>
      <c r="BUA57" s="552"/>
      <c r="BUB57" s="552"/>
      <c r="BUC57" s="552"/>
      <c r="BUD57" s="552"/>
      <c r="BUE57" s="552"/>
      <c r="BUF57" s="552"/>
      <c r="BUG57" s="552"/>
      <c r="BUH57" s="552"/>
      <c r="BUI57" s="552"/>
      <c r="BUJ57" s="552"/>
      <c r="BUK57" s="552"/>
      <c r="BUL57" s="552"/>
      <c r="BUM57" s="552"/>
      <c r="BUN57" s="552"/>
      <c r="BUO57" s="552"/>
      <c r="BUP57" s="552"/>
      <c r="BUQ57" s="552"/>
      <c r="BUR57" s="552"/>
      <c r="BUS57" s="552"/>
      <c r="BUT57" s="552"/>
      <c r="BUU57" s="552"/>
      <c r="BUV57" s="552"/>
      <c r="BUW57" s="552"/>
      <c r="BUX57" s="552"/>
      <c r="BUY57" s="552"/>
      <c r="BUZ57" s="552"/>
      <c r="BVA57" s="552"/>
      <c r="BVB57" s="552"/>
      <c r="BVC57" s="552"/>
      <c r="BVD57" s="552"/>
      <c r="BVE57" s="552"/>
      <c r="BVF57" s="552"/>
      <c r="BVG57" s="552"/>
      <c r="BVH57" s="552"/>
      <c r="BVI57" s="552"/>
      <c r="BVJ57" s="552"/>
      <c r="BVK57" s="552"/>
      <c r="BVL57" s="552"/>
      <c r="BVM57" s="552"/>
      <c r="BVN57" s="552"/>
      <c r="BVO57" s="552"/>
      <c r="BVP57" s="552"/>
      <c r="BVQ57" s="552"/>
      <c r="BVR57" s="552"/>
      <c r="BVS57" s="552"/>
      <c r="BVT57" s="552"/>
      <c r="BVU57" s="552"/>
      <c r="BVV57" s="552"/>
      <c r="BVW57" s="552"/>
      <c r="BVX57" s="552"/>
      <c r="BVY57" s="552"/>
      <c r="BVZ57" s="552"/>
      <c r="BWA57" s="552"/>
      <c r="BWB57" s="552"/>
      <c r="BWC57" s="552"/>
      <c r="BWD57" s="552"/>
      <c r="BWE57" s="552"/>
      <c r="BWF57" s="552"/>
      <c r="BWG57" s="552"/>
      <c r="BWH57" s="552"/>
      <c r="BWI57" s="552"/>
      <c r="BWJ57" s="552"/>
      <c r="BWK57" s="552"/>
      <c r="BWL57" s="552"/>
      <c r="BWM57" s="552"/>
      <c r="BWN57" s="552"/>
      <c r="BWO57" s="552"/>
      <c r="BWP57" s="552"/>
      <c r="BWQ57" s="552"/>
      <c r="BWR57" s="552"/>
      <c r="BWS57" s="552"/>
      <c r="BWT57" s="552"/>
      <c r="BWU57" s="552"/>
      <c r="BWV57" s="552"/>
      <c r="BWW57" s="552"/>
      <c r="BWX57" s="552"/>
      <c r="BWY57" s="552"/>
      <c r="BWZ57" s="552"/>
      <c r="BXA57" s="552"/>
      <c r="BXB57" s="552"/>
      <c r="BXC57" s="552"/>
      <c r="BXD57" s="552"/>
      <c r="BXE57" s="552"/>
      <c r="BXF57" s="552"/>
      <c r="BXG57" s="552"/>
      <c r="BXH57" s="552"/>
      <c r="BXI57" s="552"/>
      <c r="BXJ57" s="552"/>
      <c r="BXK57" s="552"/>
      <c r="BXL57" s="552"/>
      <c r="BXM57" s="552"/>
      <c r="BXN57" s="552"/>
      <c r="BXO57" s="552"/>
      <c r="BXP57" s="552"/>
      <c r="BXQ57" s="552"/>
      <c r="BXR57" s="552"/>
      <c r="BXS57" s="552"/>
      <c r="BXT57" s="552"/>
      <c r="BXU57" s="552"/>
      <c r="BXV57" s="552"/>
      <c r="BXW57" s="552"/>
      <c r="BXX57" s="552"/>
      <c r="BXY57" s="552"/>
      <c r="BXZ57" s="552"/>
      <c r="BYA57" s="552"/>
      <c r="BYB57" s="552"/>
      <c r="BYC57" s="552"/>
      <c r="BYD57" s="552"/>
      <c r="BYE57" s="552"/>
      <c r="BYF57" s="552"/>
      <c r="BYG57" s="552"/>
      <c r="BYH57" s="552"/>
      <c r="BYI57" s="552"/>
      <c r="BYJ57" s="552"/>
      <c r="BYK57" s="552"/>
      <c r="BYL57" s="552"/>
      <c r="BYM57" s="552"/>
      <c r="BYN57" s="552"/>
      <c r="BYO57" s="552"/>
      <c r="BYP57" s="552"/>
      <c r="BYQ57" s="552"/>
      <c r="BYR57" s="552"/>
      <c r="BYS57" s="552"/>
      <c r="BYT57" s="552"/>
      <c r="BYU57" s="552"/>
      <c r="BYV57" s="552"/>
      <c r="BYW57" s="552"/>
      <c r="BYX57" s="552"/>
      <c r="BYY57" s="552"/>
      <c r="BYZ57" s="552"/>
      <c r="BZA57" s="552"/>
      <c r="BZB57" s="552"/>
      <c r="BZC57" s="552"/>
      <c r="BZD57" s="552"/>
      <c r="BZE57" s="552"/>
      <c r="BZF57" s="552"/>
      <c r="BZG57" s="552"/>
      <c r="BZH57" s="552"/>
      <c r="BZI57" s="552"/>
      <c r="BZJ57" s="552"/>
      <c r="BZK57" s="552"/>
      <c r="BZL57" s="552"/>
      <c r="BZM57" s="552"/>
      <c r="BZN57" s="552"/>
      <c r="BZO57" s="552"/>
      <c r="BZP57" s="552"/>
      <c r="BZQ57" s="552"/>
      <c r="BZR57" s="552"/>
      <c r="BZS57" s="552"/>
      <c r="BZT57" s="552"/>
      <c r="BZU57" s="552"/>
      <c r="BZV57" s="552"/>
      <c r="BZW57" s="552"/>
      <c r="BZX57" s="552"/>
      <c r="BZY57" s="552"/>
      <c r="BZZ57" s="552"/>
      <c r="CAA57" s="552"/>
      <c r="CAB57" s="552"/>
      <c r="CAC57" s="552"/>
      <c r="CAD57" s="552"/>
      <c r="CAE57" s="552"/>
      <c r="CAF57" s="552"/>
      <c r="CAG57" s="552"/>
      <c r="CAH57" s="552"/>
      <c r="CAI57" s="552"/>
      <c r="CAJ57" s="552"/>
      <c r="CAK57" s="552"/>
      <c r="CAL57" s="552"/>
      <c r="CAM57" s="552"/>
      <c r="CAN57" s="552"/>
      <c r="CAO57" s="552"/>
      <c r="CAP57" s="552"/>
      <c r="CAQ57" s="552"/>
      <c r="CAR57" s="552"/>
      <c r="CAS57" s="552"/>
      <c r="CAT57" s="552"/>
      <c r="CAU57" s="552"/>
      <c r="CAV57" s="552"/>
      <c r="CAW57" s="552"/>
      <c r="CAX57" s="552"/>
      <c r="CAY57" s="552"/>
      <c r="CAZ57" s="552"/>
      <c r="CBA57" s="552"/>
      <c r="CBB57" s="552"/>
      <c r="CBC57" s="552"/>
      <c r="CBD57" s="552"/>
      <c r="CBE57" s="552"/>
      <c r="CBF57" s="552"/>
      <c r="CBG57" s="552"/>
      <c r="CBH57" s="552"/>
      <c r="CBI57" s="552"/>
      <c r="CBJ57" s="552"/>
      <c r="CBK57" s="552"/>
      <c r="CBL57" s="552"/>
      <c r="CBM57" s="552"/>
      <c r="CBN57" s="552"/>
      <c r="CBO57" s="552"/>
      <c r="CBP57" s="552"/>
      <c r="CBQ57" s="552"/>
      <c r="CBR57" s="552"/>
      <c r="CBS57" s="552"/>
      <c r="CBT57" s="552"/>
      <c r="CBU57" s="552"/>
      <c r="CBV57" s="552"/>
      <c r="CBW57" s="552"/>
      <c r="CBX57" s="552"/>
      <c r="CBY57" s="552"/>
      <c r="CBZ57" s="552"/>
      <c r="CCA57" s="552"/>
      <c r="CCB57" s="552"/>
      <c r="CCC57" s="552"/>
      <c r="CCD57" s="552"/>
      <c r="CCE57" s="552"/>
      <c r="CCF57" s="552"/>
      <c r="CCG57" s="552"/>
      <c r="CCH57" s="552"/>
      <c r="CCI57" s="552"/>
      <c r="CCJ57" s="552"/>
      <c r="CCK57" s="552"/>
      <c r="CCL57" s="552"/>
      <c r="CCM57" s="552"/>
      <c r="CCN57" s="552"/>
      <c r="CCO57" s="552"/>
      <c r="CCP57" s="552"/>
      <c r="CCQ57" s="552"/>
      <c r="CCR57" s="552"/>
      <c r="CCS57" s="552"/>
      <c r="CCT57" s="552"/>
      <c r="CCU57" s="552"/>
      <c r="CCV57" s="552"/>
      <c r="CCW57" s="552"/>
      <c r="CCX57" s="552"/>
      <c r="CCY57" s="552"/>
      <c r="CCZ57" s="552"/>
      <c r="CDA57" s="552"/>
      <c r="CDB57" s="552"/>
      <c r="CDC57" s="552"/>
      <c r="CDD57" s="552"/>
      <c r="CDE57" s="552"/>
      <c r="CDF57" s="552"/>
      <c r="CDG57" s="552"/>
      <c r="CDH57" s="552"/>
      <c r="CDI57" s="552"/>
      <c r="CDJ57" s="552"/>
      <c r="CDK57" s="552"/>
      <c r="CDL57" s="552"/>
      <c r="CDM57" s="552"/>
      <c r="CDN57" s="552"/>
      <c r="CDO57" s="552"/>
      <c r="CDP57" s="552"/>
      <c r="CDQ57" s="552"/>
      <c r="CDR57" s="552"/>
      <c r="CDS57" s="552"/>
      <c r="CDT57" s="552"/>
      <c r="CDU57" s="552"/>
      <c r="CDV57" s="552"/>
      <c r="CDW57" s="552"/>
      <c r="CDX57" s="552"/>
      <c r="CDY57" s="552"/>
      <c r="CDZ57" s="552"/>
      <c r="CEA57" s="552"/>
      <c r="CEB57" s="552"/>
      <c r="CEC57" s="552"/>
      <c r="CED57" s="552"/>
      <c r="CEE57" s="552"/>
      <c r="CEF57" s="552"/>
      <c r="CEG57" s="552"/>
      <c r="CEH57" s="552"/>
      <c r="CEI57" s="552"/>
      <c r="CEJ57" s="552"/>
      <c r="CEK57" s="552"/>
      <c r="CEL57" s="552"/>
      <c r="CEM57" s="552"/>
      <c r="CEN57" s="552"/>
      <c r="CEO57" s="552"/>
      <c r="CEP57" s="552"/>
      <c r="CEQ57" s="552"/>
      <c r="CER57" s="552"/>
      <c r="CES57" s="552"/>
      <c r="CET57" s="552"/>
      <c r="CEU57" s="552"/>
      <c r="CEV57" s="552"/>
      <c r="CEW57" s="552"/>
      <c r="CEX57" s="552"/>
      <c r="CEY57" s="552"/>
      <c r="CEZ57" s="552"/>
      <c r="CFA57" s="552"/>
      <c r="CFB57" s="552"/>
      <c r="CFC57" s="552"/>
      <c r="CFD57" s="552"/>
      <c r="CFE57" s="552"/>
      <c r="CFF57" s="552"/>
      <c r="CFG57" s="552"/>
      <c r="CFH57" s="552"/>
      <c r="CFI57" s="552"/>
      <c r="CFJ57" s="552"/>
      <c r="CFK57" s="552"/>
      <c r="CFL57" s="552"/>
      <c r="CFM57" s="552"/>
      <c r="CFN57" s="552"/>
      <c r="CFO57" s="552"/>
      <c r="CFP57" s="552"/>
      <c r="CFQ57" s="552"/>
      <c r="CFR57" s="552"/>
      <c r="CFS57" s="552"/>
      <c r="CFT57" s="552"/>
      <c r="CFU57" s="552"/>
      <c r="CFV57" s="552"/>
      <c r="CFW57" s="552"/>
      <c r="CFX57" s="552"/>
      <c r="CFY57" s="552"/>
      <c r="CFZ57" s="552"/>
      <c r="CGA57" s="552"/>
      <c r="CGB57" s="552"/>
      <c r="CGC57" s="552"/>
      <c r="CGD57" s="552"/>
      <c r="CGE57" s="552"/>
      <c r="CGF57" s="552"/>
      <c r="CGG57" s="552"/>
      <c r="CGH57" s="552"/>
      <c r="CGI57" s="552"/>
      <c r="CGJ57" s="552"/>
      <c r="CGK57" s="552"/>
      <c r="CGL57" s="552"/>
      <c r="CGM57" s="552"/>
      <c r="CGN57" s="552"/>
      <c r="CGO57" s="552"/>
      <c r="CGP57" s="552"/>
      <c r="CGQ57" s="552"/>
      <c r="CGR57" s="552"/>
      <c r="CGS57" s="552"/>
      <c r="CGT57" s="552"/>
      <c r="CGU57" s="552"/>
      <c r="CGV57" s="552"/>
      <c r="CGW57" s="552"/>
      <c r="CGX57" s="552"/>
      <c r="CGY57" s="552"/>
      <c r="CGZ57" s="552"/>
      <c r="CHA57" s="552"/>
      <c r="CHB57" s="552"/>
      <c r="CHC57" s="552"/>
      <c r="CHD57" s="552"/>
      <c r="CHE57" s="552"/>
      <c r="CHF57" s="552"/>
      <c r="CHG57" s="552"/>
      <c r="CHH57" s="552"/>
      <c r="CHI57" s="552"/>
      <c r="CHJ57" s="552"/>
      <c r="CHK57" s="552"/>
      <c r="CHL57" s="552"/>
      <c r="CHM57" s="552"/>
      <c r="CHN57" s="552"/>
      <c r="CHO57" s="552"/>
      <c r="CHP57" s="552"/>
      <c r="CHQ57" s="552"/>
      <c r="CHR57" s="552"/>
      <c r="CHS57" s="552"/>
      <c r="CHT57" s="552"/>
      <c r="CHU57" s="552"/>
      <c r="CHV57" s="552"/>
      <c r="CHW57" s="552"/>
      <c r="CHX57" s="552"/>
      <c r="CHY57" s="552"/>
      <c r="CHZ57" s="552"/>
      <c r="CIA57" s="552"/>
      <c r="CIB57" s="552"/>
      <c r="CIC57" s="552"/>
      <c r="CID57" s="552"/>
      <c r="CIE57" s="552"/>
      <c r="CIF57" s="552"/>
      <c r="CIG57" s="552"/>
      <c r="CIH57" s="552"/>
      <c r="CII57" s="552"/>
      <c r="CIJ57" s="552"/>
      <c r="CIK57" s="552"/>
      <c r="CIL57" s="552"/>
      <c r="CIM57" s="552"/>
      <c r="CIN57" s="552"/>
      <c r="CIO57" s="552"/>
      <c r="CIP57" s="552"/>
      <c r="CIQ57" s="552"/>
      <c r="CIR57" s="552"/>
      <c r="CIS57" s="552"/>
      <c r="CIT57" s="552"/>
      <c r="CIU57" s="552"/>
      <c r="CIV57" s="552"/>
      <c r="CIW57" s="552"/>
      <c r="CIX57" s="552"/>
      <c r="CIY57" s="552"/>
      <c r="CIZ57" s="552"/>
      <c r="CJA57" s="552"/>
      <c r="CJB57" s="552"/>
      <c r="CJC57" s="552"/>
      <c r="CJD57" s="552"/>
      <c r="CJE57" s="552"/>
      <c r="CJF57" s="552"/>
      <c r="CJG57" s="552"/>
      <c r="CJH57" s="552"/>
      <c r="CJI57" s="552"/>
      <c r="CJJ57" s="552"/>
      <c r="CJK57" s="552"/>
      <c r="CJL57" s="552"/>
      <c r="CJM57" s="552"/>
      <c r="CJN57" s="552"/>
      <c r="CJO57" s="552"/>
      <c r="CJP57" s="552"/>
      <c r="CJQ57" s="552"/>
      <c r="CJR57" s="552"/>
      <c r="CJS57" s="552"/>
      <c r="CJT57" s="552"/>
      <c r="CJU57" s="552"/>
      <c r="CJV57" s="552"/>
      <c r="CJW57" s="552"/>
      <c r="CJX57" s="552"/>
      <c r="CJY57" s="552"/>
      <c r="CJZ57" s="552"/>
      <c r="CKA57" s="552"/>
      <c r="CKB57" s="552"/>
      <c r="CKC57" s="552"/>
      <c r="CKD57" s="552"/>
      <c r="CKE57" s="552"/>
      <c r="CKF57" s="552"/>
      <c r="CKG57" s="552"/>
      <c r="CKH57" s="552"/>
      <c r="CKI57" s="552"/>
      <c r="CKJ57" s="552"/>
      <c r="CKK57" s="552"/>
      <c r="CKL57" s="552"/>
      <c r="CKM57" s="552"/>
      <c r="CKN57" s="552"/>
      <c r="CKO57" s="552"/>
      <c r="CKP57" s="552"/>
      <c r="CKQ57" s="552"/>
      <c r="CKR57" s="552"/>
      <c r="CKS57" s="552"/>
      <c r="CKT57" s="552"/>
      <c r="CKU57" s="552"/>
      <c r="CKV57" s="552"/>
      <c r="CKW57" s="552"/>
      <c r="CKX57" s="552"/>
      <c r="CKY57" s="552"/>
      <c r="CKZ57" s="552"/>
      <c r="CLA57" s="552"/>
      <c r="CLB57" s="552"/>
      <c r="CLC57" s="552"/>
      <c r="CLD57" s="552"/>
      <c r="CLE57" s="552"/>
      <c r="CLF57" s="552"/>
      <c r="CLG57" s="552"/>
      <c r="CLH57" s="552"/>
      <c r="CLI57" s="552"/>
      <c r="CLJ57" s="552"/>
      <c r="CLK57" s="552"/>
      <c r="CLL57" s="552"/>
      <c r="CLM57" s="552"/>
      <c r="CLN57" s="552"/>
      <c r="CLO57" s="552"/>
      <c r="CLP57" s="552"/>
      <c r="CLQ57" s="552"/>
      <c r="CLR57" s="552"/>
      <c r="CLS57" s="552"/>
      <c r="CLT57" s="552"/>
      <c r="CLU57" s="552"/>
      <c r="CLV57" s="552"/>
      <c r="CLW57" s="552"/>
      <c r="CLX57" s="552"/>
      <c r="CLY57" s="552"/>
      <c r="CLZ57" s="552"/>
      <c r="CMA57" s="552"/>
      <c r="CMB57" s="552"/>
      <c r="CMC57" s="552"/>
      <c r="CMD57" s="552"/>
      <c r="CME57" s="552"/>
      <c r="CMF57" s="552"/>
      <c r="CMG57" s="552"/>
      <c r="CMH57" s="552"/>
      <c r="CMI57" s="552"/>
      <c r="CMJ57" s="552"/>
      <c r="CMK57" s="552"/>
      <c r="CML57" s="552"/>
      <c r="CMM57" s="552"/>
      <c r="CMN57" s="552"/>
      <c r="CMO57" s="552"/>
      <c r="CMP57" s="552"/>
      <c r="CMQ57" s="552"/>
      <c r="CMR57" s="552"/>
      <c r="CMS57" s="552"/>
      <c r="CMT57" s="552"/>
      <c r="CMU57" s="552"/>
      <c r="CMV57" s="552"/>
      <c r="CMW57" s="552"/>
      <c r="CMX57" s="552"/>
      <c r="CMY57" s="552"/>
      <c r="CMZ57" s="552"/>
      <c r="CNA57" s="552"/>
      <c r="CNB57" s="552"/>
      <c r="CNC57" s="552"/>
      <c r="CND57" s="552"/>
      <c r="CNE57" s="552"/>
      <c r="CNF57" s="552"/>
      <c r="CNG57" s="552"/>
      <c r="CNH57" s="552"/>
      <c r="CNI57" s="552"/>
      <c r="CNJ57" s="552"/>
      <c r="CNK57" s="552"/>
      <c r="CNL57" s="552"/>
      <c r="CNM57" s="552"/>
      <c r="CNN57" s="552"/>
      <c r="CNO57" s="552"/>
      <c r="CNP57" s="552"/>
      <c r="CNQ57" s="552"/>
      <c r="CNR57" s="552"/>
      <c r="CNS57" s="552"/>
      <c r="CNT57" s="552"/>
      <c r="CNU57" s="552"/>
      <c r="CNV57" s="552"/>
      <c r="CNW57" s="552"/>
      <c r="CNX57" s="552"/>
      <c r="CNY57" s="552"/>
      <c r="CNZ57" s="552"/>
      <c r="COA57" s="552"/>
      <c r="COB57" s="552"/>
      <c r="COC57" s="552"/>
      <c r="COD57" s="552"/>
      <c r="COE57" s="552"/>
      <c r="COF57" s="552"/>
      <c r="COG57" s="552"/>
      <c r="COH57" s="552"/>
      <c r="COI57" s="552"/>
      <c r="COJ57" s="552"/>
      <c r="COK57" s="552"/>
      <c r="COL57" s="552"/>
      <c r="COM57" s="552"/>
      <c r="CON57" s="552"/>
      <c r="COO57" s="552"/>
      <c r="COP57" s="552"/>
      <c r="COQ57" s="552"/>
      <c r="COR57" s="552"/>
      <c r="COS57" s="552"/>
      <c r="COT57" s="552"/>
      <c r="COU57" s="552"/>
      <c r="COV57" s="552"/>
      <c r="COW57" s="552"/>
      <c r="COX57" s="552"/>
      <c r="COY57" s="552"/>
      <c r="COZ57" s="552"/>
      <c r="CPA57" s="552"/>
      <c r="CPB57" s="552"/>
      <c r="CPC57" s="552"/>
      <c r="CPD57" s="552"/>
      <c r="CPE57" s="552"/>
      <c r="CPF57" s="552"/>
      <c r="CPG57" s="552"/>
      <c r="CPH57" s="552"/>
      <c r="CPI57" s="552"/>
      <c r="CPJ57" s="552"/>
      <c r="CPK57" s="552"/>
      <c r="CPL57" s="552"/>
      <c r="CPM57" s="552"/>
      <c r="CPN57" s="552"/>
      <c r="CPO57" s="552"/>
      <c r="CPP57" s="552"/>
      <c r="CPQ57" s="552"/>
      <c r="CPR57" s="552"/>
      <c r="CPS57" s="552"/>
      <c r="CPT57" s="552"/>
      <c r="CPU57" s="552"/>
      <c r="CPV57" s="552"/>
      <c r="CPW57" s="552"/>
      <c r="CPX57" s="552"/>
      <c r="CPY57" s="552"/>
      <c r="CPZ57" s="552"/>
      <c r="CQA57" s="552"/>
      <c r="CQB57" s="552"/>
      <c r="CQC57" s="552"/>
      <c r="CQD57" s="552"/>
      <c r="CQE57" s="552"/>
      <c r="CQF57" s="552"/>
      <c r="CQG57" s="552"/>
      <c r="CQH57" s="552"/>
      <c r="CQI57" s="552"/>
      <c r="CQJ57" s="552"/>
      <c r="CQK57" s="552"/>
      <c r="CQL57" s="552"/>
      <c r="CQM57" s="552"/>
      <c r="CQN57" s="552"/>
      <c r="CQO57" s="552"/>
      <c r="CQP57" s="552"/>
      <c r="CQQ57" s="552"/>
      <c r="CQR57" s="552"/>
      <c r="CQS57" s="552"/>
      <c r="CQT57" s="552"/>
      <c r="CQU57" s="552"/>
      <c r="CQV57" s="552"/>
      <c r="CQW57" s="552"/>
      <c r="CQX57" s="552"/>
      <c r="CQY57" s="552"/>
      <c r="CQZ57" s="552"/>
      <c r="CRA57" s="552"/>
      <c r="CRB57" s="552"/>
      <c r="CRC57" s="552"/>
      <c r="CRD57" s="552"/>
      <c r="CRE57" s="552"/>
      <c r="CRF57" s="552"/>
      <c r="CRG57" s="552"/>
      <c r="CRH57" s="552"/>
      <c r="CRI57" s="552"/>
      <c r="CRJ57" s="552"/>
      <c r="CRK57" s="552"/>
      <c r="CRL57" s="552"/>
      <c r="CRM57" s="552"/>
      <c r="CRN57" s="552"/>
      <c r="CRO57" s="552"/>
      <c r="CRP57" s="552"/>
      <c r="CRQ57" s="552"/>
      <c r="CRR57" s="552"/>
      <c r="CRS57" s="552"/>
      <c r="CRT57" s="552"/>
      <c r="CRU57" s="552"/>
      <c r="CRV57" s="552"/>
      <c r="CRW57" s="552"/>
      <c r="CRX57" s="552"/>
      <c r="CRY57" s="552"/>
      <c r="CRZ57" s="552"/>
      <c r="CSA57" s="552"/>
      <c r="CSB57" s="552"/>
      <c r="CSC57" s="552"/>
      <c r="CSD57" s="552"/>
      <c r="CSE57" s="552"/>
      <c r="CSF57" s="552"/>
      <c r="CSG57" s="552"/>
      <c r="CSH57" s="552"/>
      <c r="CSI57" s="552"/>
      <c r="CSJ57" s="552"/>
      <c r="CSK57" s="552"/>
      <c r="CSL57" s="552"/>
      <c r="CSM57" s="552"/>
      <c r="CSN57" s="552"/>
      <c r="CSO57" s="552"/>
      <c r="CSP57" s="552"/>
      <c r="CSQ57" s="552"/>
      <c r="CSR57" s="552"/>
      <c r="CSS57" s="552"/>
      <c r="CST57" s="552"/>
      <c r="CSU57" s="552"/>
      <c r="CSV57" s="552"/>
      <c r="CSW57" s="552"/>
      <c r="CSX57" s="552"/>
      <c r="CSY57" s="552"/>
      <c r="CSZ57" s="552"/>
      <c r="CTA57" s="552"/>
      <c r="CTB57" s="552"/>
      <c r="CTC57" s="552"/>
      <c r="CTD57" s="552"/>
      <c r="CTE57" s="552"/>
      <c r="CTF57" s="552"/>
      <c r="CTG57" s="552"/>
      <c r="CTH57" s="552"/>
      <c r="CTI57" s="552"/>
      <c r="CTJ57" s="552"/>
      <c r="CTK57" s="552"/>
      <c r="CTL57" s="552"/>
      <c r="CTM57" s="552"/>
      <c r="CTN57" s="552"/>
      <c r="CTO57" s="552"/>
      <c r="CTP57" s="552"/>
      <c r="CTQ57" s="552"/>
      <c r="CTR57" s="552"/>
      <c r="CTS57" s="552"/>
      <c r="CTT57" s="552"/>
      <c r="CTU57" s="552"/>
      <c r="CTV57" s="552"/>
      <c r="CTW57" s="552"/>
      <c r="CTX57" s="552"/>
      <c r="CTY57" s="552"/>
      <c r="CTZ57" s="552"/>
      <c r="CUA57" s="552"/>
      <c r="CUB57" s="552"/>
      <c r="CUC57" s="552"/>
      <c r="CUD57" s="552"/>
      <c r="CUE57" s="552"/>
      <c r="CUF57" s="552"/>
      <c r="CUG57" s="552"/>
      <c r="CUH57" s="552"/>
      <c r="CUI57" s="552"/>
      <c r="CUJ57" s="552"/>
      <c r="CUK57" s="552"/>
      <c r="CUL57" s="552"/>
      <c r="CUM57" s="552"/>
      <c r="CUN57" s="552"/>
      <c r="CUO57" s="552"/>
      <c r="CUP57" s="552"/>
      <c r="CUQ57" s="552"/>
      <c r="CUR57" s="552"/>
      <c r="CUS57" s="552"/>
      <c r="CUT57" s="552"/>
      <c r="CUU57" s="552"/>
      <c r="CUV57" s="552"/>
      <c r="CUW57" s="552"/>
      <c r="CUX57" s="552"/>
      <c r="CUY57" s="552"/>
      <c r="CUZ57" s="552"/>
      <c r="CVA57" s="552"/>
      <c r="CVB57" s="552"/>
      <c r="CVC57" s="552"/>
      <c r="CVD57" s="552"/>
      <c r="CVE57" s="552"/>
      <c r="CVF57" s="552"/>
      <c r="CVG57" s="552"/>
      <c r="CVH57" s="552"/>
      <c r="CVI57" s="552"/>
      <c r="CVJ57" s="552"/>
      <c r="CVK57" s="552"/>
      <c r="CVL57" s="552"/>
      <c r="CVM57" s="552"/>
      <c r="CVN57" s="552"/>
      <c r="CVO57" s="552"/>
      <c r="CVP57" s="552"/>
      <c r="CVQ57" s="552"/>
      <c r="CVR57" s="552"/>
      <c r="CVS57" s="552"/>
      <c r="CVT57" s="552"/>
      <c r="CVU57" s="552"/>
      <c r="CVV57" s="552"/>
      <c r="CVW57" s="552"/>
      <c r="CVX57" s="552"/>
      <c r="CVY57" s="552"/>
      <c r="CVZ57" s="552"/>
      <c r="CWA57" s="552"/>
      <c r="CWB57" s="552"/>
      <c r="CWC57" s="552"/>
      <c r="CWD57" s="552"/>
      <c r="CWE57" s="552"/>
      <c r="CWF57" s="552"/>
      <c r="CWG57" s="552"/>
      <c r="CWH57" s="552"/>
      <c r="CWI57" s="552"/>
      <c r="CWJ57" s="552"/>
      <c r="CWK57" s="552"/>
      <c r="CWL57" s="552"/>
      <c r="CWM57" s="552"/>
      <c r="CWN57" s="552"/>
      <c r="CWO57" s="552"/>
      <c r="CWP57" s="552"/>
      <c r="CWQ57" s="552"/>
      <c r="CWR57" s="552"/>
      <c r="CWS57" s="552"/>
      <c r="CWT57" s="552"/>
      <c r="CWU57" s="552"/>
      <c r="CWV57" s="552"/>
      <c r="CWW57" s="552"/>
      <c r="CWX57" s="552"/>
      <c r="CWY57" s="552"/>
      <c r="CWZ57" s="552"/>
      <c r="CXA57" s="552"/>
      <c r="CXB57" s="552"/>
      <c r="CXC57" s="552"/>
      <c r="CXD57" s="552"/>
      <c r="CXE57" s="552"/>
      <c r="CXF57" s="552"/>
      <c r="CXG57" s="552"/>
      <c r="CXH57" s="552"/>
      <c r="CXI57" s="552"/>
      <c r="CXJ57" s="552"/>
      <c r="CXK57" s="552"/>
      <c r="CXL57" s="552"/>
      <c r="CXM57" s="552"/>
      <c r="CXN57" s="552"/>
      <c r="CXO57" s="552"/>
      <c r="CXP57" s="552"/>
      <c r="CXQ57" s="552"/>
      <c r="CXR57" s="552"/>
      <c r="CXS57" s="552"/>
      <c r="CXT57" s="552"/>
      <c r="CXU57" s="552"/>
      <c r="CXV57" s="552"/>
      <c r="CXW57" s="552"/>
      <c r="CXX57" s="552"/>
      <c r="CXY57" s="552"/>
      <c r="CXZ57" s="552"/>
      <c r="CYA57" s="552"/>
      <c r="CYB57" s="552"/>
      <c r="CYC57" s="552"/>
      <c r="CYD57" s="552"/>
      <c r="CYE57" s="552"/>
      <c r="CYF57" s="552"/>
      <c r="CYG57" s="552"/>
      <c r="CYH57" s="552"/>
      <c r="CYI57" s="552"/>
      <c r="CYJ57" s="552"/>
      <c r="CYK57" s="552"/>
      <c r="CYL57" s="552"/>
      <c r="CYM57" s="552"/>
      <c r="CYN57" s="552"/>
      <c r="CYO57" s="552"/>
      <c r="CYP57" s="552"/>
      <c r="CYQ57" s="552"/>
      <c r="CYR57" s="552"/>
      <c r="CYS57" s="552"/>
      <c r="CYT57" s="552"/>
      <c r="CYU57" s="552"/>
      <c r="CYV57" s="552"/>
      <c r="CYW57" s="552"/>
      <c r="CYX57" s="552"/>
      <c r="CYY57" s="552"/>
      <c r="CYZ57" s="552"/>
      <c r="CZA57" s="552"/>
      <c r="CZB57" s="552"/>
      <c r="CZC57" s="552"/>
      <c r="CZD57" s="552"/>
      <c r="CZE57" s="552"/>
      <c r="CZF57" s="552"/>
      <c r="CZG57" s="552"/>
      <c r="CZH57" s="552"/>
      <c r="CZI57" s="552"/>
      <c r="CZJ57" s="552"/>
      <c r="CZK57" s="552"/>
      <c r="CZL57" s="552"/>
      <c r="CZM57" s="552"/>
      <c r="CZN57" s="552"/>
      <c r="CZO57" s="552"/>
      <c r="CZP57" s="552"/>
      <c r="CZQ57" s="552"/>
      <c r="CZR57" s="552"/>
      <c r="CZS57" s="552"/>
      <c r="CZT57" s="552"/>
      <c r="CZU57" s="552"/>
      <c r="CZV57" s="552"/>
      <c r="CZW57" s="552"/>
      <c r="CZX57" s="552"/>
      <c r="CZY57" s="552"/>
      <c r="CZZ57" s="552"/>
      <c r="DAA57" s="552"/>
      <c r="DAB57" s="552"/>
      <c r="DAC57" s="552"/>
      <c r="DAD57" s="552"/>
      <c r="DAE57" s="552"/>
      <c r="DAF57" s="552"/>
      <c r="DAG57" s="552"/>
      <c r="DAH57" s="552"/>
      <c r="DAI57" s="552"/>
      <c r="DAJ57" s="552"/>
      <c r="DAK57" s="552"/>
      <c r="DAL57" s="552"/>
      <c r="DAM57" s="552"/>
      <c r="DAN57" s="552"/>
      <c r="DAO57" s="552"/>
      <c r="DAP57" s="552"/>
      <c r="DAQ57" s="552"/>
      <c r="DAR57" s="552"/>
      <c r="DAS57" s="552"/>
      <c r="DAT57" s="552"/>
      <c r="DAU57" s="552"/>
      <c r="DAV57" s="552"/>
      <c r="DAW57" s="552"/>
      <c r="DAX57" s="552"/>
      <c r="DAY57" s="552"/>
      <c r="DAZ57" s="552"/>
      <c r="DBA57" s="552"/>
      <c r="DBB57" s="552"/>
      <c r="DBC57" s="552"/>
      <c r="DBD57" s="552"/>
      <c r="DBE57" s="552"/>
      <c r="DBF57" s="552"/>
      <c r="DBG57" s="552"/>
      <c r="DBH57" s="552"/>
      <c r="DBI57" s="552"/>
      <c r="DBJ57" s="552"/>
      <c r="DBK57" s="552"/>
      <c r="DBL57" s="552"/>
      <c r="DBM57" s="552"/>
      <c r="DBN57" s="552"/>
      <c r="DBO57" s="552"/>
      <c r="DBP57" s="552"/>
      <c r="DBQ57" s="552"/>
      <c r="DBR57" s="552"/>
      <c r="DBS57" s="552"/>
      <c r="DBT57" s="552"/>
      <c r="DBU57" s="552"/>
      <c r="DBV57" s="552"/>
      <c r="DBW57" s="552"/>
      <c r="DBX57" s="552"/>
      <c r="DBY57" s="552"/>
      <c r="DBZ57" s="552"/>
      <c r="DCA57" s="552"/>
      <c r="DCB57" s="552"/>
      <c r="DCC57" s="552"/>
      <c r="DCD57" s="552"/>
      <c r="DCE57" s="552"/>
      <c r="DCF57" s="552"/>
      <c r="DCG57" s="552"/>
      <c r="DCH57" s="552"/>
      <c r="DCI57" s="552"/>
      <c r="DCJ57" s="552"/>
      <c r="DCK57" s="552"/>
      <c r="DCL57" s="552"/>
      <c r="DCM57" s="552"/>
      <c r="DCN57" s="552"/>
      <c r="DCO57" s="552"/>
      <c r="DCP57" s="552"/>
      <c r="DCQ57" s="552"/>
      <c r="DCR57" s="552"/>
      <c r="DCS57" s="552"/>
      <c r="DCT57" s="552"/>
      <c r="DCU57" s="552"/>
      <c r="DCV57" s="552"/>
      <c r="DCW57" s="552"/>
      <c r="DCX57" s="552"/>
      <c r="DCY57" s="552"/>
      <c r="DCZ57" s="552"/>
      <c r="DDA57" s="552"/>
      <c r="DDB57" s="552"/>
      <c r="DDC57" s="552"/>
      <c r="DDD57" s="552"/>
      <c r="DDE57" s="552"/>
      <c r="DDF57" s="552"/>
      <c r="DDG57" s="552"/>
      <c r="DDH57" s="552"/>
      <c r="DDI57" s="552"/>
      <c r="DDJ57" s="552"/>
      <c r="DDK57" s="552"/>
      <c r="DDL57" s="552"/>
      <c r="DDM57" s="552"/>
      <c r="DDN57" s="552"/>
      <c r="DDO57" s="552"/>
      <c r="DDP57" s="552"/>
      <c r="DDQ57" s="552"/>
      <c r="DDR57" s="552"/>
      <c r="DDS57" s="552"/>
      <c r="DDT57" s="552"/>
      <c r="DDU57" s="552"/>
      <c r="DDV57" s="552"/>
      <c r="DDW57" s="552"/>
      <c r="DDX57" s="552"/>
      <c r="DDY57" s="552"/>
      <c r="DDZ57" s="552"/>
      <c r="DEA57" s="552"/>
      <c r="DEB57" s="552"/>
      <c r="DEC57" s="552"/>
      <c r="DED57" s="552"/>
      <c r="DEE57" s="552"/>
      <c r="DEF57" s="552"/>
      <c r="DEG57" s="552"/>
      <c r="DEH57" s="552"/>
      <c r="DEI57" s="552"/>
      <c r="DEJ57" s="552"/>
      <c r="DEK57" s="552"/>
      <c r="DEL57" s="552"/>
      <c r="DEM57" s="552"/>
      <c r="DEN57" s="552"/>
      <c r="DEO57" s="552"/>
      <c r="DEP57" s="552"/>
      <c r="DEQ57" s="552"/>
      <c r="DER57" s="552"/>
      <c r="DES57" s="552"/>
      <c r="DET57" s="552"/>
      <c r="DEU57" s="552"/>
      <c r="DEV57" s="552"/>
      <c r="DEW57" s="552"/>
      <c r="DEX57" s="552"/>
      <c r="DEY57" s="552"/>
      <c r="DEZ57" s="552"/>
      <c r="DFA57" s="552"/>
      <c r="DFB57" s="552"/>
      <c r="DFC57" s="552"/>
      <c r="DFD57" s="552"/>
      <c r="DFE57" s="552"/>
      <c r="DFF57" s="552"/>
      <c r="DFG57" s="552"/>
      <c r="DFH57" s="552"/>
      <c r="DFI57" s="552"/>
      <c r="DFJ57" s="552"/>
      <c r="DFK57" s="552"/>
      <c r="DFL57" s="552"/>
      <c r="DFM57" s="552"/>
      <c r="DFN57" s="552"/>
      <c r="DFO57" s="552"/>
      <c r="DFP57" s="552"/>
      <c r="DFQ57" s="552"/>
      <c r="DFR57" s="552"/>
      <c r="DFS57" s="552"/>
      <c r="DFT57" s="552"/>
      <c r="DFU57" s="552"/>
      <c r="DFV57" s="552"/>
      <c r="DFW57" s="552"/>
      <c r="DFX57" s="552"/>
      <c r="DFY57" s="552"/>
      <c r="DFZ57" s="552"/>
      <c r="DGA57" s="552"/>
      <c r="DGB57" s="552"/>
      <c r="DGC57" s="552"/>
      <c r="DGD57" s="552"/>
      <c r="DGE57" s="552"/>
      <c r="DGF57" s="552"/>
      <c r="DGG57" s="552"/>
      <c r="DGH57" s="552"/>
      <c r="DGI57" s="552"/>
      <c r="DGJ57" s="552"/>
      <c r="DGK57" s="552"/>
      <c r="DGL57" s="552"/>
      <c r="DGM57" s="552"/>
      <c r="DGN57" s="552"/>
      <c r="DGO57" s="552"/>
      <c r="DGP57" s="552"/>
      <c r="DGQ57" s="552"/>
      <c r="DGR57" s="552"/>
      <c r="DGS57" s="552"/>
      <c r="DGT57" s="552"/>
      <c r="DGU57" s="552"/>
      <c r="DGV57" s="552"/>
      <c r="DGW57" s="552"/>
      <c r="DGX57" s="552"/>
      <c r="DGY57" s="552"/>
      <c r="DGZ57" s="552"/>
      <c r="DHA57" s="552"/>
      <c r="DHB57" s="552"/>
      <c r="DHC57" s="552"/>
      <c r="DHD57" s="552"/>
      <c r="DHE57" s="552"/>
      <c r="DHF57" s="552"/>
      <c r="DHG57" s="552"/>
      <c r="DHH57" s="552"/>
      <c r="DHI57" s="552"/>
      <c r="DHJ57" s="552"/>
      <c r="DHK57" s="552"/>
      <c r="DHL57" s="552"/>
      <c r="DHM57" s="552"/>
      <c r="DHN57" s="552"/>
      <c r="DHO57" s="552"/>
      <c r="DHP57" s="552"/>
      <c r="DHQ57" s="552"/>
      <c r="DHR57" s="552"/>
      <c r="DHS57" s="552"/>
      <c r="DHT57" s="552"/>
      <c r="DHU57" s="552"/>
      <c r="DHV57" s="552"/>
      <c r="DHW57" s="552"/>
      <c r="DHX57" s="552"/>
      <c r="DHY57" s="552"/>
      <c r="DHZ57" s="552"/>
      <c r="DIA57" s="552"/>
      <c r="DIB57" s="552"/>
      <c r="DIC57" s="552"/>
      <c r="DID57" s="552"/>
      <c r="DIE57" s="552"/>
      <c r="DIF57" s="552"/>
      <c r="DIG57" s="552"/>
      <c r="DIH57" s="552"/>
      <c r="DII57" s="552"/>
      <c r="DIJ57" s="552"/>
      <c r="DIK57" s="552"/>
      <c r="DIL57" s="552"/>
      <c r="DIM57" s="552"/>
      <c r="DIN57" s="552"/>
      <c r="DIO57" s="552"/>
      <c r="DIP57" s="552"/>
      <c r="DIQ57" s="552"/>
      <c r="DIR57" s="552"/>
      <c r="DIS57" s="552"/>
      <c r="DIT57" s="552"/>
      <c r="DIU57" s="552"/>
      <c r="DIV57" s="552"/>
      <c r="DIW57" s="552"/>
      <c r="DIX57" s="552"/>
      <c r="DIY57" s="552"/>
      <c r="DIZ57" s="552"/>
      <c r="DJA57" s="552"/>
      <c r="DJB57" s="552"/>
      <c r="DJC57" s="552"/>
      <c r="DJD57" s="552"/>
      <c r="DJE57" s="552"/>
      <c r="DJF57" s="552"/>
      <c r="DJG57" s="552"/>
      <c r="DJH57" s="552"/>
      <c r="DJI57" s="552"/>
      <c r="DJJ57" s="552"/>
      <c r="DJK57" s="552"/>
      <c r="DJL57" s="552"/>
      <c r="DJM57" s="552"/>
      <c r="DJN57" s="552"/>
      <c r="DJO57" s="552"/>
      <c r="DJP57" s="552"/>
      <c r="DJQ57" s="552"/>
      <c r="DJR57" s="552"/>
      <c r="DJS57" s="552"/>
      <c r="DJT57" s="552"/>
      <c r="DJU57" s="552"/>
      <c r="DJV57" s="552"/>
      <c r="DJW57" s="552"/>
      <c r="DJX57" s="552"/>
      <c r="DJY57" s="552"/>
      <c r="DJZ57" s="552"/>
      <c r="DKA57" s="552"/>
      <c r="DKB57" s="552"/>
      <c r="DKC57" s="552"/>
      <c r="DKD57" s="552"/>
      <c r="DKE57" s="552"/>
      <c r="DKF57" s="552"/>
      <c r="DKG57" s="552"/>
      <c r="DKH57" s="552"/>
      <c r="DKI57" s="552"/>
      <c r="DKJ57" s="552"/>
      <c r="DKK57" s="552"/>
      <c r="DKL57" s="552"/>
      <c r="DKM57" s="552"/>
      <c r="DKN57" s="552"/>
      <c r="DKO57" s="552"/>
      <c r="DKP57" s="552"/>
      <c r="DKQ57" s="552"/>
      <c r="DKR57" s="552"/>
      <c r="DKS57" s="552"/>
      <c r="DKT57" s="552"/>
      <c r="DKU57" s="552"/>
      <c r="DKV57" s="552"/>
      <c r="DKW57" s="552"/>
      <c r="DKX57" s="552"/>
      <c r="DKY57" s="552"/>
      <c r="DKZ57" s="552"/>
      <c r="DLA57" s="552"/>
      <c r="DLB57" s="552"/>
      <c r="DLC57" s="552"/>
      <c r="DLD57" s="552"/>
      <c r="DLE57" s="552"/>
      <c r="DLF57" s="552"/>
      <c r="DLG57" s="552"/>
      <c r="DLH57" s="552"/>
      <c r="DLI57" s="552"/>
      <c r="DLJ57" s="552"/>
      <c r="DLK57" s="552"/>
      <c r="DLL57" s="552"/>
      <c r="DLM57" s="552"/>
      <c r="DLN57" s="552"/>
      <c r="DLO57" s="552"/>
      <c r="DLP57" s="552"/>
      <c r="DLQ57" s="552"/>
      <c r="DLR57" s="552"/>
      <c r="DLS57" s="552"/>
      <c r="DLT57" s="552"/>
      <c r="DLU57" s="552"/>
      <c r="DLV57" s="552"/>
      <c r="DLW57" s="552"/>
      <c r="DLX57" s="552"/>
      <c r="DLY57" s="552"/>
      <c r="DLZ57" s="552"/>
      <c r="DMA57" s="552"/>
      <c r="DMB57" s="552"/>
      <c r="DMC57" s="552"/>
      <c r="DMD57" s="552"/>
      <c r="DME57" s="552"/>
      <c r="DMF57" s="552"/>
      <c r="DMG57" s="552"/>
      <c r="DMH57" s="552"/>
      <c r="DMI57" s="552"/>
      <c r="DMJ57" s="552"/>
      <c r="DMK57" s="552"/>
      <c r="DML57" s="552"/>
      <c r="DMM57" s="552"/>
      <c r="DMN57" s="552"/>
      <c r="DMO57" s="552"/>
      <c r="DMP57" s="552"/>
      <c r="DMQ57" s="552"/>
      <c r="DMR57" s="552"/>
      <c r="DMS57" s="552"/>
      <c r="DMT57" s="552"/>
      <c r="DMU57" s="552"/>
      <c r="DMV57" s="552"/>
      <c r="DMW57" s="552"/>
      <c r="DMX57" s="552"/>
      <c r="DMY57" s="552"/>
      <c r="DMZ57" s="552"/>
      <c r="DNA57" s="552"/>
      <c r="DNB57" s="552"/>
      <c r="DNC57" s="552"/>
      <c r="DND57" s="552"/>
      <c r="DNE57" s="552"/>
      <c r="DNF57" s="552"/>
      <c r="DNG57" s="552"/>
      <c r="DNH57" s="552"/>
      <c r="DNI57" s="552"/>
      <c r="DNJ57" s="552"/>
      <c r="DNK57" s="552"/>
      <c r="DNL57" s="552"/>
      <c r="DNM57" s="552"/>
      <c r="DNN57" s="552"/>
      <c r="DNO57" s="552"/>
      <c r="DNP57" s="552"/>
      <c r="DNQ57" s="552"/>
      <c r="DNR57" s="552"/>
      <c r="DNS57" s="552"/>
      <c r="DNT57" s="552"/>
      <c r="DNU57" s="552"/>
      <c r="DNV57" s="552"/>
      <c r="DNW57" s="552"/>
      <c r="DNX57" s="552"/>
      <c r="DNY57" s="552"/>
      <c r="DNZ57" s="552"/>
      <c r="DOA57" s="552"/>
      <c r="DOB57" s="552"/>
      <c r="DOC57" s="552"/>
      <c r="DOD57" s="552"/>
      <c r="DOE57" s="552"/>
      <c r="DOF57" s="552"/>
      <c r="DOG57" s="552"/>
      <c r="DOH57" s="552"/>
      <c r="DOI57" s="552"/>
      <c r="DOJ57" s="552"/>
      <c r="DOK57" s="552"/>
      <c r="DOL57" s="552"/>
      <c r="DOM57" s="552"/>
      <c r="DON57" s="552"/>
      <c r="DOO57" s="552"/>
      <c r="DOP57" s="552"/>
      <c r="DOQ57" s="552"/>
      <c r="DOR57" s="552"/>
      <c r="DOS57" s="552"/>
      <c r="DOT57" s="552"/>
      <c r="DOU57" s="552"/>
      <c r="DOV57" s="552"/>
      <c r="DOW57" s="552"/>
      <c r="DOX57" s="552"/>
      <c r="DOY57" s="552"/>
      <c r="DOZ57" s="552"/>
      <c r="DPA57" s="552"/>
      <c r="DPB57" s="552"/>
      <c r="DPC57" s="552"/>
      <c r="DPD57" s="552"/>
      <c r="DPE57" s="552"/>
      <c r="DPF57" s="552"/>
      <c r="DPG57" s="552"/>
      <c r="DPH57" s="552"/>
      <c r="DPI57" s="552"/>
      <c r="DPJ57" s="552"/>
      <c r="DPK57" s="552"/>
      <c r="DPL57" s="552"/>
      <c r="DPM57" s="552"/>
      <c r="DPN57" s="552"/>
      <c r="DPO57" s="552"/>
      <c r="DPP57" s="552"/>
      <c r="DPQ57" s="552"/>
      <c r="DPR57" s="552"/>
      <c r="DPS57" s="552"/>
      <c r="DPT57" s="552"/>
      <c r="DPU57" s="552"/>
      <c r="DPV57" s="552"/>
      <c r="DPW57" s="552"/>
      <c r="DPX57" s="552"/>
      <c r="DPY57" s="552"/>
      <c r="DPZ57" s="552"/>
      <c r="DQA57" s="552"/>
      <c r="DQB57" s="552"/>
      <c r="DQC57" s="552"/>
      <c r="DQD57" s="552"/>
      <c r="DQE57" s="552"/>
      <c r="DQF57" s="552"/>
      <c r="DQG57" s="552"/>
      <c r="DQH57" s="552"/>
      <c r="DQI57" s="552"/>
      <c r="DQJ57" s="552"/>
      <c r="DQK57" s="552"/>
      <c r="DQL57" s="552"/>
      <c r="DQM57" s="552"/>
      <c r="DQN57" s="552"/>
      <c r="DQO57" s="552"/>
      <c r="DQP57" s="552"/>
      <c r="DQQ57" s="552"/>
      <c r="DQR57" s="552"/>
      <c r="DQS57" s="552"/>
      <c r="DQT57" s="552"/>
      <c r="DQU57" s="552"/>
      <c r="DQV57" s="552"/>
      <c r="DQW57" s="552"/>
      <c r="DQX57" s="552"/>
      <c r="DQY57" s="552"/>
      <c r="DQZ57" s="552"/>
      <c r="DRA57" s="552"/>
      <c r="DRB57" s="552"/>
      <c r="DRC57" s="552"/>
      <c r="DRD57" s="552"/>
      <c r="DRE57" s="552"/>
      <c r="DRF57" s="552"/>
      <c r="DRG57" s="552"/>
      <c r="DRH57" s="552"/>
      <c r="DRI57" s="552"/>
      <c r="DRJ57" s="552"/>
      <c r="DRK57" s="552"/>
      <c r="DRL57" s="552"/>
      <c r="DRM57" s="552"/>
      <c r="DRN57" s="552"/>
      <c r="DRO57" s="552"/>
      <c r="DRP57" s="552"/>
      <c r="DRQ57" s="552"/>
      <c r="DRR57" s="552"/>
      <c r="DRS57" s="552"/>
      <c r="DRT57" s="552"/>
      <c r="DRU57" s="552"/>
      <c r="DRV57" s="552"/>
      <c r="DRW57" s="552"/>
      <c r="DRX57" s="552"/>
      <c r="DRY57" s="552"/>
      <c r="DRZ57" s="552"/>
      <c r="DSA57" s="552"/>
      <c r="DSB57" s="552"/>
      <c r="DSC57" s="552"/>
      <c r="DSD57" s="552"/>
      <c r="DSE57" s="552"/>
      <c r="DSF57" s="552"/>
      <c r="DSG57" s="552"/>
      <c r="DSH57" s="552"/>
      <c r="DSI57" s="552"/>
      <c r="DSJ57" s="552"/>
      <c r="DSK57" s="552"/>
      <c r="DSL57" s="552"/>
      <c r="DSM57" s="552"/>
      <c r="DSN57" s="552"/>
      <c r="DSO57" s="552"/>
      <c r="DSP57" s="552"/>
      <c r="DSQ57" s="552"/>
      <c r="DSR57" s="552"/>
      <c r="DSS57" s="552"/>
      <c r="DST57" s="552"/>
      <c r="DSU57" s="552"/>
      <c r="DSV57" s="552"/>
      <c r="DSW57" s="552"/>
      <c r="DSX57" s="552"/>
      <c r="DSY57" s="552"/>
      <c r="DSZ57" s="552"/>
      <c r="DTA57" s="552"/>
      <c r="DTB57" s="552"/>
      <c r="DTC57" s="552"/>
      <c r="DTD57" s="552"/>
      <c r="DTE57" s="552"/>
      <c r="DTF57" s="552"/>
      <c r="DTG57" s="552"/>
      <c r="DTH57" s="552"/>
      <c r="DTI57" s="552"/>
      <c r="DTJ57" s="552"/>
      <c r="DTK57" s="552"/>
      <c r="DTL57" s="552"/>
      <c r="DTM57" s="552"/>
      <c r="DTN57" s="552"/>
      <c r="DTO57" s="552"/>
      <c r="DTP57" s="552"/>
      <c r="DTQ57" s="552"/>
      <c r="DTR57" s="552"/>
      <c r="DTS57" s="552"/>
      <c r="DTT57" s="552"/>
      <c r="DTU57" s="552"/>
      <c r="DTV57" s="552"/>
      <c r="DTW57" s="552"/>
      <c r="DTX57" s="552"/>
      <c r="DTY57" s="552"/>
      <c r="DTZ57" s="552"/>
      <c r="DUA57" s="552"/>
      <c r="DUB57" s="552"/>
      <c r="DUC57" s="552"/>
      <c r="DUD57" s="552"/>
      <c r="DUE57" s="552"/>
      <c r="DUF57" s="552"/>
      <c r="DUG57" s="552"/>
      <c r="DUH57" s="552"/>
      <c r="DUI57" s="552"/>
      <c r="DUJ57" s="552"/>
      <c r="DUK57" s="552"/>
      <c r="DUL57" s="552"/>
      <c r="DUM57" s="552"/>
      <c r="DUN57" s="552"/>
      <c r="DUO57" s="552"/>
      <c r="DUP57" s="552"/>
      <c r="DUQ57" s="552"/>
      <c r="DUR57" s="552"/>
      <c r="DUS57" s="552"/>
      <c r="DUT57" s="552"/>
      <c r="DUU57" s="552"/>
      <c r="DUV57" s="552"/>
      <c r="DUW57" s="552"/>
      <c r="DUX57" s="552"/>
      <c r="DUY57" s="552"/>
      <c r="DUZ57" s="552"/>
      <c r="DVA57" s="552"/>
      <c r="DVB57" s="552"/>
      <c r="DVC57" s="552"/>
      <c r="DVD57" s="552"/>
      <c r="DVE57" s="552"/>
      <c r="DVF57" s="552"/>
      <c r="DVG57" s="552"/>
      <c r="DVH57" s="552"/>
      <c r="DVI57" s="552"/>
      <c r="DVJ57" s="552"/>
      <c r="DVK57" s="552"/>
      <c r="DVL57" s="552"/>
      <c r="DVM57" s="552"/>
      <c r="DVN57" s="552"/>
      <c r="DVO57" s="552"/>
      <c r="DVP57" s="552"/>
      <c r="DVQ57" s="552"/>
      <c r="DVR57" s="552"/>
      <c r="DVS57" s="552"/>
      <c r="DVT57" s="552"/>
      <c r="DVU57" s="552"/>
      <c r="DVV57" s="552"/>
      <c r="DVW57" s="552"/>
      <c r="DVX57" s="552"/>
      <c r="DVY57" s="552"/>
      <c r="DVZ57" s="552"/>
      <c r="DWA57" s="552"/>
      <c r="DWB57" s="552"/>
      <c r="DWC57" s="552"/>
      <c r="DWD57" s="552"/>
      <c r="DWE57" s="552"/>
      <c r="DWF57" s="552"/>
      <c r="DWG57" s="552"/>
      <c r="DWH57" s="552"/>
      <c r="DWI57" s="552"/>
      <c r="DWJ57" s="552"/>
      <c r="DWK57" s="552"/>
      <c r="DWL57" s="552"/>
      <c r="DWM57" s="552"/>
      <c r="DWN57" s="552"/>
      <c r="DWO57" s="552"/>
      <c r="DWP57" s="552"/>
      <c r="DWQ57" s="552"/>
      <c r="DWR57" s="552"/>
      <c r="DWS57" s="552"/>
      <c r="DWT57" s="552"/>
      <c r="DWU57" s="552"/>
      <c r="DWV57" s="552"/>
      <c r="DWW57" s="552"/>
      <c r="DWX57" s="552"/>
      <c r="DWY57" s="552"/>
      <c r="DWZ57" s="552"/>
      <c r="DXA57" s="552"/>
      <c r="DXB57" s="552"/>
      <c r="DXC57" s="552"/>
      <c r="DXD57" s="552"/>
      <c r="DXE57" s="552"/>
      <c r="DXF57" s="552"/>
      <c r="DXG57" s="552"/>
      <c r="DXH57" s="552"/>
      <c r="DXI57" s="552"/>
      <c r="DXJ57" s="552"/>
      <c r="DXK57" s="552"/>
      <c r="DXL57" s="552"/>
      <c r="DXM57" s="552"/>
      <c r="DXN57" s="552"/>
      <c r="DXO57" s="552"/>
      <c r="DXP57" s="552"/>
      <c r="DXQ57" s="552"/>
      <c r="DXR57" s="552"/>
      <c r="DXS57" s="552"/>
      <c r="DXT57" s="552"/>
      <c r="DXU57" s="552"/>
      <c r="DXV57" s="552"/>
      <c r="DXW57" s="552"/>
      <c r="DXX57" s="552"/>
      <c r="DXY57" s="552"/>
      <c r="DXZ57" s="552"/>
      <c r="DYA57" s="552"/>
      <c r="DYB57" s="552"/>
      <c r="DYC57" s="552"/>
      <c r="DYD57" s="552"/>
      <c r="DYE57" s="552"/>
      <c r="DYF57" s="552"/>
      <c r="DYG57" s="552"/>
      <c r="DYH57" s="552"/>
      <c r="DYI57" s="552"/>
      <c r="DYJ57" s="552"/>
      <c r="DYK57" s="552"/>
      <c r="DYL57" s="552"/>
      <c r="DYM57" s="552"/>
      <c r="DYN57" s="552"/>
      <c r="DYO57" s="552"/>
      <c r="DYP57" s="552"/>
      <c r="DYQ57" s="552"/>
      <c r="DYR57" s="552"/>
      <c r="DYS57" s="552"/>
      <c r="DYT57" s="552"/>
      <c r="DYU57" s="552"/>
      <c r="DYV57" s="552"/>
      <c r="DYW57" s="552"/>
      <c r="DYX57" s="552"/>
      <c r="DYY57" s="552"/>
      <c r="DYZ57" s="552"/>
      <c r="DZA57" s="552"/>
      <c r="DZB57" s="552"/>
      <c r="DZC57" s="552"/>
      <c r="DZD57" s="552"/>
      <c r="DZE57" s="552"/>
      <c r="DZF57" s="552"/>
      <c r="DZG57" s="552"/>
      <c r="DZH57" s="552"/>
      <c r="DZI57" s="552"/>
      <c r="DZJ57" s="552"/>
      <c r="DZK57" s="552"/>
      <c r="DZL57" s="552"/>
      <c r="DZM57" s="552"/>
      <c r="DZN57" s="552"/>
      <c r="DZO57" s="552"/>
      <c r="DZP57" s="552"/>
      <c r="DZQ57" s="552"/>
      <c r="DZR57" s="552"/>
      <c r="DZS57" s="552"/>
      <c r="DZT57" s="552"/>
      <c r="DZU57" s="552"/>
      <c r="DZV57" s="552"/>
      <c r="DZW57" s="552"/>
      <c r="DZX57" s="552"/>
      <c r="DZY57" s="552"/>
      <c r="DZZ57" s="552"/>
      <c r="EAA57" s="552"/>
      <c r="EAB57" s="552"/>
      <c r="EAC57" s="552"/>
      <c r="EAD57" s="552"/>
      <c r="EAE57" s="552"/>
      <c r="EAF57" s="552"/>
      <c r="EAG57" s="552"/>
      <c r="EAH57" s="552"/>
      <c r="EAI57" s="552"/>
      <c r="EAJ57" s="552"/>
      <c r="EAK57" s="552"/>
      <c r="EAL57" s="552"/>
      <c r="EAM57" s="552"/>
      <c r="EAN57" s="552"/>
      <c r="EAO57" s="552"/>
      <c r="EAP57" s="552"/>
      <c r="EAQ57" s="552"/>
      <c r="EAR57" s="552"/>
      <c r="EAS57" s="552"/>
      <c r="EAT57" s="552"/>
      <c r="EAU57" s="552"/>
      <c r="EAV57" s="552"/>
      <c r="EAW57" s="552"/>
      <c r="EAX57" s="552"/>
      <c r="EAY57" s="552"/>
      <c r="EAZ57" s="552"/>
      <c r="EBA57" s="552"/>
      <c r="EBB57" s="552"/>
      <c r="EBC57" s="552"/>
      <c r="EBD57" s="552"/>
      <c r="EBE57" s="552"/>
      <c r="EBF57" s="552"/>
      <c r="EBG57" s="552"/>
      <c r="EBH57" s="552"/>
      <c r="EBI57" s="552"/>
      <c r="EBJ57" s="552"/>
      <c r="EBK57" s="552"/>
      <c r="EBL57" s="552"/>
      <c r="EBM57" s="552"/>
      <c r="EBN57" s="552"/>
      <c r="EBO57" s="552"/>
      <c r="EBP57" s="552"/>
      <c r="EBQ57" s="552"/>
      <c r="EBR57" s="552"/>
      <c r="EBS57" s="552"/>
      <c r="EBT57" s="552"/>
      <c r="EBU57" s="552"/>
      <c r="EBV57" s="552"/>
      <c r="EBW57" s="552"/>
      <c r="EBX57" s="552"/>
      <c r="EBY57" s="552"/>
      <c r="EBZ57" s="552"/>
      <c r="ECA57" s="552"/>
      <c r="ECB57" s="552"/>
      <c r="ECC57" s="552"/>
      <c r="ECD57" s="552"/>
      <c r="ECE57" s="552"/>
      <c r="ECF57" s="552"/>
      <c r="ECG57" s="552"/>
      <c r="ECH57" s="552"/>
      <c r="ECI57" s="552"/>
      <c r="ECJ57" s="552"/>
      <c r="ECK57" s="552"/>
      <c r="ECL57" s="552"/>
      <c r="ECM57" s="552"/>
      <c r="ECN57" s="552"/>
      <c r="ECO57" s="552"/>
      <c r="ECP57" s="552"/>
      <c r="ECQ57" s="552"/>
      <c r="ECR57" s="552"/>
      <c r="ECS57" s="552"/>
      <c r="ECT57" s="552"/>
      <c r="ECU57" s="552"/>
      <c r="ECV57" s="552"/>
      <c r="ECW57" s="552"/>
      <c r="ECX57" s="552"/>
      <c r="ECY57" s="552"/>
      <c r="ECZ57" s="552"/>
      <c r="EDA57" s="552"/>
      <c r="EDB57" s="552"/>
      <c r="EDC57" s="552"/>
      <c r="EDD57" s="552"/>
      <c r="EDE57" s="552"/>
      <c r="EDF57" s="552"/>
      <c r="EDG57" s="552"/>
      <c r="EDH57" s="552"/>
      <c r="EDI57" s="552"/>
      <c r="EDJ57" s="552"/>
      <c r="EDK57" s="552"/>
      <c r="EDL57" s="552"/>
      <c r="EDM57" s="552"/>
      <c r="EDN57" s="552"/>
      <c r="EDO57" s="552"/>
      <c r="EDP57" s="552"/>
      <c r="EDQ57" s="552"/>
      <c r="EDR57" s="552"/>
      <c r="EDS57" s="552"/>
      <c r="EDT57" s="552"/>
      <c r="EDU57" s="552"/>
      <c r="EDV57" s="552"/>
      <c r="EDW57" s="552"/>
      <c r="EDX57" s="552"/>
      <c r="EDY57" s="552"/>
      <c r="EDZ57" s="552"/>
      <c r="EEA57" s="552"/>
      <c r="EEB57" s="552"/>
      <c r="EEC57" s="552"/>
      <c r="EED57" s="552"/>
      <c r="EEE57" s="552"/>
      <c r="EEF57" s="552"/>
      <c r="EEG57" s="552"/>
      <c r="EEH57" s="552"/>
      <c r="EEI57" s="552"/>
      <c r="EEJ57" s="552"/>
      <c r="EEK57" s="552"/>
      <c r="EEL57" s="552"/>
      <c r="EEM57" s="552"/>
      <c r="EEN57" s="552"/>
      <c r="EEO57" s="552"/>
      <c r="EEP57" s="552"/>
      <c r="EEQ57" s="552"/>
      <c r="EER57" s="552"/>
      <c r="EES57" s="552"/>
      <c r="EET57" s="552"/>
      <c r="EEU57" s="552"/>
      <c r="EEV57" s="552"/>
      <c r="EEW57" s="552"/>
      <c r="EEX57" s="552"/>
      <c r="EEY57" s="552"/>
      <c r="EEZ57" s="552"/>
      <c r="EFA57" s="552"/>
      <c r="EFB57" s="552"/>
      <c r="EFC57" s="552"/>
      <c r="EFD57" s="552"/>
      <c r="EFE57" s="552"/>
      <c r="EFF57" s="552"/>
      <c r="EFG57" s="552"/>
      <c r="EFH57" s="552"/>
      <c r="EFI57" s="552"/>
      <c r="EFJ57" s="552"/>
      <c r="EFK57" s="552"/>
      <c r="EFL57" s="552"/>
      <c r="EFM57" s="552"/>
      <c r="EFN57" s="552"/>
      <c r="EFO57" s="552"/>
      <c r="EFP57" s="552"/>
      <c r="EFQ57" s="552"/>
      <c r="EFR57" s="552"/>
      <c r="EFS57" s="552"/>
      <c r="EFT57" s="552"/>
      <c r="EFU57" s="552"/>
      <c r="EFV57" s="552"/>
      <c r="EFW57" s="552"/>
      <c r="EFX57" s="552"/>
      <c r="EFY57" s="552"/>
      <c r="EFZ57" s="552"/>
      <c r="EGA57" s="552"/>
      <c r="EGB57" s="552"/>
      <c r="EGC57" s="552"/>
      <c r="EGD57" s="552"/>
      <c r="EGE57" s="552"/>
      <c r="EGF57" s="552"/>
      <c r="EGG57" s="552"/>
      <c r="EGH57" s="552"/>
      <c r="EGI57" s="552"/>
      <c r="EGJ57" s="552"/>
      <c r="EGK57" s="552"/>
      <c r="EGL57" s="552"/>
      <c r="EGM57" s="552"/>
      <c r="EGN57" s="552"/>
      <c r="EGO57" s="552"/>
      <c r="EGP57" s="552"/>
      <c r="EGQ57" s="552"/>
      <c r="EGR57" s="552"/>
      <c r="EGS57" s="552"/>
      <c r="EGT57" s="552"/>
      <c r="EGU57" s="552"/>
      <c r="EGV57" s="552"/>
      <c r="EGW57" s="552"/>
      <c r="EGX57" s="552"/>
      <c r="EGY57" s="552"/>
      <c r="EGZ57" s="552"/>
      <c r="EHA57" s="552"/>
      <c r="EHB57" s="552"/>
      <c r="EHC57" s="552"/>
      <c r="EHD57" s="552"/>
      <c r="EHE57" s="552"/>
      <c r="EHF57" s="552"/>
      <c r="EHG57" s="552"/>
      <c r="EHH57" s="552"/>
      <c r="EHI57" s="552"/>
      <c r="EHJ57" s="552"/>
      <c r="EHK57" s="552"/>
      <c r="EHL57" s="552"/>
      <c r="EHM57" s="552"/>
      <c r="EHN57" s="552"/>
      <c r="EHO57" s="552"/>
      <c r="EHP57" s="552"/>
      <c r="EHQ57" s="552"/>
      <c r="EHR57" s="552"/>
      <c r="EHS57" s="552"/>
      <c r="EHT57" s="552"/>
      <c r="EHU57" s="552"/>
      <c r="EHV57" s="552"/>
      <c r="EHW57" s="552"/>
      <c r="EHX57" s="552"/>
      <c r="EHY57" s="552"/>
      <c r="EHZ57" s="552"/>
      <c r="EIA57" s="552"/>
      <c r="EIB57" s="552"/>
      <c r="EIC57" s="552"/>
      <c r="EID57" s="552"/>
      <c r="EIE57" s="552"/>
      <c r="EIF57" s="552"/>
      <c r="EIG57" s="552"/>
      <c r="EIH57" s="552"/>
      <c r="EII57" s="552"/>
      <c r="EIJ57" s="552"/>
      <c r="EIK57" s="552"/>
      <c r="EIL57" s="552"/>
      <c r="EIM57" s="552"/>
      <c r="EIN57" s="552"/>
      <c r="EIO57" s="552"/>
      <c r="EIP57" s="552"/>
      <c r="EIQ57" s="552"/>
      <c r="EIR57" s="552"/>
      <c r="EIS57" s="552"/>
      <c r="EIT57" s="552"/>
      <c r="EIU57" s="552"/>
      <c r="EIV57" s="552"/>
      <c r="EIW57" s="552"/>
      <c r="EIX57" s="552"/>
      <c r="EIY57" s="552"/>
      <c r="EIZ57" s="552"/>
      <c r="EJA57" s="552"/>
      <c r="EJB57" s="552"/>
      <c r="EJC57" s="552"/>
      <c r="EJD57" s="552"/>
      <c r="EJE57" s="552"/>
      <c r="EJF57" s="552"/>
      <c r="EJG57" s="552"/>
      <c r="EJH57" s="552"/>
      <c r="EJI57" s="552"/>
      <c r="EJJ57" s="552"/>
      <c r="EJK57" s="552"/>
      <c r="EJL57" s="552"/>
      <c r="EJM57" s="552"/>
      <c r="EJN57" s="552"/>
      <c r="EJO57" s="552"/>
      <c r="EJP57" s="552"/>
      <c r="EJQ57" s="552"/>
      <c r="EJR57" s="552"/>
      <c r="EJS57" s="552"/>
      <c r="EJT57" s="552"/>
      <c r="EJU57" s="552"/>
      <c r="EJV57" s="552"/>
      <c r="EJW57" s="552"/>
      <c r="EJX57" s="552"/>
      <c r="EJY57" s="552"/>
      <c r="EJZ57" s="552"/>
      <c r="EKA57" s="552"/>
      <c r="EKB57" s="552"/>
      <c r="EKC57" s="552"/>
      <c r="EKD57" s="552"/>
      <c r="EKE57" s="552"/>
      <c r="EKF57" s="552"/>
      <c r="EKG57" s="552"/>
      <c r="EKH57" s="552"/>
      <c r="EKI57" s="552"/>
      <c r="EKJ57" s="552"/>
      <c r="EKK57" s="552"/>
      <c r="EKL57" s="552"/>
      <c r="EKM57" s="552"/>
      <c r="EKN57" s="552"/>
      <c r="EKO57" s="552"/>
      <c r="EKP57" s="552"/>
      <c r="EKQ57" s="552"/>
      <c r="EKR57" s="552"/>
      <c r="EKS57" s="552"/>
      <c r="EKT57" s="552"/>
      <c r="EKU57" s="552"/>
      <c r="EKV57" s="552"/>
      <c r="EKW57" s="552"/>
      <c r="EKX57" s="552"/>
      <c r="EKY57" s="552"/>
      <c r="EKZ57" s="552"/>
      <c r="ELA57" s="552"/>
      <c r="ELB57" s="552"/>
      <c r="ELC57" s="552"/>
      <c r="ELD57" s="552"/>
      <c r="ELE57" s="552"/>
      <c r="ELF57" s="552"/>
      <c r="ELG57" s="552"/>
      <c r="ELH57" s="552"/>
      <c r="ELI57" s="552"/>
      <c r="ELJ57" s="552"/>
      <c r="ELK57" s="552"/>
      <c r="ELL57" s="552"/>
      <c r="ELM57" s="552"/>
      <c r="ELN57" s="552"/>
      <c r="ELO57" s="552"/>
      <c r="ELP57" s="552"/>
      <c r="ELQ57" s="552"/>
      <c r="ELR57" s="552"/>
      <c r="ELS57" s="552"/>
      <c r="ELT57" s="552"/>
      <c r="ELU57" s="552"/>
      <c r="ELV57" s="552"/>
      <c r="ELW57" s="552"/>
      <c r="ELX57" s="552"/>
      <c r="ELY57" s="552"/>
      <c r="ELZ57" s="552"/>
      <c r="EMA57" s="552"/>
      <c r="EMB57" s="552"/>
      <c r="EMC57" s="552"/>
      <c r="EMD57" s="552"/>
      <c r="EME57" s="552"/>
      <c r="EMF57" s="552"/>
      <c r="EMG57" s="552"/>
      <c r="EMH57" s="552"/>
      <c r="EMI57" s="552"/>
      <c r="EMJ57" s="552"/>
      <c r="EMK57" s="552"/>
      <c r="EML57" s="552"/>
      <c r="EMM57" s="552"/>
      <c r="EMN57" s="552"/>
      <c r="EMO57" s="552"/>
      <c r="EMP57" s="552"/>
      <c r="EMQ57" s="552"/>
      <c r="EMR57" s="552"/>
      <c r="EMS57" s="552"/>
      <c r="EMT57" s="552"/>
      <c r="EMU57" s="552"/>
      <c r="EMV57" s="552"/>
      <c r="EMW57" s="552"/>
      <c r="EMX57" s="552"/>
      <c r="EMY57" s="552"/>
      <c r="EMZ57" s="552"/>
      <c r="ENA57" s="552"/>
      <c r="ENB57" s="552"/>
      <c r="ENC57" s="552"/>
      <c r="END57" s="552"/>
      <c r="ENE57" s="552"/>
      <c r="ENF57" s="552"/>
      <c r="ENG57" s="552"/>
      <c r="ENH57" s="552"/>
      <c r="ENI57" s="552"/>
      <c r="ENJ57" s="552"/>
      <c r="ENK57" s="552"/>
      <c r="ENL57" s="552"/>
      <c r="ENM57" s="552"/>
      <c r="ENN57" s="552"/>
      <c r="ENO57" s="552"/>
      <c r="ENP57" s="552"/>
      <c r="ENQ57" s="552"/>
      <c r="ENR57" s="552"/>
      <c r="ENS57" s="552"/>
      <c r="ENT57" s="552"/>
      <c r="ENU57" s="552"/>
      <c r="ENV57" s="552"/>
      <c r="ENW57" s="552"/>
      <c r="ENX57" s="552"/>
      <c r="ENY57" s="552"/>
      <c r="ENZ57" s="552"/>
      <c r="EOA57" s="552"/>
      <c r="EOB57" s="552"/>
      <c r="EOC57" s="552"/>
      <c r="EOD57" s="552"/>
      <c r="EOE57" s="552"/>
      <c r="EOF57" s="552"/>
      <c r="EOG57" s="552"/>
      <c r="EOH57" s="552"/>
      <c r="EOI57" s="552"/>
      <c r="EOJ57" s="552"/>
      <c r="EOK57" s="552"/>
      <c r="EOL57" s="552"/>
      <c r="EOM57" s="552"/>
      <c r="EON57" s="552"/>
      <c r="EOO57" s="552"/>
      <c r="EOP57" s="552"/>
      <c r="EOQ57" s="552"/>
      <c r="EOR57" s="552"/>
      <c r="EOS57" s="552"/>
      <c r="EOT57" s="552"/>
      <c r="EOU57" s="552"/>
      <c r="EOV57" s="552"/>
      <c r="EOW57" s="552"/>
      <c r="EOX57" s="552"/>
      <c r="EOY57" s="552"/>
      <c r="EOZ57" s="552"/>
      <c r="EPA57" s="552"/>
      <c r="EPB57" s="552"/>
      <c r="EPC57" s="552"/>
      <c r="EPD57" s="552"/>
      <c r="EPE57" s="552"/>
      <c r="EPF57" s="552"/>
      <c r="EPG57" s="552"/>
      <c r="EPH57" s="552"/>
      <c r="EPI57" s="552"/>
      <c r="EPJ57" s="552"/>
      <c r="EPK57" s="552"/>
      <c r="EPL57" s="552"/>
      <c r="EPM57" s="552"/>
      <c r="EPN57" s="552"/>
      <c r="EPO57" s="552"/>
      <c r="EPP57" s="552"/>
      <c r="EPQ57" s="552"/>
      <c r="EPR57" s="552"/>
      <c r="EPS57" s="552"/>
      <c r="EPT57" s="552"/>
      <c r="EPU57" s="552"/>
      <c r="EPV57" s="552"/>
      <c r="EPW57" s="552"/>
      <c r="EPX57" s="552"/>
      <c r="EPY57" s="552"/>
      <c r="EPZ57" s="552"/>
      <c r="EQA57" s="552"/>
      <c r="EQB57" s="552"/>
      <c r="EQC57" s="552"/>
      <c r="EQD57" s="552"/>
      <c r="EQE57" s="552"/>
      <c r="EQF57" s="552"/>
      <c r="EQG57" s="552"/>
      <c r="EQH57" s="552"/>
      <c r="EQI57" s="552"/>
      <c r="EQJ57" s="552"/>
      <c r="EQK57" s="552"/>
      <c r="EQL57" s="552"/>
      <c r="EQM57" s="552"/>
      <c r="EQN57" s="552"/>
      <c r="EQO57" s="552"/>
      <c r="EQP57" s="552"/>
      <c r="EQQ57" s="552"/>
      <c r="EQR57" s="552"/>
      <c r="EQS57" s="552"/>
      <c r="EQT57" s="552"/>
      <c r="EQU57" s="552"/>
      <c r="EQV57" s="552"/>
      <c r="EQW57" s="552"/>
      <c r="EQX57" s="552"/>
      <c r="EQY57" s="552"/>
      <c r="EQZ57" s="552"/>
      <c r="ERA57" s="552"/>
      <c r="ERB57" s="552"/>
      <c r="ERC57" s="552"/>
      <c r="ERD57" s="552"/>
      <c r="ERE57" s="552"/>
      <c r="ERF57" s="552"/>
      <c r="ERG57" s="552"/>
      <c r="ERH57" s="552"/>
      <c r="ERI57" s="552"/>
      <c r="ERJ57" s="552"/>
      <c r="ERK57" s="552"/>
      <c r="ERL57" s="552"/>
      <c r="ERM57" s="552"/>
      <c r="ERN57" s="552"/>
      <c r="ERO57" s="552"/>
      <c r="ERP57" s="552"/>
      <c r="ERQ57" s="552"/>
      <c r="ERR57" s="552"/>
      <c r="ERS57" s="552"/>
      <c r="ERT57" s="552"/>
      <c r="ERU57" s="552"/>
      <c r="ERV57" s="552"/>
      <c r="ERW57" s="552"/>
      <c r="ERX57" s="552"/>
      <c r="ERY57" s="552"/>
      <c r="ERZ57" s="552"/>
      <c r="ESA57" s="552"/>
      <c r="ESB57" s="552"/>
      <c r="ESC57" s="552"/>
      <c r="ESD57" s="552"/>
      <c r="ESE57" s="552"/>
      <c r="ESF57" s="552"/>
      <c r="ESG57" s="552"/>
      <c r="ESH57" s="552"/>
      <c r="ESI57" s="552"/>
      <c r="ESJ57" s="552"/>
      <c r="ESK57" s="552"/>
      <c r="ESL57" s="552"/>
      <c r="ESM57" s="552"/>
      <c r="ESN57" s="552"/>
      <c r="ESO57" s="552"/>
      <c r="ESP57" s="552"/>
      <c r="ESQ57" s="552"/>
      <c r="ESR57" s="552"/>
      <c r="ESS57" s="552"/>
      <c r="EST57" s="552"/>
      <c r="ESU57" s="552"/>
      <c r="ESV57" s="552"/>
      <c r="ESW57" s="552"/>
      <c r="ESX57" s="552"/>
      <c r="ESY57" s="552"/>
      <c r="ESZ57" s="552"/>
      <c r="ETA57" s="552"/>
      <c r="ETB57" s="552"/>
      <c r="ETC57" s="552"/>
      <c r="ETD57" s="552"/>
      <c r="ETE57" s="552"/>
      <c r="ETF57" s="552"/>
      <c r="ETG57" s="552"/>
      <c r="ETH57" s="552"/>
      <c r="ETI57" s="552"/>
      <c r="ETJ57" s="552"/>
      <c r="ETK57" s="552"/>
      <c r="ETL57" s="552"/>
      <c r="ETM57" s="552"/>
      <c r="ETN57" s="552"/>
      <c r="ETO57" s="552"/>
      <c r="ETP57" s="552"/>
      <c r="ETQ57" s="552"/>
      <c r="ETR57" s="552"/>
      <c r="ETS57" s="552"/>
      <c r="ETT57" s="552"/>
      <c r="ETU57" s="552"/>
      <c r="ETV57" s="552"/>
      <c r="ETW57" s="552"/>
      <c r="ETX57" s="552"/>
      <c r="ETY57" s="552"/>
      <c r="ETZ57" s="552"/>
      <c r="EUA57" s="552"/>
      <c r="EUB57" s="552"/>
      <c r="EUC57" s="552"/>
      <c r="EUD57" s="552"/>
      <c r="EUE57" s="552"/>
      <c r="EUF57" s="552"/>
      <c r="EUG57" s="552"/>
      <c r="EUH57" s="552"/>
      <c r="EUI57" s="552"/>
      <c r="EUJ57" s="552"/>
      <c r="EUK57" s="552"/>
      <c r="EUL57" s="552"/>
      <c r="EUM57" s="552"/>
      <c r="EUN57" s="552"/>
      <c r="EUO57" s="552"/>
      <c r="EUP57" s="552"/>
      <c r="EUQ57" s="552"/>
      <c r="EUR57" s="552"/>
      <c r="EUS57" s="552"/>
      <c r="EUT57" s="552"/>
      <c r="EUU57" s="552"/>
      <c r="EUV57" s="552"/>
      <c r="EUW57" s="552"/>
      <c r="EUX57" s="552"/>
      <c r="EUY57" s="552"/>
      <c r="EUZ57" s="552"/>
      <c r="EVA57" s="552"/>
      <c r="EVB57" s="552"/>
      <c r="EVC57" s="552"/>
      <c r="EVD57" s="552"/>
      <c r="EVE57" s="552"/>
      <c r="EVF57" s="552"/>
      <c r="EVG57" s="552"/>
      <c r="EVH57" s="552"/>
      <c r="EVI57" s="552"/>
      <c r="EVJ57" s="552"/>
      <c r="EVK57" s="552"/>
      <c r="EVL57" s="552"/>
      <c r="EVM57" s="552"/>
      <c r="EVN57" s="552"/>
      <c r="EVO57" s="552"/>
      <c r="EVP57" s="552"/>
      <c r="EVQ57" s="552"/>
      <c r="EVR57" s="552"/>
      <c r="EVS57" s="552"/>
      <c r="EVT57" s="552"/>
      <c r="EVU57" s="552"/>
      <c r="EVV57" s="552"/>
      <c r="EVW57" s="552"/>
      <c r="EVX57" s="552"/>
      <c r="EVY57" s="552"/>
      <c r="EVZ57" s="552"/>
      <c r="EWA57" s="552"/>
      <c r="EWB57" s="552"/>
      <c r="EWC57" s="552"/>
      <c r="EWD57" s="552"/>
      <c r="EWE57" s="552"/>
      <c r="EWF57" s="552"/>
      <c r="EWG57" s="552"/>
      <c r="EWH57" s="552"/>
      <c r="EWI57" s="552"/>
      <c r="EWJ57" s="552"/>
      <c r="EWK57" s="552"/>
      <c r="EWL57" s="552"/>
      <c r="EWM57" s="552"/>
      <c r="EWN57" s="552"/>
      <c r="EWO57" s="552"/>
      <c r="EWP57" s="552"/>
      <c r="EWQ57" s="552"/>
      <c r="EWR57" s="552"/>
      <c r="EWS57" s="552"/>
      <c r="EWT57" s="552"/>
      <c r="EWU57" s="552"/>
      <c r="EWV57" s="552"/>
      <c r="EWW57" s="552"/>
      <c r="EWX57" s="552"/>
      <c r="EWY57" s="552"/>
      <c r="EWZ57" s="552"/>
      <c r="EXA57" s="552"/>
      <c r="EXB57" s="552"/>
      <c r="EXC57" s="552"/>
      <c r="EXD57" s="552"/>
      <c r="EXE57" s="552"/>
      <c r="EXF57" s="552"/>
      <c r="EXG57" s="552"/>
      <c r="EXH57" s="552"/>
      <c r="EXI57" s="552"/>
      <c r="EXJ57" s="552"/>
      <c r="EXK57" s="552"/>
      <c r="EXL57" s="552"/>
      <c r="EXM57" s="552"/>
      <c r="EXN57" s="552"/>
      <c r="EXO57" s="552"/>
      <c r="EXP57" s="552"/>
      <c r="EXQ57" s="552"/>
      <c r="EXR57" s="552"/>
      <c r="EXS57" s="552"/>
      <c r="EXT57" s="552"/>
      <c r="EXU57" s="552"/>
      <c r="EXV57" s="552"/>
      <c r="EXW57" s="552"/>
      <c r="EXX57" s="552"/>
      <c r="EXY57" s="552"/>
      <c r="EXZ57" s="552"/>
      <c r="EYA57" s="552"/>
      <c r="EYB57" s="552"/>
      <c r="EYC57" s="552"/>
      <c r="EYD57" s="552"/>
      <c r="EYE57" s="552"/>
      <c r="EYF57" s="552"/>
      <c r="EYG57" s="552"/>
      <c r="EYH57" s="552"/>
      <c r="EYI57" s="552"/>
      <c r="EYJ57" s="552"/>
      <c r="EYK57" s="552"/>
      <c r="EYL57" s="552"/>
      <c r="EYM57" s="552"/>
      <c r="EYN57" s="552"/>
      <c r="EYO57" s="552"/>
      <c r="EYP57" s="552"/>
      <c r="EYQ57" s="552"/>
      <c r="EYR57" s="552"/>
      <c r="EYS57" s="552"/>
      <c r="EYT57" s="552"/>
      <c r="EYU57" s="552"/>
      <c r="EYV57" s="552"/>
      <c r="EYW57" s="552"/>
      <c r="EYX57" s="552"/>
      <c r="EYY57" s="552"/>
      <c r="EYZ57" s="552"/>
      <c r="EZA57" s="552"/>
      <c r="EZB57" s="552"/>
      <c r="EZC57" s="552"/>
      <c r="EZD57" s="552"/>
      <c r="EZE57" s="552"/>
      <c r="EZF57" s="552"/>
      <c r="EZG57" s="552"/>
      <c r="EZH57" s="552"/>
      <c r="EZI57" s="552"/>
      <c r="EZJ57" s="552"/>
      <c r="EZK57" s="552"/>
      <c r="EZL57" s="552"/>
      <c r="EZM57" s="552"/>
      <c r="EZN57" s="552"/>
      <c r="EZO57" s="552"/>
      <c r="EZP57" s="552"/>
      <c r="EZQ57" s="552"/>
      <c r="EZR57" s="552"/>
      <c r="EZS57" s="552"/>
      <c r="EZT57" s="552"/>
      <c r="EZU57" s="552"/>
      <c r="EZV57" s="552"/>
      <c r="EZW57" s="552"/>
      <c r="EZX57" s="552"/>
      <c r="EZY57" s="552"/>
      <c r="EZZ57" s="552"/>
      <c r="FAA57" s="552"/>
      <c r="FAB57" s="552"/>
      <c r="FAC57" s="552"/>
      <c r="FAD57" s="552"/>
      <c r="FAE57" s="552"/>
      <c r="FAF57" s="552"/>
      <c r="FAG57" s="552"/>
      <c r="FAH57" s="552"/>
      <c r="FAI57" s="552"/>
      <c r="FAJ57" s="552"/>
      <c r="FAK57" s="552"/>
      <c r="FAL57" s="552"/>
      <c r="FAM57" s="552"/>
      <c r="FAN57" s="552"/>
      <c r="FAO57" s="552"/>
      <c r="FAP57" s="552"/>
      <c r="FAQ57" s="552"/>
      <c r="FAR57" s="552"/>
      <c r="FAS57" s="552"/>
      <c r="FAT57" s="552"/>
      <c r="FAU57" s="552"/>
      <c r="FAV57" s="552"/>
      <c r="FAW57" s="552"/>
      <c r="FAX57" s="552"/>
      <c r="FAY57" s="552"/>
      <c r="FAZ57" s="552"/>
      <c r="FBA57" s="552"/>
      <c r="FBB57" s="552"/>
      <c r="FBC57" s="552"/>
      <c r="FBD57" s="552"/>
      <c r="FBE57" s="552"/>
      <c r="FBF57" s="552"/>
      <c r="FBG57" s="552"/>
      <c r="FBH57" s="552"/>
      <c r="FBI57" s="552"/>
      <c r="FBJ57" s="552"/>
      <c r="FBK57" s="552"/>
      <c r="FBL57" s="552"/>
      <c r="FBM57" s="552"/>
      <c r="FBN57" s="552"/>
      <c r="FBO57" s="552"/>
      <c r="FBP57" s="552"/>
      <c r="FBQ57" s="552"/>
      <c r="FBR57" s="552"/>
      <c r="FBS57" s="552"/>
      <c r="FBT57" s="552"/>
      <c r="FBU57" s="552"/>
      <c r="FBV57" s="552"/>
      <c r="FBW57" s="552"/>
      <c r="FBX57" s="552"/>
      <c r="FBY57" s="552"/>
      <c r="FBZ57" s="552"/>
      <c r="FCA57" s="552"/>
      <c r="FCB57" s="552"/>
      <c r="FCC57" s="552"/>
      <c r="FCD57" s="552"/>
      <c r="FCE57" s="552"/>
      <c r="FCF57" s="552"/>
      <c r="FCG57" s="552"/>
      <c r="FCH57" s="552"/>
      <c r="FCI57" s="552"/>
      <c r="FCJ57" s="552"/>
      <c r="FCK57" s="552"/>
      <c r="FCL57" s="552"/>
      <c r="FCM57" s="552"/>
      <c r="FCN57" s="552"/>
      <c r="FCO57" s="552"/>
      <c r="FCP57" s="552"/>
      <c r="FCQ57" s="552"/>
      <c r="FCR57" s="552"/>
      <c r="FCS57" s="552"/>
      <c r="FCT57" s="552"/>
      <c r="FCU57" s="552"/>
      <c r="FCV57" s="552"/>
      <c r="FCW57" s="552"/>
      <c r="FCX57" s="552"/>
      <c r="FCY57" s="552"/>
      <c r="FCZ57" s="552"/>
      <c r="FDA57" s="552"/>
      <c r="FDB57" s="552"/>
      <c r="FDC57" s="552"/>
      <c r="FDD57" s="552"/>
      <c r="FDE57" s="552"/>
      <c r="FDF57" s="552"/>
      <c r="FDG57" s="552"/>
      <c r="FDH57" s="552"/>
      <c r="FDI57" s="552"/>
      <c r="FDJ57" s="552"/>
      <c r="FDK57" s="552"/>
      <c r="FDL57" s="552"/>
      <c r="FDM57" s="552"/>
      <c r="FDN57" s="552"/>
      <c r="FDO57" s="552"/>
      <c r="FDP57" s="552"/>
      <c r="FDQ57" s="552"/>
      <c r="FDR57" s="552"/>
      <c r="FDS57" s="552"/>
      <c r="FDT57" s="552"/>
      <c r="FDU57" s="552"/>
      <c r="FDV57" s="552"/>
      <c r="FDW57" s="552"/>
      <c r="FDX57" s="552"/>
      <c r="FDY57" s="552"/>
      <c r="FDZ57" s="552"/>
      <c r="FEA57" s="552"/>
      <c r="FEB57" s="552"/>
      <c r="FEC57" s="552"/>
      <c r="FED57" s="552"/>
      <c r="FEE57" s="552"/>
      <c r="FEF57" s="552"/>
      <c r="FEG57" s="552"/>
      <c r="FEH57" s="552"/>
      <c r="FEI57" s="552"/>
      <c r="FEJ57" s="552"/>
      <c r="FEK57" s="552"/>
      <c r="FEL57" s="552"/>
      <c r="FEM57" s="552"/>
      <c r="FEN57" s="552"/>
      <c r="FEO57" s="552"/>
      <c r="FEP57" s="552"/>
      <c r="FEQ57" s="552"/>
      <c r="FER57" s="552"/>
      <c r="FES57" s="552"/>
      <c r="FET57" s="552"/>
      <c r="FEU57" s="552"/>
      <c r="FEV57" s="552"/>
      <c r="FEW57" s="552"/>
      <c r="FEX57" s="552"/>
      <c r="FEY57" s="552"/>
      <c r="FEZ57" s="552"/>
      <c r="FFA57" s="552"/>
      <c r="FFB57" s="552"/>
      <c r="FFC57" s="552"/>
      <c r="FFD57" s="552"/>
      <c r="FFE57" s="552"/>
      <c r="FFF57" s="552"/>
      <c r="FFG57" s="552"/>
      <c r="FFH57" s="552"/>
      <c r="FFI57" s="552"/>
      <c r="FFJ57" s="552"/>
      <c r="FFK57" s="552"/>
      <c r="FFL57" s="552"/>
      <c r="FFM57" s="552"/>
      <c r="FFN57" s="552"/>
      <c r="FFO57" s="552"/>
      <c r="FFP57" s="552"/>
      <c r="FFQ57" s="552"/>
      <c r="FFR57" s="552"/>
      <c r="FFS57" s="552"/>
      <c r="FFT57" s="552"/>
      <c r="FFU57" s="552"/>
      <c r="FFV57" s="552"/>
      <c r="FFW57" s="552"/>
      <c r="FFX57" s="552"/>
      <c r="FFY57" s="552"/>
      <c r="FFZ57" s="552"/>
      <c r="FGA57" s="552"/>
      <c r="FGB57" s="552"/>
      <c r="FGC57" s="552"/>
      <c r="FGD57" s="552"/>
      <c r="FGE57" s="552"/>
      <c r="FGF57" s="552"/>
      <c r="FGG57" s="552"/>
      <c r="FGH57" s="552"/>
      <c r="FGI57" s="552"/>
      <c r="FGJ57" s="552"/>
      <c r="FGK57" s="552"/>
      <c r="FGL57" s="552"/>
      <c r="FGM57" s="552"/>
      <c r="FGN57" s="552"/>
      <c r="FGO57" s="552"/>
      <c r="FGP57" s="552"/>
      <c r="FGQ57" s="552"/>
      <c r="FGR57" s="552"/>
      <c r="FGS57" s="552"/>
      <c r="FGT57" s="552"/>
      <c r="FGU57" s="552"/>
      <c r="FGV57" s="552"/>
      <c r="FGW57" s="552"/>
      <c r="FGX57" s="552"/>
      <c r="FGY57" s="552"/>
      <c r="FGZ57" s="552"/>
      <c r="FHA57" s="552"/>
      <c r="FHB57" s="552"/>
      <c r="FHC57" s="552"/>
      <c r="FHD57" s="552"/>
      <c r="FHE57" s="552"/>
      <c r="FHF57" s="552"/>
      <c r="FHG57" s="552"/>
      <c r="FHH57" s="552"/>
      <c r="FHI57" s="552"/>
      <c r="FHJ57" s="552"/>
      <c r="FHK57" s="552"/>
      <c r="FHL57" s="552"/>
      <c r="FHM57" s="552"/>
      <c r="FHN57" s="552"/>
      <c r="FHO57" s="552"/>
      <c r="FHP57" s="552"/>
      <c r="FHQ57" s="552"/>
      <c r="FHR57" s="552"/>
      <c r="FHS57" s="552"/>
      <c r="FHT57" s="552"/>
      <c r="FHU57" s="552"/>
      <c r="FHV57" s="552"/>
      <c r="FHW57" s="552"/>
      <c r="FHX57" s="552"/>
      <c r="FHY57" s="552"/>
      <c r="FHZ57" s="552"/>
      <c r="FIA57" s="552"/>
      <c r="FIB57" s="552"/>
      <c r="FIC57" s="552"/>
      <c r="FID57" s="552"/>
      <c r="FIE57" s="552"/>
      <c r="FIF57" s="552"/>
      <c r="FIG57" s="552"/>
      <c r="FIH57" s="552"/>
      <c r="FII57" s="552"/>
      <c r="FIJ57" s="552"/>
      <c r="FIK57" s="552"/>
      <c r="FIL57" s="552"/>
      <c r="FIM57" s="552"/>
      <c r="FIN57" s="552"/>
      <c r="FIO57" s="552"/>
      <c r="FIP57" s="552"/>
      <c r="FIQ57" s="552"/>
      <c r="FIR57" s="552"/>
      <c r="FIS57" s="552"/>
      <c r="FIT57" s="552"/>
      <c r="FIU57" s="552"/>
      <c r="FIV57" s="552"/>
      <c r="FIW57" s="552"/>
      <c r="FIX57" s="552"/>
      <c r="FIY57" s="552"/>
      <c r="FIZ57" s="552"/>
      <c r="FJA57" s="552"/>
      <c r="FJB57" s="552"/>
      <c r="FJC57" s="552"/>
      <c r="FJD57" s="552"/>
      <c r="FJE57" s="552"/>
      <c r="FJF57" s="552"/>
      <c r="FJG57" s="552"/>
      <c r="FJH57" s="552"/>
      <c r="FJI57" s="552"/>
      <c r="FJJ57" s="552"/>
      <c r="FJK57" s="552"/>
      <c r="FJL57" s="552"/>
      <c r="FJM57" s="552"/>
      <c r="FJN57" s="552"/>
      <c r="FJO57" s="552"/>
      <c r="FJP57" s="552"/>
      <c r="FJQ57" s="552"/>
      <c r="FJR57" s="552"/>
      <c r="FJS57" s="552"/>
      <c r="FJT57" s="552"/>
      <c r="FJU57" s="552"/>
      <c r="FJV57" s="552"/>
      <c r="FJW57" s="552"/>
      <c r="FJX57" s="552"/>
      <c r="FJY57" s="552"/>
      <c r="FJZ57" s="552"/>
      <c r="FKA57" s="552"/>
      <c r="FKB57" s="552"/>
      <c r="FKC57" s="552"/>
      <c r="FKD57" s="552"/>
      <c r="FKE57" s="552"/>
      <c r="FKF57" s="552"/>
      <c r="FKG57" s="552"/>
      <c r="FKH57" s="552"/>
      <c r="FKI57" s="552"/>
      <c r="FKJ57" s="552"/>
      <c r="FKK57" s="552"/>
      <c r="FKL57" s="552"/>
      <c r="FKM57" s="552"/>
      <c r="FKN57" s="552"/>
      <c r="FKO57" s="552"/>
      <c r="FKP57" s="552"/>
      <c r="FKQ57" s="552"/>
      <c r="FKR57" s="552"/>
      <c r="FKS57" s="552"/>
      <c r="FKT57" s="552"/>
      <c r="FKU57" s="552"/>
      <c r="FKV57" s="552"/>
      <c r="FKW57" s="552"/>
      <c r="FKX57" s="552"/>
      <c r="FKY57" s="552"/>
      <c r="FKZ57" s="552"/>
      <c r="FLA57" s="552"/>
      <c r="FLB57" s="552"/>
      <c r="FLC57" s="552"/>
      <c r="FLD57" s="552"/>
      <c r="FLE57" s="552"/>
      <c r="FLF57" s="552"/>
      <c r="FLG57" s="552"/>
      <c r="FLH57" s="552"/>
      <c r="FLI57" s="552"/>
      <c r="FLJ57" s="552"/>
      <c r="FLK57" s="552"/>
      <c r="FLL57" s="552"/>
      <c r="FLM57" s="552"/>
      <c r="FLN57" s="552"/>
      <c r="FLO57" s="552"/>
      <c r="FLP57" s="552"/>
      <c r="FLQ57" s="552"/>
      <c r="FLR57" s="552"/>
      <c r="FLS57" s="552"/>
      <c r="FLT57" s="552"/>
      <c r="FLU57" s="552"/>
      <c r="FLV57" s="552"/>
      <c r="FLW57" s="552"/>
      <c r="FLX57" s="552"/>
      <c r="FLY57" s="552"/>
      <c r="FLZ57" s="552"/>
      <c r="FMA57" s="552"/>
      <c r="FMB57" s="552"/>
      <c r="FMC57" s="552"/>
      <c r="FMD57" s="552"/>
      <c r="FME57" s="552"/>
      <c r="FMF57" s="552"/>
      <c r="FMG57" s="552"/>
      <c r="FMH57" s="552"/>
      <c r="FMI57" s="552"/>
      <c r="FMJ57" s="552"/>
      <c r="FMK57" s="552"/>
      <c r="FML57" s="552"/>
      <c r="FMM57" s="552"/>
      <c r="FMN57" s="552"/>
      <c r="FMO57" s="552"/>
      <c r="FMP57" s="552"/>
      <c r="FMQ57" s="552"/>
      <c r="FMR57" s="552"/>
      <c r="FMS57" s="552"/>
      <c r="FMT57" s="552"/>
      <c r="FMU57" s="552"/>
      <c r="FMV57" s="552"/>
      <c r="FMW57" s="552"/>
      <c r="FMX57" s="552"/>
      <c r="FMY57" s="552"/>
      <c r="FMZ57" s="552"/>
      <c r="FNA57" s="552"/>
      <c r="FNB57" s="552"/>
      <c r="FNC57" s="552"/>
      <c r="FND57" s="552"/>
      <c r="FNE57" s="552"/>
      <c r="FNF57" s="552"/>
      <c r="FNG57" s="552"/>
      <c r="FNH57" s="552"/>
      <c r="FNI57" s="552"/>
      <c r="FNJ57" s="552"/>
      <c r="FNK57" s="552"/>
      <c r="FNL57" s="552"/>
      <c r="FNM57" s="552"/>
      <c r="FNN57" s="552"/>
      <c r="FNO57" s="552"/>
      <c r="FNP57" s="552"/>
      <c r="FNQ57" s="552"/>
      <c r="FNR57" s="552"/>
      <c r="FNS57" s="552"/>
      <c r="FNT57" s="552"/>
      <c r="FNU57" s="552"/>
      <c r="FNV57" s="552"/>
      <c r="FNW57" s="552"/>
      <c r="FNX57" s="552"/>
      <c r="FNY57" s="552"/>
      <c r="FNZ57" s="552"/>
      <c r="FOA57" s="552"/>
      <c r="FOB57" s="552"/>
      <c r="FOC57" s="552"/>
      <c r="FOD57" s="552"/>
      <c r="FOE57" s="552"/>
      <c r="FOF57" s="552"/>
      <c r="FOG57" s="552"/>
      <c r="FOH57" s="552"/>
      <c r="FOI57" s="552"/>
      <c r="FOJ57" s="552"/>
      <c r="FOK57" s="552"/>
      <c r="FOL57" s="552"/>
      <c r="FOM57" s="552"/>
      <c r="FON57" s="552"/>
      <c r="FOO57" s="552"/>
      <c r="FOP57" s="552"/>
      <c r="FOQ57" s="552"/>
      <c r="FOR57" s="552"/>
      <c r="FOS57" s="552"/>
      <c r="FOT57" s="552"/>
      <c r="FOU57" s="552"/>
      <c r="FOV57" s="552"/>
      <c r="FOW57" s="552"/>
      <c r="FOX57" s="552"/>
      <c r="FOY57" s="552"/>
      <c r="FOZ57" s="552"/>
      <c r="FPA57" s="552"/>
      <c r="FPB57" s="552"/>
      <c r="FPC57" s="552"/>
      <c r="FPD57" s="552"/>
      <c r="FPE57" s="552"/>
      <c r="FPF57" s="552"/>
      <c r="FPG57" s="552"/>
      <c r="FPH57" s="552"/>
      <c r="FPI57" s="552"/>
      <c r="FPJ57" s="552"/>
      <c r="FPK57" s="552"/>
      <c r="FPL57" s="552"/>
      <c r="FPM57" s="552"/>
      <c r="FPN57" s="552"/>
      <c r="FPO57" s="552"/>
      <c r="FPP57" s="552"/>
      <c r="FPQ57" s="552"/>
      <c r="FPR57" s="552"/>
      <c r="FPS57" s="552"/>
      <c r="FPT57" s="552"/>
      <c r="FPU57" s="552"/>
      <c r="FPV57" s="552"/>
      <c r="FPW57" s="552"/>
      <c r="FPX57" s="552"/>
      <c r="FPY57" s="552"/>
      <c r="FPZ57" s="552"/>
      <c r="FQA57" s="552"/>
      <c r="FQB57" s="552"/>
      <c r="FQC57" s="552"/>
      <c r="FQD57" s="552"/>
      <c r="FQE57" s="552"/>
      <c r="FQF57" s="552"/>
      <c r="FQG57" s="552"/>
      <c r="FQH57" s="552"/>
      <c r="FQI57" s="552"/>
      <c r="FQJ57" s="552"/>
      <c r="FQK57" s="552"/>
      <c r="FQL57" s="552"/>
      <c r="FQM57" s="552"/>
      <c r="FQN57" s="552"/>
      <c r="FQO57" s="552"/>
      <c r="FQP57" s="552"/>
      <c r="FQQ57" s="552"/>
      <c r="FQR57" s="552"/>
      <c r="FQS57" s="552"/>
      <c r="FQT57" s="552"/>
      <c r="FQU57" s="552"/>
      <c r="FQV57" s="552"/>
      <c r="FQW57" s="552"/>
      <c r="FQX57" s="552"/>
      <c r="FQY57" s="552"/>
      <c r="FQZ57" s="552"/>
      <c r="FRA57" s="552"/>
      <c r="FRB57" s="552"/>
      <c r="FRC57" s="552"/>
      <c r="FRD57" s="552"/>
      <c r="FRE57" s="552"/>
      <c r="FRF57" s="552"/>
      <c r="FRG57" s="552"/>
      <c r="FRH57" s="552"/>
      <c r="FRI57" s="552"/>
      <c r="FRJ57" s="552"/>
      <c r="FRK57" s="552"/>
      <c r="FRL57" s="552"/>
      <c r="FRM57" s="552"/>
      <c r="FRN57" s="552"/>
      <c r="FRO57" s="552"/>
      <c r="FRP57" s="552"/>
      <c r="FRQ57" s="552"/>
      <c r="FRR57" s="552"/>
      <c r="FRS57" s="552"/>
      <c r="FRT57" s="552"/>
      <c r="FRU57" s="552"/>
      <c r="FRV57" s="552"/>
      <c r="FRW57" s="552"/>
      <c r="FRX57" s="552"/>
      <c r="FRY57" s="552"/>
      <c r="FRZ57" s="552"/>
      <c r="FSA57" s="552"/>
      <c r="FSB57" s="552"/>
      <c r="FSC57" s="552"/>
      <c r="FSD57" s="552"/>
      <c r="FSE57" s="552"/>
      <c r="FSF57" s="552"/>
      <c r="FSG57" s="552"/>
      <c r="FSH57" s="552"/>
      <c r="FSI57" s="552"/>
      <c r="FSJ57" s="552"/>
      <c r="FSK57" s="552"/>
      <c r="FSL57" s="552"/>
      <c r="FSM57" s="552"/>
      <c r="FSN57" s="552"/>
      <c r="FSO57" s="552"/>
      <c r="FSP57" s="552"/>
      <c r="FSQ57" s="552"/>
      <c r="FSR57" s="552"/>
      <c r="FSS57" s="552"/>
      <c r="FST57" s="552"/>
      <c r="FSU57" s="552"/>
      <c r="FSV57" s="552"/>
      <c r="FSW57" s="552"/>
      <c r="FSX57" s="552"/>
      <c r="FSY57" s="552"/>
      <c r="FSZ57" s="552"/>
      <c r="FTA57" s="552"/>
      <c r="FTB57" s="552"/>
      <c r="FTC57" s="552"/>
      <c r="FTD57" s="552"/>
      <c r="FTE57" s="552"/>
      <c r="FTF57" s="552"/>
      <c r="FTG57" s="552"/>
      <c r="FTH57" s="552"/>
      <c r="FTI57" s="552"/>
      <c r="FTJ57" s="552"/>
      <c r="FTK57" s="552"/>
      <c r="FTL57" s="552"/>
      <c r="FTM57" s="552"/>
      <c r="FTN57" s="552"/>
      <c r="FTO57" s="552"/>
      <c r="FTP57" s="552"/>
      <c r="FTQ57" s="552"/>
      <c r="FTR57" s="552"/>
      <c r="FTS57" s="552"/>
      <c r="FTT57" s="552"/>
      <c r="FTU57" s="552"/>
      <c r="FTV57" s="552"/>
      <c r="FTW57" s="552"/>
      <c r="FTX57" s="552"/>
      <c r="FTY57" s="552"/>
      <c r="FTZ57" s="552"/>
      <c r="FUA57" s="552"/>
      <c r="FUB57" s="552"/>
      <c r="FUC57" s="552"/>
      <c r="FUD57" s="552"/>
      <c r="FUE57" s="552"/>
      <c r="FUF57" s="552"/>
      <c r="FUG57" s="552"/>
      <c r="FUH57" s="552"/>
      <c r="FUI57" s="552"/>
      <c r="FUJ57" s="552"/>
      <c r="FUK57" s="552"/>
      <c r="FUL57" s="552"/>
      <c r="FUM57" s="552"/>
      <c r="FUN57" s="552"/>
      <c r="FUO57" s="552"/>
      <c r="FUP57" s="552"/>
      <c r="FUQ57" s="552"/>
      <c r="FUR57" s="552"/>
      <c r="FUS57" s="552"/>
      <c r="FUT57" s="552"/>
      <c r="FUU57" s="552"/>
      <c r="FUV57" s="552"/>
      <c r="FUW57" s="552"/>
      <c r="FUX57" s="552"/>
      <c r="FUY57" s="552"/>
      <c r="FUZ57" s="552"/>
      <c r="FVA57" s="552"/>
      <c r="FVB57" s="552"/>
      <c r="FVC57" s="552"/>
      <c r="FVD57" s="552"/>
      <c r="FVE57" s="552"/>
      <c r="FVF57" s="552"/>
      <c r="FVG57" s="552"/>
      <c r="FVH57" s="552"/>
      <c r="FVI57" s="552"/>
      <c r="FVJ57" s="552"/>
      <c r="FVK57" s="552"/>
      <c r="FVL57" s="552"/>
      <c r="FVM57" s="552"/>
      <c r="FVN57" s="552"/>
      <c r="FVO57" s="552"/>
      <c r="FVP57" s="552"/>
      <c r="FVQ57" s="552"/>
      <c r="FVR57" s="552"/>
      <c r="FVS57" s="552"/>
      <c r="FVT57" s="552"/>
      <c r="FVU57" s="552"/>
      <c r="FVV57" s="552"/>
      <c r="FVW57" s="552"/>
      <c r="FVX57" s="552"/>
      <c r="FVY57" s="552"/>
      <c r="FVZ57" s="552"/>
      <c r="FWA57" s="552"/>
      <c r="FWB57" s="552"/>
      <c r="FWC57" s="552"/>
      <c r="FWD57" s="552"/>
      <c r="FWE57" s="552"/>
      <c r="FWF57" s="552"/>
      <c r="FWG57" s="552"/>
      <c r="FWH57" s="552"/>
      <c r="FWI57" s="552"/>
      <c r="FWJ57" s="552"/>
      <c r="FWK57" s="552"/>
      <c r="FWL57" s="552"/>
      <c r="FWM57" s="552"/>
      <c r="FWN57" s="552"/>
      <c r="FWO57" s="552"/>
      <c r="FWP57" s="552"/>
      <c r="FWQ57" s="552"/>
      <c r="FWR57" s="552"/>
      <c r="FWS57" s="552"/>
      <c r="FWT57" s="552"/>
      <c r="FWU57" s="552"/>
      <c r="FWV57" s="552"/>
      <c r="FWW57" s="552"/>
      <c r="FWX57" s="552"/>
      <c r="FWY57" s="552"/>
      <c r="FWZ57" s="552"/>
      <c r="FXA57" s="552"/>
      <c r="FXB57" s="552"/>
      <c r="FXC57" s="552"/>
      <c r="FXD57" s="552"/>
      <c r="FXE57" s="552"/>
      <c r="FXF57" s="552"/>
      <c r="FXG57" s="552"/>
      <c r="FXH57" s="552"/>
      <c r="FXI57" s="552"/>
      <c r="FXJ57" s="552"/>
      <c r="FXK57" s="552"/>
      <c r="FXL57" s="552"/>
      <c r="FXM57" s="552"/>
      <c r="FXN57" s="552"/>
      <c r="FXO57" s="552"/>
      <c r="FXP57" s="552"/>
      <c r="FXQ57" s="552"/>
      <c r="FXR57" s="552"/>
      <c r="FXS57" s="552"/>
      <c r="FXT57" s="552"/>
      <c r="FXU57" s="552"/>
      <c r="FXV57" s="552"/>
      <c r="FXW57" s="552"/>
      <c r="FXX57" s="552"/>
      <c r="FXY57" s="552"/>
      <c r="FXZ57" s="552"/>
      <c r="FYA57" s="552"/>
      <c r="FYB57" s="552"/>
      <c r="FYC57" s="552"/>
      <c r="FYD57" s="552"/>
      <c r="FYE57" s="552"/>
      <c r="FYF57" s="552"/>
      <c r="FYG57" s="552"/>
      <c r="FYH57" s="552"/>
      <c r="FYI57" s="552"/>
      <c r="FYJ57" s="552"/>
      <c r="FYK57" s="552"/>
      <c r="FYL57" s="552"/>
      <c r="FYM57" s="552"/>
      <c r="FYN57" s="552"/>
      <c r="FYO57" s="552"/>
      <c r="FYP57" s="552"/>
      <c r="FYQ57" s="552"/>
      <c r="FYR57" s="552"/>
      <c r="FYS57" s="552"/>
      <c r="FYT57" s="552"/>
      <c r="FYU57" s="552"/>
      <c r="FYV57" s="552"/>
      <c r="FYW57" s="552"/>
      <c r="FYX57" s="552"/>
      <c r="FYY57" s="552"/>
      <c r="FYZ57" s="552"/>
      <c r="FZA57" s="552"/>
      <c r="FZB57" s="552"/>
      <c r="FZC57" s="552"/>
      <c r="FZD57" s="552"/>
      <c r="FZE57" s="552"/>
      <c r="FZF57" s="552"/>
      <c r="FZG57" s="552"/>
      <c r="FZH57" s="552"/>
      <c r="FZI57" s="552"/>
      <c r="FZJ57" s="552"/>
      <c r="FZK57" s="552"/>
      <c r="FZL57" s="552"/>
      <c r="FZM57" s="552"/>
      <c r="FZN57" s="552"/>
      <c r="FZO57" s="552"/>
      <c r="FZP57" s="552"/>
      <c r="FZQ57" s="552"/>
      <c r="FZR57" s="552"/>
      <c r="FZS57" s="552"/>
      <c r="FZT57" s="552"/>
      <c r="FZU57" s="552"/>
      <c r="FZV57" s="552"/>
      <c r="FZW57" s="552"/>
      <c r="FZX57" s="552"/>
      <c r="FZY57" s="552"/>
      <c r="FZZ57" s="552"/>
      <c r="GAA57" s="552"/>
      <c r="GAB57" s="552"/>
      <c r="GAC57" s="552"/>
      <c r="GAD57" s="552"/>
      <c r="GAE57" s="552"/>
      <c r="GAF57" s="552"/>
      <c r="GAG57" s="552"/>
      <c r="GAH57" s="552"/>
      <c r="GAI57" s="552"/>
      <c r="GAJ57" s="552"/>
      <c r="GAK57" s="552"/>
      <c r="GAL57" s="552"/>
      <c r="GAM57" s="552"/>
      <c r="GAN57" s="552"/>
      <c r="GAO57" s="552"/>
      <c r="GAP57" s="552"/>
      <c r="GAQ57" s="552"/>
      <c r="GAR57" s="552"/>
      <c r="GAS57" s="552"/>
      <c r="GAT57" s="552"/>
      <c r="GAU57" s="552"/>
      <c r="GAV57" s="552"/>
      <c r="GAW57" s="552"/>
      <c r="GAX57" s="552"/>
      <c r="GAY57" s="552"/>
      <c r="GAZ57" s="552"/>
      <c r="GBA57" s="552"/>
      <c r="GBB57" s="552"/>
      <c r="GBC57" s="552"/>
      <c r="GBD57" s="552"/>
      <c r="GBE57" s="552"/>
      <c r="GBF57" s="552"/>
      <c r="GBG57" s="552"/>
      <c r="GBH57" s="552"/>
      <c r="GBI57" s="552"/>
      <c r="GBJ57" s="552"/>
      <c r="GBK57" s="552"/>
      <c r="GBL57" s="552"/>
      <c r="GBM57" s="552"/>
      <c r="GBN57" s="552"/>
      <c r="GBO57" s="552"/>
      <c r="GBP57" s="552"/>
      <c r="GBQ57" s="552"/>
      <c r="GBR57" s="552"/>
      <c r="GBS57" s="552"/>
      <c r="GBT57" s="552"/>
      <c r="GBU57" s="552"/>
      <c r="GBV57" s="552"/>
      <c r="GBW57" s="552"/>
      <c r="GBX57" s="552"/>
      <c r="GBY57" s="552"/>
      <c r="GBZ57" s="552"/>
      <c r="GCA57" s="552"/>
      <c r="GCB57" s="552"/>
      <c r="GCC57" s="552"/>
      <c r="GCD57" s="552"/>
      <c r="GCE57" s="552"/>
      <c r="GCF57" s="552"/>
      <c r="GCG57" s="552"/>
      <c r="GCH57" s="552"/>
      <c r="GCI57" s="552"/>
      <c r="GCJ57" s="552"/>
      <c r="GCK57" s="552"/>
      <c r="GCL57" s="552"/>
      <c r="GCM57" s="552"/>
      <c r="GCN57" s="552"/>
      <c r="GCO57" s="552"/>
      <c r="GCP57" s="552"/>
      <c r="GCQ57" s="552"/>
      <c r="GCR57" s="552"/>
      <c r="GCS57" s="552"/>
      <c r="GCT57" s="552"/>
      <c r="GCU57" s="552"/>
      <c r="GCV57" s="552"/>
      <c r="GCW57" s="552"/>
      <c r="GCX57" s="552"/>
      <c r="GCY57" s="552"/>
      <c r="GCZ57" s="552"/>
      <c r="GDA57" s="552"/>
      <c r="GDB57" s="552"/>
      <c r="GDC57" s="552"/>
      <c r="GDD57" s="552"/>
      <c r="GDE57" s="552"/>
      <c r="GDF57" s="552"/>
      <c r="GDG57" s="552"/>
      <c r="GDH57" s="552"/>
      <c r="GDI57" s="552"/>
      <c r="GDJ57" s="552"/>
      <c r="GDK57" s="552"/>
      <c r="GDL57" s="552"/>
      <c r="GDM57" s="552"/>
      <c r="GDN57" s="552"/>
      <c r="GDO57" s="552"/>
      <c r="GDP57" s="552"/>
      <c r="GDQ57" s="552"/>
      <c r="GDR57" s="552"/>
      <c r="GDS57" s="552"/>
      <c r="GDT57" s="552"/>
      <c r="GDU57" s="552"/>
      <c r="GDV57" s="552"/>
      <c r="GDW57" s="552"/>
      <c r="GDX57" s="552"/>
      <c r="GDY57" s="552"/>
      <c r="GDZ57" s="552"/>
      <c r="GEA57" s="552"/>
      <c r="GEB57" s="552"/>
      <c r="GEC57" s="552"/>
      <c r="GED57" s="552"/>
      <c r="GEE57" s="552"/>
      <c r="GEF57" s="552"/>
      <c r="GEG57" s="552"/>
      <c r="GEH57" s="552"/>
      <c r="GEI57" s="552"/>
      <c r="GEJ57" s="552"/>
      <c r="GEK57" s="552"/>
      <c r="GEL57" s="552"/>
      <c r="GEM57" s="552"/>
      <c r="GEN57" s="552"/>
      <c r="GEO57" s="552"/>
      <c r="GEP57" s="552"/>
      <c r="GEQ57" s="552"/>
      <c r="GER57" s="552"/>
      <c r="GES57" s="552"/>
      <c r="GET57" s="552"/>
      <c r="GEU57" s="552"/>
      <c r="GEV57" s="552"/>
      <c r="GEW57" s="552"/>
      <c r="GEX57" s="552"/>
      <c r="GEY57" s="552"/>
      <c r="GEZ57" s="552"/>
      <c r="GFA57" s="552"/>
      <c r="GFB57" s="552"/>
      <c r="GFC57" s="552"/>
      <c r="GFD57" s="552"/>
      <c r="GFE57" s="552"/>
      <c r="GFF57" s="552"/>
      <c r="GFG57" s="552"/>
      <c r="GFH57" s="552"/>
      <c r="GFI57" s="552"/>
      <c r="GFJ57" s="552"/>
      <c r="GFK57" s="552"/>
      <c r="GFL57" s="552"/>
      <c r="GFM57" s="552"/>
      <c r="GFN57" s="552"/>
      <c r="GFO57" s="552"/>
      <c r="GFP57" s="552"/>
      <c r="GFQ57" s="552"/>
      <c r="GFR57" s="552"/>
      <c r="GFS57" s="552"/>
      <c r="GFT57" s="552"/>
      <c r="GFU57" s="552"/>
      <c r="GFV57" s="552"/>
      <c r="GFW57" s="552"/>
      <c r="GFX57" s="552"/>
      <c r="GFY57" s="552"/>
      <c r="GFZ57" s="552"/>
      <c r="GGA57" s="552"/>
      <c r="GGB57" s="552"/>
      <c r="GGC57" s="552"/>
      <c r="GGD57" s="552"/>
      <c r="GGE57" s="552"/>
      <c r="GGF57" s="552"/>
      <c r="GGG57" s="552"/>
      <c r="GGH57" s="552"/>
      <c r="GGI57" s="552"/>
      <c r="GGJ57" s="552"/>
      <c r="GGK57" s="552"/>
      <c r="GGL57" s="552"/>
      <c r="GGM57" s="552"/>
      <c r="GGN57" s="552"/>
      <c r="GGO57" s="552"/>
      <c r="GGP57" s="552"/>
      <c r="GGQ57" s="552"/>
      <c r="GGR57" s="552"/>
      <c r="GGS57" s="552"/>
      <c r="GGT57" s="552"/>
      <c r="GGU57" s="552"/>
      <c r="GGV57" s="552"/>
      <c r="GGW57" s="552"/>
      <c r="GGX57" s="552"/>
      <c r="GGY57" s="552"/>
      <c r="GGZ57" s="552"/>
      <c r="GHA57" s="552"/>
      <c r="GHB57" s="552"/>
      <c r="GHC57" s="552"/>
      <c r="GHD57" s="552"/>
      <c r="GHE57" s="552"/>
      <c r="GHF57" s="552"/>
      <c r="GHG57" s="552"/>
      <c r="GHH57" s="552"/>
      <c r="GHI57" s="552"/>
      <c r="GHJ57" s="552"/>
      <c r="GHK57" s="552"/>
      <c r="GHL57" s="552"/>
      <c r="GHM57" s="552"/>
      <c r="GHN57" s="552"/>
      <c r="GHO57" s="552"/>
      <c r="GHP57" s="552"/>
      <c r="GHQ57" s="552"/>
      <c r="GHR57" s="552"/>
      <c r="GHS57" s="552"/>
      <c r="GHT57" s="552"/>
      <c r="GHU57" s="552"/>
      <c r="GHV57" s="552"/>
      <c r="GHW57" s="552"/>
      <c r="GHX57" s="552"/>
      <c r="GHY57" s="552"/>
      <c r="GHZ57" s="552"/>
      <c r="GIA57" s="552"/>
      <c r="GIB57" s="552"/>
      <c r="GIC57" s="552"/>
      <c r="GID57" s="552"/>
      <c r="GIE57" s="552"/>
      <c r="GIF57" s="552"/>
      <c r="GIG57" s="552"/>
      <c r="GIH57" s="552"/>
      <c r="GII57" s="552"/>
      <c r="GIJ57" s="552"/>
      <c r="GIK57" s="552"/>
      <c r="GIL57" s="552"/>
      <c r="GIM57" s="552"/>
      <c r="GIN57" s="552"/>
      <c r="GIO57" s="552"/>
      <c r="GIP57" s="552"/>
      <c r="GIQ57" s="552"/>
      <c r="GIR57" s="552"/>
      <c r="GIS57" s="552"/>
      <c r="GIT57" s="552"/>
      <c r="GIU57" s="552"/>
      <c r="GIV57" s="552"/>
      <c r="GIW57" s="552"/>
      <c r="GIX57" s="552"/>
      <c r="GIY57" s="552"/>
      <c r="GIZ57" s="552"/>
      <c r="GJA57" s="552"/>
      <c r="GJB57" s="552"/>
      <c r="GJC57" s="552"/>
      <c r="GJD57" s="552"/>
      <c r="GJE57" s="552"/>
      <c r="GJF57" s="552"/>
      <c r="GJG57" s="552"/>
      <c r="GJH57" s="552"/>
      <c r="GJI57" s="552"/>
      <c r="GJJ57" s="552"/>
      <c r="GJK57" s="552"/>
      <c r="GJL57" s="552"/>
      <c r="GJM57" s="552"/>
      <c r="GJN57" s="552"/>
      <c r="GJO57" s="552"/>
      <c r="GJP57" s="552"/>
      <c r="GJQ57" s="552"/>
      <c r="GJR57" s="552"/>
      <c r="GJS57" s="552"/>
      <c r="GJT57" s="552"/>
      <c r="GJU57" s="552"/>
      <c r="GJV57" s="552"/>
      <c r="GJW57" s="552"/>
      <c r="GJX57" s="552"/>
      <c r="GJY57" s="552"/>
      <c r="GJZ57" s="552"/>
      <c r="GKA57" s="552"/>
      <c r="GKB57" s="552"/>
      <c r="GKC57" s="552"/>
      <c r="GKD57" s="552"/>
      <c r="GKE57" s="552"/>
      <c r="GKF57" s="552"/>
      <c r="GKG57" s="552"/>
      <c r="GKH57" s="552"/>
      <c r="GKI57" s="552"/>
      <c r="GKJ57" s="552"/>
      <c r="GKK57" s="552"/>
      <c r="GKL57" s="552"/>
      <c r="GKM57" s="552"/>
      <c r="GKN57" s="552"/>
      <c r="GKO57" s="552"/>
      <c r="GKP57" s="552"/>
      <c r="GKQ57" s="552"/>
      <c r="GKR57" s="552"/>
      <c r="GKS57" s="552"/>
      <c r="GKT57" s="552"/>
      <c r="GKU57" s="552"/>
      <c r="GKV57" s="552"/>
      <c r="GKW57" s="552"/>
      <c r="GKX57" s="552"/>
      <c r="GKY57" s="552"/>
      <c r="GKZ57" s="552"/>
      <c r="GLA57" s="552"/>
      <c r="GLB57" s="552"/>
      <c r="GLC57" s="552"/>
      <c r="GLD57" s="552"/>
      <c r="GLE57" s="552"/>
      <c r="GLF57" s="552"/>
      <c r="GLG57" s="552"/>
      <c r="GLH57" s="552"/>
      <c r="GLI57" s="552"/>
      <c r="GLJ57" s="552"/>
      <c r="GLK57" s="552"/>
      <c r="GLL57" s="552"/>
      <c r="GLM57" s="552"/>
      <c r="GLN57" s="552"/>
      <c r="GLO57" s="552"/>
      <c r="GLP57" s="552"/>
      <c r="GLQ57" s="552"/>
      <c r="GLR57" s="552"/>
      <c r="GLS57" s="552"/>
      <c r="GLT57" s="552"/>
      <c r="GLU57" s="552"/>
      <c r="GLV57" s="552"/>
      <c r="GLW57" s="552"/>
      <c r="GLX57" s="552"/>
      <c r="GLY57" s="552"/>
      <c r="GLZ57" s="552"/>
      <c r="GMA57" s="552"/>
      <c r="GMB57" s="552"/>
      <c r="GMC57" s="552"/>
      <c r="GMD57" s="552"/>
      <c r="GME57" s="552"/>
      <c r="GMF57" s="552"/>
      <c r="GMG57" s="552"/>
      <c r="GMH57" s="552"/>
      <c r="GMI57" s="552"/>
      <c r="GMJ57" s="552"/>
      <c r="GMK57" s="552"/>
      <c r="GML57" s="552"/>
      <c r="GMM57" s="552"/>
      <c r="GMN57" s="552"/>
      <c r="GMO57" s="552"/>
      <c r="GMP57" s="552"/>
      <c r="GMQ57" s="552"/>
      <c r="GMR57" s="552"/>
      <c r="GMS57" s="552"/>
      <c r="GMT57" s="552"/>
      <c r="GMU57" s="552"/>
      <c r="GMV57" s="552"/>
      <c r="GMW57" s="552"/>
      <c r="GMX57" s="552"/>
      <c r="GMY57" s="552"/>
      <c r="GMZ57" s="552"/>
      <c r="GNA57" s="552"/>
      <c r="GNB57" s="552"/>
      <c r="GNC57" s="552"/>
      <c r="GND57" s="552"/>
      <c r="GNE57" s="552"/>
      <c r="GNF57" s="552"/>
      <c r="GNG57" s="552"/>
      <c r="GNH57" s="552"/>
      <c r="GNI57" s="552"/>
      <c r="GNJ57" s="552"/>
      <c r="GNK57" s="552"/>
      <c r="GNL57" s="552"/>
      <c r="GNM57" s="552"/>
      <c r="GNN57" s="552"/>
      <c r="GNO57" s="552"/>
      <c r="GNP57" s="552"/>
      <c r="GNQ57" s="552"/>
      <c r="GNR57" s="552"/>
      <c r="GNS57" s="552"/>
      <c r="GNT57" s="552"/>
      <c r="GNU57" s="552"/>
      <c r="GNV57" s="552"/>
      <c r="GNW57" s="552"/>
      <c r="GNX57" s="552"/>
      <c r="GNY57" s="552"/>
      <c r="GNZ57" s="552"/>
      <c r="GOA57" s="552"/>
      <c r="GOB57" s="552"/>
      <c r="GOC57" s="552"/>
      <c r="GOD57" s="552"/>
      <c r="GOE57" s="552"/>
      <c r="GOF57" s="552"/>
      <c r="GOG57" s="552"/>
      <c r="GOH57" s="552"/>
      <c r="GOI57" s="552"/>
      <c r="GOJ57" s="552"/>
      <c r="GOK57" s="552"/>
      <c r="GOL57" s="552"/>
      <c r="GOM57" s="552"/>
      <c r="GON57" s="552"/>
      <c r="GOO57" s="552"/>
      <c r="GOP57" s="552"/>
      <c r="GOQ57" s="552"/>
      <c r="GOR57" s="552"/>
      <c r="GOS57" s="552"/>
      <c r="GOT57" s="552"/>
      <c r="GOU57" s="552"/>
      <c r="GOV57" s="552"/>
      <c r="GOW57" s="552"/>
      <c r="GOX57" s="552"/>
      <c r="GOY57" s="552"/>
      <c r="GOZ57" s="552"/>
      <c r="GPA57" s="552"/>
      <c r="GPB57" s="552"/>
      <c r="GPC57" s="552"/>
      <c r="GPD57" s="552"/>
      <c r="GPE57" s="552"/>
      <c r="GPF57" s="552"/>
      <c r="GPG57" s="552"/>
      <c r="GPH57" s="552"/>
      <c r="GPI57" s="552"/>
      <c r="GPJ57" s="552"/>
      <c r="GPK57" s="552"/>
      <c r="GPL57" s="552"/>
      <c r="GPM57" s="552"/>
      <c r="GPN57" s="552"/>
      <c r="GPO57" s="552"/>
      <c r="GPP57" s="552"/>
      <c r="GPQ57" s="552"/>
      <c r="GPR57" s="552"/>
      <c r="GPS57" s="552"/>
      <c r="GPT57" s="552"/>
      <c r="GPU57" s="552"/>
      <c r="GPV57" s="552"/>
      <c r="GPW57" s="552"/>
      <c r="GPX57" s="552"/>
      <c r="GPY57" s="552"/>
      <c r="GPZ57" s="552"/>
      <c r="GQA57" s="552"/>
      <c r="GQB57" s="552"/>
      <c r="GQC57" s="552"/>
      <c r="GQD57" s="552"/>
      <c r="GQE57" s="552"/>
      <c r="GQF57" s="552"/>
      <c r="GQG57" s="552"/>
      <c r="GQH57" s="552"/>
      <c r="GQI57" s="552"/>
      <c r="GQJ57" s="552"/>
      <c r="GQK57" s="552"/>
      <c r="GQL57" s="552"/>
      <c r="GQM57" s="552"/>
      <c r="GQN57" s="552"/>
      <c r="GQO57" s="552"/>
      <c r="GQP57" s="552"/>
      <c r="GQQ57" s="552"/>
      <c r="GQR57" s="552"/>
      <c r="GQS57" s="552"/>
      <c r="GQT57" s="552"/>
      <c r="GQU57" s="552"/>
      <c r="GQV57" s="552"/>
      <c r="GQW57" s="552"/>
      <c r="GQX57" s="552"/>
      <c r="GQY57" s="552"/>
      <c r="GQZ57" s="552"/>
      <c r="GRA57" s="552"/>
      <c r="GRB57" s="552"/>
      <c r="GRC57" s="552"/>
      <c r="GRD57" s="552"/>
      <c r="GRE57" s="552"/>
      <c r="GRF57" s="552"/>
      <c r="GRG57" s="552"/>
      <c r="GRH57" s="552"/>
      <c r="GRI57" s="552"/>
      <c r="GRJ57" s="552"/>
      <c r="GRK57" s="552"/>
      <c r="GRL57" s="552"/>
      <c r="GRM57" s="552"/>
      <c r="GRN57" s="552"/>
      <c r="GRO57" s="552"/>
      <c r="GRP57" s="552"/>
      <c r="GRQ57" s="552"/>
      <c r="GRR57" s="552"/>
      <c r="GRS57" s="552"/>
      <c r="GRT57" s="552"/>
      <c r="GRU57" s="552"/>
      <c r="GRV57" s="552"/>
      <c r="GRW57" s="552"/>
      <c r="GRX57" s="552"/>
      <c r="GRY57" s="552"/>
      <c r="GRZ57" s="552"/>
      <c r="GSA57" s="552"/>
      <c r="GSB57" s="552"/>
      <c r="GSC57" s="552"/>
      <c r="GSD57" s="552"/>
      <c r="GSE57" s="552"/>
      <c r="GSF57" s="552"/>
      <c r="GSG57" s="552"/>
      <c r="GSH57" s="552"/>
      <c r="GSI57" s="552"/>
      <c r="GSJ57" s="552"/>
      <c r="GSK57" s="552"/>
      <c r="GSL57" s="552"/>
      <c r="GSM57" s="552"/>
      <c r="GSN57" s="552"/>
      <c r="GSO57" s="552"/>
      <c r="GSP57" s="552"/>
      <c r="GSQ57" s="552"/>
      <c r="GSR57" s="552"/>
      <c r="GSS57" s="552"/>
      <c r="GST57" s="552"/>
      <c r="GSU57" s="552"/>
      <c r="GSV57" s="552"/>
      <c r="GSW57" s="552"/>
      <c r="GSX57" s="552"/>
      <c r="GSY57" s="552"/>
      <c r="GSZ57" s="552"/>
      <c r="GTA57" s="552"/>
      <c r="GTB57" s="552"/>
      <c r="GTC57" s="552"/>
      <c r="GTD57" s="552"/>
      <c r="GTE57" s="552"/>
      <c r="GTF57" s="552"/>
      <c r="GTG57" s="552"/>
      <c r="GTH57" s="552"/>
      <c r="GTI57" s="552"/>
      <c r="GTJ57" s="552"/>
      <c r="GTK57" s="552"/>
      <c r="GTL57" s="552"/>
      <c r="GTM57" s="552"/>
      <c r="GTN57" s="552"/>
      <c r="GTO57" s="552"/>
      <c r="GTP57" s="552"/>
      <c r="GTQ57" s="552"/>
      <c r="GTR57" s="552"/>
      <c r="GTS57" s="552"/>
      <c r="GTT57" s="552"/>
      <c r="GTU57" s="552"/>
      <c r="GTV57" s="552"/>
      <c r="GTW57" s="552"/>
      <c r="GTX57" s="552"/>
      <c r="GTY57" s="552"/>
      <c r="GTZ57" s="552"/>
      <c r="GUA57" s="552"/>
      <c r="GUB57" s="552"/>
      <c r="GUC57" s="552"/>
      <c r="GUD57" s="552"/>
      <c r="GUE57" s="552"/>
      <c r="GUF57" s="552"/>
      <c r="GUG57" s="552"/>
      <c r="GUH57" s="552"/>
      <c r="GUI57" s="552"/>
      <c r="GUJ57" s="552"/>
      <c r="GUK57" s="552"/>
      <c r="GUL57" s="552"/>
      <c r="GUM57" s="552"/>
      <c r="GUN57" s="552"/>
      <c r="GUO57" s="552"/>
      <c r="GUP57" s="552"/>
      <c r="GUQ57" s="552"/>
      <c r="GUR57" s="552"/>
      <c r="GUS57" s="552"/>
      <c r="GUT57" s="552"/>
      <c r="GUU57" s="552"/>
      <c r="GUV57" s="552"/>
      <c r="GUW57" s="552"/>
      <c r="GUX57" s="552"/>
      <c r="GUY57" s="552"/>
      <c r="GUZ57" s="552"/>
      <c r="GVA57" s="552"/>
      <c r="GVB57" s="552"/>
      <c r="GVC57" s="552"/>
      <c r="GVD57" s="552"/>
      <c r="GVE57" s="552"/>
      <c r="GVF57" s="552"/>
      <c r="GVG57" s="552"/>
      <c r="GVH57" s="552"/>
      <c r="GVI57" s="552"/>
      <c r="GVJ57" s="552"/>
      <c r="GVK57" s="552"/>
      <c r="GVL57" s="552"/>
      <c r="GVM57" s="552"/>
      <c r="GVN57" s="552"/>
      <c r="GVO57" s="552"/>
      <c r="GVP57" s="552"/>
      <c r="GVQ57" s="552"/>
      <c r="GVR57" s="552"/>
      <c r="GVS57" s="552"/>
      <c r="GVT57" s="552"/>
      <c r="GVU57" s="552"/>
      <c r="GVV57" s="552"/>
      <c r="GVW57" s="552"/>
      <c r="GVX57" s="552"/>
      <c r="GVY57" s="552"/>
      <c r="GVZ57" s="552"/>
      <c r="GWA57" s="552"/>
      <c r="GWB57" s="552"/>
      <c r="GWC57" s="552"/>
      <c r="GWD57" s="552"/>
      <c r="GWE57" s="552"/>
      <c r="GWF57" s="552"/>
      <c r="GWG57" s="552"/>
      <c r="GWH57" s="552"/>
      <c r="GWI57" s="552"/>
      <c r="GWJ57" s="552"/>
      <c r="GWK57" s="552"/>
      <c r="GWL57" s="552"/>
      <c r="GWM57" s="552"/>
      <c r="GWN57" s="552"/>
      <c r="GWO57" s="552"/>
      <c r="GWP57" s="552"/>
      <c r="GWQ57" s="552"/>
      <c r="GWR57" s="552"/>
      <c r="GWS57" s="552"/>
      <c r="GWT57" s="552"/>
      <c r="GWU57" s="552"/>
      <c r="GWV57" s="552"/>
      <c r="GWW57" s="552"/>
      <c r="GWX57" s="552"/>
      <c r="GWY57" s="552"/>
      <c r="GWZ57" s="552"/>
      <c r="GXA57" s="552"/>
      <c r="GXB57" s="552"/>
      <c r="GXC57" s="552"/>
      <c r="GXD57" s="552"/>
      <c r="GXE57" s="552"/>
      <c r="GXF57" s="552"/>
      <c r="GXG57" s="552"/>
      <c r="GXH57" s="552"/>
      <c r="GXI57" s="552"/>
      <c r="GXJ57" s="552"/>
      <c r="GXK57" s="552"/>
      <c r="GXL57" s="552"/>
      <c r="GXM57" s="552"/>
      <c r="GXN57" s="552"/>
      <c r="GXO57" s="552"/>
      <c r="GXP57" s="552"/>
      <c r="GXQ57" s="552"/>
      <c r="GXR57" s="552"/>
      <c r="GXS57" s="552"/>
      <c r="GXT57" s="552"/>
      <c r="GXU57" s="552"/>
      <c r="GXV57" s="552"/>
      <c r="GXW57" s="552"/>
      <c r="GXX57" s="552"/>
      <c r="GXY57" s="552"/>
      <c r="GXZ57" s="552"/>
      <c r="GYA57" s="552"/>
      <c r="GYB57" s="552"/>
      <c r="GYC57" s="552"/>
      <c r="GYD57" s="552"/>
      <c r="GYE57" s="552"/>
      <c r="GYF57" s="552"/>
      <c r="GYG57" s="552"/>
      <c r="GYH57" s="552"/>
      <c r="GYI57" s="552"/>
      <c r="GYJ57" s="552"/>
      <c r="GYK57" s="552"/>
      <c r="GYL57" s="552"/>
      <c r="GYM57" s="552"/>
      <c r="GYN57" s="552"/>
      <c r="GYO57" s="552"/>
      <c r="GYP57" s="552"/>
      <c r="GYQ57" s="552"/>
      <c r="GYR57" s="552"/>
      <c r="GYS57" s="552"/>
      <c r="GYT57" s="552"/>
      <c r="GYU57" s="552"/>
      <c r="GYV57" s="552"/>
      <c r="GYW57" s="552"/>
      <c r="GYX57" s="552"/>
      <c r="GYY57" s="552"/>
      <c r="GYZ57" s="552"/>
      <c r="GZA57" s="552"/>
      <c r="GZB57" s="552"/>
      <c r="GZC57" s="552"/>
      <c r="GZD57" s="552"/>
      <c r="GZE57" s="552"/>
      <c r="GZF57" s="552"/>
      <c r="GZG57" s="552"/>
      <c r="GZH57" s="552"/>
      <c r="GZI57" s="552"/>
      <c r="GZJ57" s="552"/>
      <c r="GZK57" s="552"/>
      <c r="GZL57" s="552"/>
      <c r="GZM57" s="552"/>
      <c r="GZN57" s="552"/>
      <c r="GZO57" s="552"/>
      <c r="GZP57" s="552"/>
      <c r="GZQ57" s="552"/>
      <c r="GZR57" s="552"/>
      <c r="GZS57" s="552"/>
      <c r="GZT57" s="552"/>
      <c r="GZU57" s="552"/>
      <c r="GZV57" s="552"/>
      <c r="GZW57" s="552"/>
      <c r="GZX57" s="552"/>
      <c r="GZY57" s="552"/>
      <c r="GZZ57" s="552"/>
      <c r="HAA57" s="552"/>
      <c r="HAB57" s="552"/>
      <c r="HAC57" s="552"/>
      <c r="HAD57" s="552"/>
      <c r="HAE57" s="552"/>
      <c r="HAF57" s="552"/>
      <c r="HAG57" s="552"/>
      <c r="HAH57" s="552"/>
      <c r="HAI57" s="552"/>
      <c r="HAJ57" s="552"/>
      <c r="HAK57" s="552"/>
      <c r="HAL57" s="552"/>
      <c r="HAM57" s="552"/>
      <c r="HAN57" s="552"/>
      <c r="HAO57" s="552"/>
      <c r="HAP57" s="552"/>
      <c r="HAQ57" s="552"/>
      <c r="HAR57" s="552"/>
      <c r="HAS57" s="552"/>
      <c r="HAT57" s="552"/>
      <c r="HAU57" s="552"/>
      <c r="HAV57" s="552"/>
      <c r="HAW57" s="552"/>
      <c r="HAX57" s="552"/>
      <c r="HAY57" s="552"/>
      <c r="HAZ57" s="552"/>
      <c r="HBA57" s="552"/>
      <c r="HBB57" s="552"/>
      <c r="HBC57" s="552"/>
      <c r="HBD57" s="552"/>
      <c r="HBE57" s="552"/>
      <c r="HBF57" s="552"/>
      <c r="HBG57" s="552"/>
      <c r="HBH57" s="552"/>
      <c r="HBI57" s="552"/>
      <c r="HBJ57" s="552"/>
      <c r="HBK57" s="552"/>
      <c r="HBL57" s="552"/>
      <c r="HBM57" s="552"/>
      <c r="HBN57" s="552"/>
      <c r="HBO57" s="552"/>
      <c r="HBP57" s="552"/>
      <c r="HBQ57" s="552"/>
      <c r="HBR57" s="552"/>
      <c r="HBS57" s="552"/>
      <c r="HBT57" s="552"/>
      <c r="HBU57" s="552"/>
      <c r="HBV57" s="552"/>
      <c r="HBW57" s="552"/>
      <c r="HBX57" s="552"/>
      <c r="HBY57" s="552"/>
      <c r="HBZ57" s="552"/>
      <c r="HCA57" s="552"/>
      <c r="HCB57" s="552"/>
      <c r="HCC57" s="552"/>
      <c r="HCD57" s="552"/>
      <c r="HCE57" s="552"/>
      <c r="HCF57" s="552"/>
      <c r="HCG57" s="552"/>
      <c r="HCH57" s="552"/>
      <c r="HCI57" s="552"/>
      <c r="HCJ57" s="552"/>
      <c r="HCK57" s="552"/>
      <c r="HCL57" s="552"/>
      <c r="HCM57" s="552"/>
      <c r="HCN57" s="552"/>
      <c r="HCO57" s="552"/>
      <c r="HCP57" s="552"/>
      <c r="HCQ57" s="552"/>
      <c r="HCR57" s="552"/>
      <c r="HCS57" s="552"/>
      <c r="HCT57" s="552"/>
      <c r="HCU57" s="552"/>
      <c r="HCV57" s="552"/>
      <c r="HCW57" s="552"/>
      <c r="HCX57" s="552"/>
      <c r="HCY57" s="552"/>
      <c r="HCZ57" s="552"/>
      <c r="HDA57" s="552"/>
      <c r="HDB57" s="552"/>
      <c r="HDC57" s="552"/>
      <c r="HDD57" s="552"/>
      <c r="HDE57" s="552"/>
      <c r="HDF57" s="552"/>
      <c r="HDG57" s="552"/>
      <c r="HDH57" s="552"/>
      <c r="HDI57" s="552"/>
      <c r="HDJ57" s="552"/>
      <c r="HDK57" s="552"/>
      <c r="HDL57" s="552"/>
      <c r="HDM57" s="552"/>
      <c r="HDN57" s="552"/>
      <c r="HDO57" s="552"/>
      <c r="HDP57" s="552"/>
      <c r="HDQ57" s="552"/>
      <c r="HDR57" s="552"/>
      <c r="HDS57" s="552"/>
      <c r="HDT57" s="552"/>
      <c r="HDU57" s="552"/>
      <c r="HDV57" s="552"/>
      <c r="HDW57" s="552"/>
      <c r="HDX57" s="552"/>
      <c r="HDY57" s="552"/>
      <c r="HDZ57" s="552"/>
      <c r="HEA57" s="552"/>
      <c r="HEB57" s="552"/>
      <c r="HEC57" s="552"/>
      <c r="HED57" s="552"/>
      <c r="HEE57" s="552"/>
      <c r="HEF57" s="552"/>
      <c r="HEG57" s="552"/>
      <c r="HEH57" s="552"/>
      <c r="HEI57" s="552"/>
      <c r="HEJ57" s="552"/>
      <c r="HEK57" s="552"/>
      <c r="HEL57" s="552"/>
      <c r="HEM57" s="552"/>
      <c r="HEN57" s="552"/>
      <c r="HEO57" s="552"/>
      <c r="HEP57" s="552"/>
      <c r="HEQ57" s="552"/>
      <c r="HER57" s="552"/>
      <c r="HES57" s="552"/>
      <c r="HET57" s="552"/>
      <c r="HEU57" s="552"/>
      <c r="HEV57" s="552"/>
      <c r="HEW57" s="552"/>
      <c r="HEX57" s="552"/>
      <c r="HEY57" s="552"/>
      <c r="HEZ57" s="552"/>
      <c r="HFA57" s="552"/>
      <c r="HFB57" s="552"/>
      <c r="HFC57" s="552"/>
      <c r="HFD57" s="552"/>
      <c r="HFE57" s="552"/>
      <c r="HFF57" s="552"/>
      <c r="HFG57" s="552"/>
      <c r="HFH57" s="552"/>
      <c r="HFI57" s="552"/>
      <c r="HFJ57" s="552"/>
      <c r="HFK57" s="552"/>
      <c r="HFL57" s="552"/>
      <c r="HFM57" s="552"/>
      <c r="HFN57" s="552"/>
      <c r="HFO57" s="552"/>
      <c r="HFP57" s="552"/>
      <c r="HFQ57" s="552"/>
      <c r="HFR57" s="552"/>
      <c r="HFS57" s="552"/>
      <c r="HFT57" s="552"/>
      <c r="HFU57" s="552"/>
      <c r="HFV57" s="552"/>
      <c r="HFW57" s="552"/>
      <c r="HFX57" s="552"/>
      <c r="HFY57" s="552"/>
      <c r="HFZ57" s="552"/>
      <c r="HGA57" s="552"/>
      <c r="HGB57" s="552"/>
      <c r="HGC57" s="552"/>
      <c r="HGD57" s="552"/>
      <c r="HGE57" s="552"/>
      <c r="HGF57" s="552"/>
      <c r="HGG57" s="552"/>
      <c r="HGH57" s="552"/>
      <c r="HGI57" s="552"/>
      <c r="HGJ57" s="552"/>
      <c r="HGK57" s="552"/>
      <c r="HGL57" s="552"/>
      <c r="HGM57" s="552"/>
      <c r="HGN57" s="552"/>
      <c r="HGO57" s="552"/>
      <c r="HGP57" s="552"/>
      <c r="HGQ57" s="552"/>
      <c r="HGR57" s="552"/>
      <c r="HGS57" s="552"/>
      <c r="HGT57" s="552"/>
      <c r="HGU57" s="552"/>
      <c r="HGV57" s="552"/>
      <c r="HGW57" s="552"/>
      <c r="HGX57" s="552"/>
      <c r="HGY57" s="552"/>
      <c r="HGZ57" s="552"/>
      <c r="HHA57" s="552"/>
      <c r="HHB57" s="552"/>
      <c r="HHC57" s="552"/>
      <c r="HHD57" s="552"/>
      <c r="HHE57" s="552"/>
      <c r="HHF57" s="552"/>
      <c r="HHG57" s="552"/>
      <c r="HHH57" s="552"/>
      <c r="HHI57" s="552"/>
      <c r="HHJ57" s="552"/>
      <c r="HHK57" s="552"/>
      <c r="HHL57" s="552"/>
      <c r="HHM57" s="552"/>
      <c r="HHN57" s="552"/>
      <c r="HHO57" s="552"/>
      <c r="HHP57" s="552"/>
      <c r="HHQ57" s="552"/>
      <c r="HHR57" s="552"/>
      <c r="HHS57" s="552"/>
      <c r="HHT57" s="552"/>
      <c r="HHU57" s="552"/>
      <c r="HHV57" s="552"/>
      <c r="HHW57" s="552"/>
      <c r="HHX57" s="552"/>
      <c r="HHY57" s="552"/>
      <c r="HHZ57" s="552"/>
      <c r="HIA57" s="552"/>
      <c r="HIB57" s="552"/>
      <c r="HIC57" s="552"/>
      <c r="HID57" s="552"/>
      <c r="HIE57" s="552"/>
      <c r="HIF57" s="552"/>
      <c r="HIG57" s="552"/>
      <c r="HIH57" s="552"/>
      <c r="HII57" s="552"/>
      <c r="HIJ57" s="552"/>
      <c r="HIK57" s="552"/>
      <c r="HIL57" s="552"/>
      <c r="HIM57" s="552"/>
      <c r="HIN57" s="552"/>
      <c r="HIO57" s="552"/>
      <c r="HIP57" s="552"/>
      <c r="HIQ57" s="552"/>
      <c r="HIR57" s="552"/>
      <c r="HIS57" s="552"/>
      <c r="HIT57" s="552"/>
      <c r="HIU57" s="552"/>
      <c r="HIV57" s="552"/>
      <c r="HIW57" s="552"/>
      <c r="HIX57" s="552"/>
      <c r="HIY57" s="552"/>
      <c r="HIZ57" s="552"/>
      <c r="HJA57" s="552"/>
      <c r="HJB57" s="552"/>
      <c r="HJC57" s="552"/>
      <c r="HJD57" s="552"/>
      <c r="HJE57" s="552"/>
      <c r="HJF57" s="552"/>
      <c r="HJG57" s="552"/>
      <c r="HJH57" s="552"/>
      <c r="HJI57" s="552"/>
      <c r="HJJ57" s="552"/>
      <c r="HJK57" s="552"/>
      <c r="HJL57" s="552"/>
      <c r="HJM57" s="552"/>
      <c r="HJN57" s="552"/>
      <c r="HJO57" s="552"/>
      <c r="HJP57" s="552"/>
      <c r="HJQ57" s="552"/>
      <c r="HJR57" s="552"/>
      <c r="HJS57" s="552"/>
      <c r="HJT57" s="552"/>
      <c r="HJU57" s="552"/>
      <c r="HJV57" s="552"/>
      <c r="HJW57" s="552"/>
      <c r="HJX57" s="552"/>
      <c r="HJY57" s="552"/>
      <c r="HJZ57" s="552"/>
      <c r="HKA57" s="552"/>
      <c r="HKB57" s="552"/>
      <c r="HKC57" s="552"/>
      <c r="HKD57" s="552"/>
      <c r="HKE57" s="552"/>
      <c r="HKF57" s="552"/>
      <c r="HKG57" s="552"/>
      <c r="HKH57" s="552"/>
      <c r="HKI57" s="552"/>
      <c r="HKJ57" s="552"/>
      <c r="HKK57" s="552"/>
      <c r="HKL57" s="552"/>
      <c r="HKM57" s="552"/>
      <c r="HKN57" s="552"/>
      <c r="HKO57" s="552"/>
      <c r="HKP57" s="552"/>
      <c r="HKQ57" s="552"/>
      <c r="HKR57" s="552"/>
      <c r="HKS57" s="552"/>
      <c r="HKT57" s="552"/>
      <c r="HKU57" s="552"/>
      <c r="HKV57" s="552"/>
      <c r="HKW57" s="552"/>
      <c r="HKX57" s="552"/>
      <c r="HKY57" s="552"/>
      <c r="HKZ57" s="552"/>
      <c r="HLA57" s="552"/>
      <c r="HLB57" s="552"/>
      <c r="HLC57" s="552"/>
      <c r="HLD57" s="552"/>
      <c r="HLE57" s="552"/>
      <c r="HLF57" s="552"/>
      <c r="HLG57" s="552"/>
      <c r="HLH57" s="552"/>
      <c r="HLI57" s="552"/>
      <c r="HLJ57" s="552"/>
      <c r="HLK57" s="552"/>
      <c r="HLL57" s="552"/>
      <c r="HLM57" s="552"/>
      <c r="HLN57" s="552"/>
      <c r="HLO57" s="552"/>
      <c r="HLP57" s="552"/>
      <c r="HLQ57" s="552"/>
      <c r="HLR57" s="552"/>
      <c r="HLS57" s="552"/>
      <c r="HLT57" s="552"/>
      <c r="HLU57" s="552"/>
      <c r="HLV57" s="552"/>
      <c r="HLW57" s="552"/>
      <c r="HLX57" s="552"/>
      <c r="HLY57" s="552"/>
      <c r="HLZ57" s="552"/>
      <c r="HMA57" s="552"/>
      <c r="HMB57" s="552"/>
      <c r="HMC57" s="552"/>
      <c r="HMD57" s="552"/>
      <c r="HME57" s="552"/>
      <c r="HMF57" s="552"/>
      <c r="HMG57" s="552"/>
      <c r="HMH57" s="552"/>
      <c r="HMI57" s="552"/>
      <c r="HMJ57" s="552"/>
      <c r="HMK57" s="552"/>
      <c r="HML57" s="552"/>
      <c r="HMM57" s="552"/>
      <c r="HMN57" s="552"/>
      <c r="HMO57" s="552"/>
      <c r="HMP57" s="552"/>
      <c r="HMQ57" s="552"/>
      <c r="HMR57" s="552"/>
      <c r="HMS57" s="552"/>
      <c r="HMT57" s="552"/>
      <c r="HMU57" s="552"/>
      <c r="HMV57" s="552"/>
      <c r="HMW57" s="552"/>
      <c r="HMX57" s="552"/>
      <c r="HMY57" s="552"/>
      <c r="HMZ57" s="552"/>
      <c r="HNA57" s="552"/>
      <c r="HNB57" s="552"/>
      <c r="HNC57" s="552"/>
      <c r="HND57" s="552"/>
      <c r="HNE57" s="552"/>
      <c r="HNF57" s="552"/>
      <c r="HNG57" s="552"/>
      <c r="HNH57" s="552"/>
      <c r="HNI57" s="552"/>
      <c r="HNJ57" s="552"/>
      <c r="HNK57" s="552"/>
      <c r="HNL57" s="552"/>
      <c r="HNM57" s="552"/>
      <c r="HNN57" s="552"/>
      <c r="HNO57" s="552"/>
      <c r="HNP57" s="552"/>
      <c r="HNQ57" s="552"/>
      <c r="HNR57" s="552"/>
      <c r="HNS57" s="552"/>
      <c r="HNT57" s="552"/>
      <c r="HNU57" s="552"/>
      <c r="HNV57" s="552"/>
      <c r="HNW57" s="552"/>
      <c r="HNX57" s="552"/>
      <c r="HNY57" s="552"/>
      <c r="HNZ57" s="552"/>
      <c r="HOA57" s="552"/>
      <c r="HOB57" s="552"/>
      <c r="HOC57" s="552"/>
      <c r="HOD57" s="552"/>
      <c r="HOE57" s="552"/>
      <c r="HOF57" s="552"/>
      <c r="HOG57" s="552"/>
      <c r="HOH57" s="552"/>
      <c r="HOI57" s="552"/>
      <c r="HOJ57" s="552"/>
      <c r="HOK57" s="552"/>
      <c r="HOL57" s="552"/>
      <c r="HOM57" s="552"/>
      <c r="HON57" s="552"/>
      <c r="HOO57" s="552"/>
      <c r="HOP57" s="552"/>
      <c r="HOQ57" s="552"/>
      <c r="HOR57" s="552"/>
      <c r="HOS57" s="552"/>
      <c r="HOT57" s="552"/>
      <c r="HOU57" s="552"/>
      <c r="HOV57" s="552"/>
      <c r="HOW57" s="552"/>
      <c r="HOX57" s="552"/>
      <c r="HOY57" s="552"/>
      <c r="HOZ57" s="552"/>
      <c r="HPA57" s="552"/>
      <c r="HPB57" s="552"/>
      <c r="HPC57" s="552"/>
      <c r="HPD57" s="552"/>
      <c r="HPE57" s="552"/>
      <c r="HPF57" s="552"/>
      <c r="HPG57" s="552"/>
      <c r="HPH57" s="552"/>
      <c r="HPI57" s="552"/>
      <c r="HPJ57" s="552"/>
      <c r="HPK57" s="552"/>
      <c r="HPL57" s="552"/>
      <c r="HPM57" s="552"/>
      <c r="HPN57" s="552"/>
      <c r="HPO57" s="552"/>
      <c r="HPP57" s="552"/>
      <c r="HPQ57" s="552"/>
      <c r="HPR57" s="552"/>
      <c r="HPS57" s="552"/>
      <c r="HPT57" s="552"/>
      <c r="HPU57" s="552"/>
      <c r="HPV57" s="552"/>
      <c r="HPW57" s="552"/>
      <c r="HPX57" s="552"/>
      <c r="HPY57" s="552"/>
      <c r="HPZ57" s="552"/>
      <c r="HQA57" s="552"/>
      <c r="HQB57" s="552"/>
      <c r="HQC57" s="552"/>
      <c r="HQD57" s="552"/>
      <c r="HQE57" s="552"/>
      <c r="HQF57" s="552"/>
      <c r="HQG57" s="552"/>
      <c r="HQH57" s="552"/>
      <c r="HQI57" s="552"/>
      <c r="HQJ57" s="552"/>
      <c r="HQK57" s="552"/>
      <c r="HQL57" s="552"/>
      <c r="HQM57" s="552"/>
      <c r="HQN57" s="552"/>
      <c r="HQO57" s="552"/>
      <c r="HQP57" s="552"/>
      <c r="HQQ57" s="552"/>
      <c r="HQR57" s="552"/>
      <c r="HQS57" s="552"/>
      <c r="HQT57" s="552"/>
      <c r="HQU57" s="552"/>
      <c r="HQV57" s="552"/>
      <c r="HQW57" s="552"/>
      <c r="HQX57" s="552"/>
      <c r="HQY57" s="552"/>
      <c r="HQZ57" s="552"/>
      <c r="HRA57" s="552"/>
      <c r="HRB57" s="552"/>
      <c r="HRC57" s="552"/>
      <c r="HRD57" s="552"/>
      <c r="HRE57" s="552"/>
      <c r="HRF57" s="552"/>
      <c r="HRG57" s="552"/>
      <c r="HRH57" s="552"/>
      <c r="HRI57" s="552"/>
      <c r="HRJ57" s="552"/>
      <c r="HRK57" s="552"/>
      <c r="HRL57" s="552"/>
      <c r="HRM57" s="552"/>
      <c r="HRN57" s="552"/>
      <c r="HRO57" s="552"/>
      <c r="HRP57" s="552"/>
      <c r="HRQ57" s="552"/>
      <c r="HRR57" s="552"/>
      <c r="HRS57" s="552"/>
      <c r="HRT57" s="552"/>
      <c r="HRU57" s="552"/>
      <c r="HRV57" s="552"/>
      <c r="HRW57" s="552"/>
      <c r="HRX57" s="552"/>
      <c r="HRY57" s="552"/>
      <c r="HRZ57" s="552"/>
      <c r="HSA57" s="552"/>
      <c r="HSB57" s="552"/>
      <c r="HSC57" s="552"/>
      <c r="HSD57" s="552"/>
      <c r="HSE57" s="552"/>
      <c r="HSF57" s="552"/>
      <c r="HSG57" s="552"/>
      <c r="HSH57" s="552"/>
      <c r="HSI57" s="552"/>
      <c r="HSJ57" s="552"/>
      <c r="HSK57" s="552"/>
      <c r="HSL57" s="552"/>
      <c r="HSM57" s="552"/>
      <c r="HSN57" s="552"/>
      <c r="HSO57" s="552"/>
      <c r="HSP57" s="552"/>
      <c r="HSQ57" s="552"/>
      <c r="HSR57" s="552"/>
      <c r="HSS57" s="552"/>
      <c r="HST57" s="552"/>
      <c r="HSU57" s="552"/>
      <c r="HSV57" s="552"/>
      <c r="HSW57" s="552"/>
      <c r="HSX57" s="552"/>
      <c r="HSY57" s="552"/>
      <c r="HSZ57" s="552"/>
      <c r="HTA57" s="552"/>
      <c r="HTB57" s="552"/>
      <c r="HTC57" s="552"/>
      <c r="HTD57" s="552"/>
      <c r="HTE57" s="552"/>
      <c r="HTF57" s="552"/>
      <c r="HTG57" s="552"/>
      <c r="HTH57" s="552"/>
      <c r="HTI57" s="552"/>
      <c r="HTJ57" s="552"/>
      <c r="HTK57" s="552"/>
      <c r="HTL57" s="552"/>
      <c r="HTM57" s="552"/>
      <c r="HTN57" s="552"/>
      <c r="HTO57" s="552"/>
      <c r="HTP57" s="552"/>
      <c r="HTQ57" s="552"/>
      <c r="HTR57" s="552"/>
      <c r="HTS57" s="552"/>
      <c r="HTT57" s="552"/>
      <c r="HTU57" s="552"/>
      <c r="HTV57" s="552"/>
      <c r="HTW57" s="552"/>
      <c r="HTX57" s="552"/>
      <c r="HTY57" s="552"/>
      <c r="HTZ57" s="552"/>
      <c r="HUA57" s="552"/>
      <c r="HUB57" s="552"/>
      <c r="HUC57" s="552"/>
      <c r="HUD57" s="552"/>
      <c r="HUE57" s="552"/>
      <c r="HUF57" s="552"/>
      <c r="HUG57" s="552"/>
      <c r="HUH57" s="552"/>
      <c r="HUI57" s="552"/>
      <c r="HUJ57" s="552"/>
      <c r="HUK57" s="552"/>
      <c r="HUL57" s="552"/>
      <c r="HUM57" s="552"/>
      <c r="HUN57" s="552"/>
      <c r="HUO57" s="552"/>
      <c r="HUP57" s="552"/>
      <c r="HUQ57" s="552"/>
      <c r="HUR57" s="552"/>
      <c r="HUS57" s="552"/>
      <c r="HUT57" s="552"/>
      <c r="HUU57" s="552"/>
      <c r="HUV57" s="552"/>
      <c r="HUW57" s="552"/>
      <c r="HUX57" s="552"/>
      <c r="HUY57" s="552"/>
      <c r="HUZ57" s="552"/>
      <c r="HVA57" s="552"/>
      <c r="HVB57" s="552"/>
      <c r="HVC57" s="552"/>
      <c r="HVD57" s="552"/>
      <c r="HVE57" s="552"/>
      <c r="HVF57" s="552"/>
      <c r="HVG57" s="552"/>
      <c r="HVH57" s="552"/>
      <c r="HVI57" s="552"/>
      <c r="HVJ57" s="552"/>
      <c r="HVK57" s="552"/>
      <c r="HVL57" s="552"/>
      <c r="HVM57" s="552"/>
      <c r="HVN57" s="552"/>
      <c r="HVO57" s="552"/>
      <c r="HVP57" s="552"/>
      <c r="HVQ57" s="552"/>
      <c r="HVR57" s="552"/>
      <c r="HVS57" s="552"/>
      <c r="HVT57" s="552"/>
      <c r="HVU57" s="552"/>
      <c r="HVV57" s="552"/>
      <c r="HVW57" s="552"/>
      <c r="HVX57" s="552"/>
      <c r="HVY57" s="552"/>
      <c r="HVZ57" s="552"/>
      <c r="HWA57" s="552"/>
      <c r="HWB57" s="552"/>
      <c r="HWC57" s="552"/>
      <c r="HWD57" s="552"/>
      <c r="HWE57" s="552"/>
      <c r="HWF57" s="552"/>
      <c r="HWG57" s="552"/>
      <c r="HWH57" s="552"/>
      <c r="HWI57" s="552"/>
      <c r="HWJ57" s="552"/>
      <c r="HWK57" s="552"/>
      <c r="HWL57" s="552"/>
      <c r="HWM57" s="552"/>
      <c r="HWN57" s="552"/>
      <c r="HWO57" s="552"/>
      <c r="HWP57" s="552"/>
      <c r="HWQ57" s="552"/>
      <c r="HWR57" s="552"/>
      <c r="HWS57" s="552"/>
      <c r="HWT57" s="552"/>
      <c r="HWU57" s="552"/>
      <c r="HWV57" s="552"/>
      <c r="HWW57" s="552"/>
      <c r="HWX57" s="552"/>
      <c r="HWY57" s="552"/>
      <c r="HWZ57" s="552"/>
      <c r="HXA57" s="552"/>
      <c r="HXB57" s="552"/>
      <c r="HXC57" s="552"/>
      <c r="HXD57" s="552"/>
      <c r="HXE57" s="552"/>
      <c r="HXF57" s="552"/>
      <c r="HXG57" s="552"/>
      <c r="HXH57" s="552"/>
      <c r="HXI57" s="552"/>
      <c r="HXJ57" s="552"/>
      <c r="HXK57" s="552"/>
      <c r="HXL57" s="552"/>
      <c r="HXM57" s="552"/>
      <c r="HXN57" s="552"/>
      <c r="HXO57" s="552"/>
      <c r="HXP57" s="552"/>
      <c r="HXQ57" s="552"/>
      <c r="HXR57" s="552"/>
      <c r="HXS57" s="552"/>
      <c r="HXT57" s="552"/>
      <c r="HXU57" s="552"/>
      <c r="HXV57" s="552"/>
      <c r="HXW57" s="552"/>
      <c r="HXX57" s="552"/>
      <c r="HXY57" s="552"/>
      <c r="HXZ57" s="552"/>
      <c r="HYA57" s="552"/>
      <c r="HYB57" s="552"/>
      <c r="HYC57" s="552"/>
      <c r="HYD57" s="552"/>
      <c r="HYE57" s="552"/>
      <c r="HYF57" s="552"/>
      <c r="HYG57" s="552"/>
      <c r="HYH57" s="552"/>
      <c r="HYI57" s="552"/>
      <c r="HYJ57" s="552"/>
      <c r="HYK57" s="552"/>
      <c r="HYL57" s="552"/>
      <c r="HYM57" s="552"/>
      <c r="HYN57" s="552"/>
      <c r="HYO57" s="552"/>
      <c r="HYP57" s="552"/>
      <c r="HYQ57" s="552"/>
      <c r="HYR57" s="552"/>
      <c r="HYS57" s="552"/>
      <c r="HYT57" s="552"/>
      <c r="HYU57" s="552"/>
      <c r="HYV57" s="552"/>
      <c r="HYW57" s="552"/>
      <c r="HYX57" s="552"/>
      <c r="HYY57" s="552"/>
      <c r="HYZ57" s="552"/>
      <c r="HZA57" s="552"/>
      <c r="HZB57" s="552"/>
      <c r="HZC57" s="552"/>
      <c r="HZD57" s="552"/>
      <c r="HZE57" s="552"/>
      <c r="HZF57" s="552"/>
      <c r="HZG57" s="552"/>
      <c r="HZH57" s="552"/>
      <c r="HZI57" s="552"/>
      <c r="HZJ57" s="552"/>
      <c r="HZK57" s="552"/>
      <c r="HZL57" s="552"/>
      <c r="HZM57" s="552"/>
      <c r="HZN57" s="552"/>
      <c r="HZO57" s="552"/>
      <c r="HZP57" s="552"/>
      <c r="HZQ57" s="552"/>
      <c r="HZR57" s="552"/>
      <c r="HZS57" s="552"/>
      <c r="HZT57" s="552"/>
      <c r="HZU57" s="552"/>
      <c r="HZV57" s="552"/>
      <c r="HZW57" s="552"/>
      <c r="HZX57" s="552"/>
      <c r="HZY57" s="552"/>
      <c r="HZZ57" s="552"/>
      <c r="IAA57" s="552"/>
      <c r="IAB57" s="552"/>
      <c r="IAC57" s="552"/>
      <c r="IAD57" s="552"/>
      <c r="IAE57" s="552"/>
      <c r="IAF57" s="552"/>
      <c r="IAG57" s="552"/>
      <c r="IAH57" s="552"/>
      <c r="IAI57" s="552"/>
      <c r="IAJ57" s="552"/>
      <c r="IAK57" s="552"/>
      <c r="IAL57" s="552"/>
      <c r="IAM57" s="552"/>
      <c r="IAN57" s="552"/>
      <c r="IAO57" s="552"/>
      <c r="IAP57" s="552"/>
      <c r="IAQ57" s="552"/>
      <c r="IAR57" s="552"/>
      <c r="IAS57" s="552"/>
      <c r="IAT57" s="552"/>
      <c r="IAU57" s="552"/>
      <c r="IAV57" s="552"/>
      <c r="IAW57" s="552"/>
      <c r="IAX57" s="552"/>
      <c r="IAY57" s="552"/>
      <c r="IAZ57" s="552"/>
      <c r="IBA57" s="552"/>
      <c r="IBB57" s="552"/>
      <c r="IBC57" s="552"/>
      <c r="IBD57" s="552"/>
      <c r="IBE57" s="552"/>
      <c r="IBF57" s="552"/>
      <c r="IBG57" s="552"/>
      <c r="IBH57" s="552"/>
      <c r="IBI57" s="552"/>
      <c r="IBJ57" s="552"/>
      <c r="IBK57" s="552"/>
      <c r="IBL57" s="552"/>
      <c r="IBM57" s="552"/>
      <c r="IBN57" s="552"/>
      <c r="IBO57" s="552"/>
      <c r="IBP57" s="552"/>
      <c r="IBQ57" s="552"/>
      <c r="IBR57" s="552"/>
      <c r="IBS57" s="552"/>
      <c r="IBT57" s="552"/>
      <c r="IBU57" s="552"/>
      <c r="IBV57" s="552"/>
      <c r="IBW57" s="552"/>
      <c r="IBX57" s="552"/>
      <c r="IBY57" s="552"/>
      <c r="IBZ57" s="552"/>
      <c r="ICA57" s="552"/>
      <c r="ICB57" s="552"/>
      <c r="ICC57" s="552"/>
      <c r="ICD57" s="552"/>
      <c r="ICE57" s="552"/>
      <c r="ICF57" s="552"/>
      <c r="ICG57" s="552"/>
      <c r="ICH57" s="552"/>
      <c r="ICI57" s="552"/>
      <c r="ICJ57" s="552"/>
      <c r="ICK57" s="552"/>
      <c r="ICL57" s="552"/>
      <c r="ICM57" s="552"/>
      <c r="ICN57" s="552"/>
      <c r="ICO57" s="552"/>
      <c r="ICP57" s="552"/>
      <c r="ICQ57" s="552"/>
      <c r="ICR57" s="552"/>
      <c r="ICS57" s="552"/>
      <c r="ICT57" s="552"/>
      <c r="ICU57" s="552"/>
      <c r="ICV57" s="552"/>
      <c r="ICW57" s="552"/>
      <c r="ICX57" s="552"/>
      <c r="ICY57" s="552"/>
      <c r="ICZ57" s="552"/>
      <c r="IDA57" s="552"/>
      <c r="IDB57" s="552"/>
      <c r="IDC57" s="552"/>
      <c r="IDD57" s="552"/>
      <c r="IDE57" s="552"/>
      <c r="IDF57" s="552"/>
      <c r="IDG57" s="552"/>
      <c r="IDH57" s="552"/>
      <c r="IDI57" s="552"/>
      <c r="IDJ57" s="552"/>
      <c r="IDK57" s="552"/>
      <c r="IDL57" s="552"/>
      <c r="IDM57" s="552"/>
      <c r="IDN57" s="552"/>
      <c r="IDO57" s="552"/>
      <c r="IDP57" s="552"/>
      <c r="IDQ57" s="552"/>
      <c r="IDR57" s="552"/>
      <c r="IDS57" s="552"/>
      <c r="IDT57" s="552"/>
      <c r="IDU57" s="552"/>
      <c r="IDV57" s="552"/>
      <c r="IDW57" s="552"/>
      <c r="IDX57" s="552"/>
      <c r="IDY57" s="552"/>
      <c r="IDZ57" s="552"/>
      <c r="IEA57" s="552"/>
      <c r="IEB57" s="552"/>
      <c r="IEC57" s="552"/>
      <c r="IED57" s="552"/>
      <c r="IEE57" s="552"/>
      <c r="IEF57" s="552"/>
      <c r="IEG57" s="552"/>
      <c r="IEH57" s="552"/>
      <c r="IEI57" s="552"/>
      <c r="IEJ57" s="552"/>
      <c r="IEK57" s="552"/>
      <c r="IEL57" s="552"/>
      <c r="IEM57" s="552"/>
      <c r="IEN57" s="552"/>
      <c r="IEO57" s="552"/>
      <c r="IEP57" s="552"/>
      <c r="IEQ57" s="552"/>
      <c r="IER57" s="552"/>
      <c r="IES57" s="552"/>
      <c r="IET57" s="552"/>
      <c r="IEU57" s="552"/>
      <c r="IEV57" s="552"/>
      <c r="IEW57" s="552"/>
      <c r="IEX57" s="552"/>
      <c r="IEY57" s="552"/>
      <c r="IEZ57" s="552"/>
      <c r="IFA57" s="552"/>
      <c r="IFB57" s="552"/>
      <c r="IFC57" s="552"/>
      <c r="IFD57" s="552"/>
      <c r="IFE57" s="552"/>
      <c r="IFF57" s="552"/>
      <c r="IFG57" s="552"/>
      <c r="IFH57" s="552"/>
      <c r="IFI57" s="552"/>
      <c r="IFJ57" s="552"/>
      <c r="IFK57" s="552"/>
      <c r="IFL57" s="552"/>
      <c r="IFM57" s="552"/>
      <c r="IFN57" s="552"/>
      <c r="IFO57" s="552"/>
      <c r="IFP57" s="552"/>
      <c r="IFQ57" s="552"/>
      <c r="IFR57" s="552"/>
      <c r="IFS57" s="552"/>
      <c r="IFT57" s="552"/>
      <c r="IFU57" s="552"/>
      <c r="IFV57" s="552"/>
      <c r="IFW57" s="552"/>
      <c r="IFX57" s="552"/>
      <c r="IFY57" s="552"/>
      <c r="IFZ57" s="552"/>
      <c r="IGA57" s="552"/>
      <c r="IGB57" s="552"/>
      <c r="IGC57" s="552"/>
      <c r="IGD57" s="552"/>
      <c r="IGE57" s="552"/>
      <c r="IGF57" s="552"/>
      <c r="IGG57" s="552"/>
      <c r="IGH57" s="552"/>
      <c r="IGI57" s="552"/>
      <c r="IGJ57" s="552"/>
      <c r="IGK57" s="552"/>
      <c r="IGL57" s="552"/>
      <c r="IGM57" s="552"/>
      <c r="IGN57" s="552"/>
      <c r="IGO57" s="552"/>
      <c r="IGP57" s="552"/>
      <c r="IGQ57" s="552"/>
      <c r="IGR57" s="552"/>
      <c r="IGS57" s="552"/>
      <c r="IGT57" s="552"/>
      <c r="IGU57" s="552"/>
      <c r="IGV57" s="552"/>
      <c r="IGW57" s="552"/>
      <c r="IGX57" s="552"/>
      <c r="IGY57" s="552"/>
      <c r="IGZ57" s="552"/>
      <c r="IHA57" s="552"/>
      <c r="IHB57" s="552"/>
      <c r="IHC57" s="552"/>
      <c r="IHD57" s="552"/>
      <c r="IHE57" s="552"/>
      <c r="IHF57" s="552"/>
      <c r="IHG57" s="552"/>
      <c r="IHH57" s="552"/>
      <c r="IHI57" s="552"/>
      <c r="IHJ57" s="552"/>
      <c r="IHK57" s="552"/>
      <c r="IHL57" s="552"/>
      <c r="IHM57" s="552"/>
      <c r="IHN57" s="552"/>
      <c r="IHO57" s="552"/>
      <c r="IHP57" s="552"/>
      <c r="IHQ57" s="552"/>
      <c r="IHR57" s="552"/>
      <c r="IHS57" s="552"/>
      <c r="IHT57" s="552"/>
      <c r="IHU57" s="552"/>
      <c r="IHV57" s="552"/>
      <c r="IHW57" s="552"/>
      <c r="IHX57" s="552"/>
      <c r="IHY57" s="552"/>
      <c r="IHZ57" s="552"/>
      <c r="IIA57" s="552"/>
      <c r="IIB57" s="552"/>
      <c r="IIC57" s="552"/>
      <c r="IID57" s="552"/>
      <c r="IIE57" s="552"/>
      <c r="IIF57" s="552"/>
      <c r="IIG57" s="552"/>
      <c r="IIH57" s="552"/>
      <c r="III57" s="552"/>
      <c r="IIJ57" s="552"/>
      <c r="IIK57" s="552"/>
      <c r="IIL57" s="552"/>
      <c r="IIM57" s="552"/>
      <c r="IIN57" s="552"/>
      <c r="IIO57" s="552"/>
      <c r="IIP57" s="552"/>
      <c r="IIQ57" s="552"/>
      <c r="IIR57" s="552"/>
      <c r="IIS57" s="552"/>
      <c r="IIT57" s="552"/>
      <c r="IIU57" s="552"/>
      <c r="IIV57" s="552"/>
      <c r="IIW57" s="552"/>
      <c r="IIX57" s="552"/>
      <c r="IIY57" s="552"/>
      <c r="IIZ57" s="552"/>
      <c r="IJA57" s="552"/>
      <c r="IJB57" s="552"/>
      <c r="IJC57" s="552"/>
      <c r="IJD57" s="552"/>
      <c r="IJE57" s="552"/>
      <c r="IJF57" s="552"/>
      <c r="IJG57" s="552"/>
      <c r="IJH57" s="552"/>
      <c r="IJI57" s="552"/>
      <c r="IJJ57" s="552"/>
      <c r="IJK57" s="552"/>
      <c r="IJL57" s="552"/>
      <c r="IJM57" s="552"/>
      <c r="IJN57" s="552"/>
      <c r="IJO57" s="552"/>
      <c r="IJP57" s="552"/>
      <c r="IJQ57" s="552"/>
      <c r="IJR57" s="552"/>
      <c r="IJS57" s="552"/>
      <c r="IJT57" s="552"/>
      <c r="IJU57" s="552"/>
      <c r="IJV57" s="552"/>
      <c r="IJW57" s="552"/>
      <c r="IJX57" s="552"/>
      <c r="IJY57" s="552"/>
      <c r="IJZ57" s="552"/>
      <c r="IKA57" s="552"/>
      <c r="IKB57" s="552"/>
      <c r="IKC57" s="552"/>
      <c r="IKD57" s="552"/>
      <c r="IKE57" s="552"/>
      <c r="IKF57" s="552"/>
      <c r="IKG57" s="552"/>
      <c r="IKH57" s="552"/>
      <c r="IKI57" s="552"/>
      <c r="IKJ57" s="552"/>
      <c r="IKK57" s="552"/>
      <c r="IKL57" s="552"/>
      <c r="IKM57" s="552"/>
      <c r="IKN57" s="552"/>
      <c r="IKO57" s="552"/>
      <c r="IKP57" s="552"/>
      <c r="IKQ57" s="552"/>
      <c r="IKR57" s="552"/>
      <c r="IKS57" s="552"/>
      <c r="IKT57" s="552"/>
      <c r="IKU57" s="552"/>
      <c r="IKV57" s="552"/>
      <c r="IKW57" s="552"/>
      <c r="IKX57" s="552"/>
      <c r="IKY57" s="552"/>
      <c r="IKZ57" s="552"/>
      <c r="ILA57" s="552"/>
      <c r="ILB57" s="552"/>
      <c r="ILC57" s="552"/>
      <c r="ILD57" s="552"/>
      <c r="ILE57" s="552"/>
      <c r="ILF57" s="552"/>
      <c r="ILG57" s="552"/>
      <c r="ILH57" s="552"/>
      <c r="ILI57" s="552"/>
      <c r="ILJ57" s="552"/>
      <c r="ILK57" s="552"/>
      <c r="ILL57" s="552"/>
      <c r="ILM57" s="552"/>
      <c r="ILN57" s="552"/>
      <c r="ILO57" s="552"/>
      <c r="ILP57" s="552"/>
      <c r="ILQ57" s="552"/>
      <c r="ILR57" s="552"/>
      <c r="ILS57" s="552"/>
      <c r="ILT57" s="552"/>
      <c r="ILU57" s="552"/>
      <c r="ILV57" s="552"/>
      <c r="ILW57" s="552"/>
      <c r="ILX57" s="552"/>
      <c r="ILY57" s="552"/>
      <c r="ILZ57" s="552"/>
      <c r="IMA57" s="552"/>
      <c r="IMB57" s="552"/>
      <c r="IMC57" s="552"/>
      <c r="IMD57" s="552"/>
      <c r="IME57" s="552"/>
      <c r="IMF57" s="552"/>
      <c r="IMG57" s="552"/>
      <c r="IMH57" s="552"/>
      <c r="IMI57" s="552"/>
      <c r="IMJ57" s="552"/>
      <c r="IMK57" s="552"/>
      <c r="IML57" s="552"/>
      <c r="IMM57" s="552"/>
      <c r="IMN57" s="552"/>
      <c r="IMO57" s="552"/>
      <c r="IMP57" s="552"/>
      <c r="IMQ57" s="552"/>
      <c r="IMR57" s="552"/>
      <c r="IMS57" s="552"/>
      <c r="IMT57" s="552"/>
      <c r="IMU57" s="552"/>
      <c r="IMV57" s="552"/>
      <c r="IMW57" s="552"/>
      <c r="IMX57" s="552"/>
      <c r="IMY57" s="552"/>
      <c r="IMZ57" s="552"/>
      <c r="INA57" s="552"/>
      <c r="INB57" s="552"/>
      <c r="INC57" s="552"/>
      <c r="IND57" s="552"/>
      <c r="INE57" s="552"/>
      <c r="INF57" s="552"/>
      <c r="ING57" s="552"/>
      <c r="INH57" s="552"/>
      <c r="INI57" s="552"/>
      <c r="INJ57" s="552"/>
      <c r="INK57" s="552"/>
      <c r="INL57" s="552"/>
      <c r="INM57" s="552"/>
      <c r="INN57" s="552"/>
      <c r="INO57" s="552"/>
      <c r="INP57" s="552"/>
      <c r="INQ57" s="552"/>
      <c r="INR57" s="552"/>
      <c r="INS57" s="552"/>
      <c r="INT57" s="552"/>
      <c r="INU57" s="552"/>
      <c r="INV57" s="552"/>
      <c r="INW57" s="552"/>
      <c r="INX57" s="552"/>
      <c r="INY57" s="552"/>
      <c r="INZ57" s="552"/>
      <c r="IOA57" s="552"/>
      <c r="IOB57" s="552"/>
      <c r="IOC57" s="552"/>
      <c r="IOD57" s="552"/>
      <c r="IOE57" s="552"/>
      <c r="IOF57" s="552"/>
      <c r="IOG57" s="552"/>
      <c r="IOH57" s="552"/>
      <c r="IOI57" s="552"/>
      <c r="IOJ57" s="552"/>
      <c r="IOK57" s="552"/>
      <c r="IOL57" s="552"/>
      <c r="IOM57" s="552"/>
      <c r="ION57" s="552"/>
      <c r="IOO57" s="552"/>
      <c r="IOP57" s="552"/>
      <c r="IOQ57" s="552"/>
      <c r="IOR57" s="552"/>
      <c r="IOS57" s="552"/>
      <c r="IOT57" s="552"/>
      <c r="IOU57" s="552"/>
      <c r="IOV57" s="552"/>
      <c r="IOW57" s="552"/>
      <c r="IOX57" s="552"/>
      <c r="IOY57" s="552"/>
      <c r="IOZ57" s="552"/>
      <c r="IPA57" s="552"/>
      <c r="IPB57" s="552"/>
      <c r="IPC57" s="552"/>
      <c r="IPD57" s="552"/>
      <c r="IPE57" s="552"/>
      <c r="IPF57" s="552"/>
      <c r="IPG57" s="552"/>
      <c r="IPH57" s="552"/>
      <c r="IPI57" s="552"/>
      <c r="IPJ57" s="552"/>
      <c r="IPK57" s="552"/>
      <c r="IPL57" s="552"/>
      <c r="IPM57" s="552"/>
      <c r="IPN57" s="552"/>
      <c r="IPO57" s="552"/>
      <c r="IPP57" s="552"/>
      <c r="IPQ57" s="552"/>
      <c r="IPR57" s="552"/>
      <c r="IPS57" s="552"/>
      <c r="IPT57" s="552"/>
      <c r="IPU57" s="552"/>
      <c r="IPV57" s="552"/>
      <c r="IPW57" s="552"/>
      <c r="IPX57" s="552"/>
      <c r="IPY57" s="552"/>
      <c r="IPZ57" s="552"/>
      <c r="IQA57" s="552"/>
      <c r="IQB57" s="552"/>
      <c r="IQC57" s="552"/>
      <c r="IQD57" s="552"/>
      <c r="IQE57" s="552"/>
      <c r="IQF57" s="552"/>
      <c r="IQG57" s="552"/>
      <c r="IQH57" s="552"/>
      <c r="IQI57" s="552"/>
      <c r="IQJ57" s="552"/>
      <c r="IQK57" s="552"/>
      <c r="IQL57" s="552"/>
      <c r="IQM57" s="552"/>
      <c r="IQN57" s="552"/>
      <c r="IQO57" s="552"/>
      <c r="IQP57" s="552"/>
      <c r="IQQ57" s="552"/>
      <c r="IQR57" s="552"/>
      <c r="IQS57" s="552"/>
      <c r="IQT57" s="552"/>
      <c r="IQU57" s="552"/>
      <c r="IQV57" s="552"/>
      <c r="IQW57" s="552"/>
      <c r="IQX57" s="552"/>
      <c r="IQY57" s="552"/>
      <c r="IQZ57" s="552"/>
      <c r="IRA57" s="552"/>
      <c r="IRB57" s="552"/>
      <c r="IRC57" s="552"/>
      <c r="IRD57" s="552"/>
      <c r="IRE57" s="552"/>
      <c r="IRF57" s="552"/>
      <c r="IRG57" s="552"/>
      <c r="IRH57" s="552"/>
      <c r="IRI57" s="552"/>
      <c r="IRJ57" s="552"/>
      <c r="IRK57" s="552"/>
      <c r="IRL57" s="552"/>
      <c r="IRM57" s="552"/>
      <c r="IRN57" s="552"/>
      <c r="IRO57" s="552"/>
      <c r="IRP57" s="552"/>
      <c r="IRQ57" s="552"/>
      <c r="IRR57" s="552"/>
      <c r="IRS57" s="552"/>
      <c r="IRT57" s="552"/>
      <c r="IRU57" s="552"/>
      <c r="IRV57" s="552"/>
      <c r="IRW57" s="552"/>
      <c r="IRX57" s="552"/>
      <c r="IRY57" s="552"/>
      <c r="IRZ57" s="552"/>
      <c r="ISA57" s="552"/>
      <c r="ISB57" s="552"/>
      <c r="ISC57" s="552"/>
      <c r="ISD57" s="552"/>
      <c r="ISE57" s="552"/>
      <c r="ISF57" s="552"/>
      <c r="ISG57" s="552"/>
      <c r="ISH57" s="552"/>
      <c r="ISI57" s="552"/>
      <c r="ISJ57" s="552"/>
      <c r="ISK57" s="552"/>
      <c r="ISL57" s="552"/>
      <c r="ISM57" s="552"/>
      <c r="ISN57" s="552"/>
      <c r="ISO57" s="552"/>
      <c r="ISP57" s="552"/>
      <c r="ISQ57" s="552"/>
      <c r="ISR57" s="552"/>
      <c r="ISS57" s="552"/>
      <c r="IST57" s="552"/>
      <c r="ISU57" s="552"/>
      <c r="ISV57" s="552"/>
      <c r="ISW57" s="552"/>
      <c r="ISX57" s="552"/>
      <c r="ISY57" s="552"/>
      <c r="ISZ57" s="552"/>
      <c r="ITA57" s="552"/>
      <c r="ITB57" s="552"/>
      <c r="ITC57" s="552"/>
      <c r="ITD57" s="552"/>
      <c r="ITE57" s="552"/>
      <c r="ITF57" s="552"/>
      <c r="ITG57" s="552"/>
      <c r="ITH57" s="552"/>
      <c r="ITI57" s="552"/>
      <c r="ITJ57" s="552"/>
      <c r="ITK57" s="552"/>
      <c r="ITL57" s="552"/>
      <c r="ITM57" s="552"/>
      <c r="ITN57" s="552"/>
      <c r="ITO57" s="552"/>
      <c r="ITP57" s="552"/>
      <c r="ITQ57" s="552"/>
      <c r="ITR57" s="552"/>
      <c r="ITS57" s="552"/>
      <c r="ITT57" s="552"/>
      <c r="ITU57" s="552"/>
      <c r="ITV57" s="552"/>
      <c r="ITW57" s="552"/>
      <c r="ITX57" s="552"/>
      <c r="ITY57" s="552"/>
      <c r="ITZ57" s="552"/>
      <c r="IUA57" s="552"/>
      <c r="IUB57" s="552"/>
      <c r="IUC57" s="552"/>
      <c r="IUD57" s="552"/>
      <c r="IUE57" s="552"/>
      <c r="IUF57" s="552"/>
      <c r="IUG57" s="552"/>
      <c r="IUH57" s="552"/>
      <c r="IUI57" s="552"/>
      <c r="IUJ57" s="552"/>
      <c r="IUK57" s="552"/>
      <c r="IUL57" s="552"/>
      <c r="IUM57" s="552"/>
      <c r="IUN57" s="552"/>
      <c r="IUO57" s="552"/>
      <c r="IUP57" s="552"/>
      <c r="IUQ57" s="552"/>
      <c r="IUR57" s="552"/>
      <c r="IUS57" s="552"/>
      <c r="IUT57" s="552"/>
      <c r="IUU57" s="552"/>
      <c r="IUV57" s="552"/>
      <c r="IUW57" s="552"/>
      <c r="IUX57" s="552"/>
      <c r="IUY57" s="552"/>
      <c r="IUZ57" s="552"/>
      <c r="IVA57" s="552"/>
      <c r="IVB57" s="552"/>
      <c r="IVC57" s="552"/>
      <c r="IVD57" s="552"/>
      <c r="IVE57" s="552"/>
      <c r="IVF57" s="552"/>
      <c r="IVG57" s="552"/>
      <c r="IVH57" s="552"/>
      <c r="IVI57" s="552"/>
      <c r="IVJ57" s="552"/>
      <c r="IVK57" s="552"/>
      <c r="IVL57" s="552"/>
      <c r="IVM57" s="552"/>
      <c r="IVN57" s="552"/>
      <c r="IVO57" s="552"/>
      <c r="IVP57" s="552"/>
      <c r="IVQ57" s="552"/>
      <c r="IVR57" s="552"/>
      <c r="IVS57" s="552"/>
      <c r="IVT57" s="552"/>
      <c r="IVU57" s="552"/>
      <c r="IVV57" s="552"/>
      <c r="IVW57" s="552"/>
      <c r="IVX57" s="552"/>
      <c r="IVY57" s="552"/>
      <c r="IVZ57" s="552"/>
      <c r="IWA57" s="552"/>
      <c r="IWB57" s="552"/>
      <c r="IWC57" s="552"/>
      <c r="IWD57" s="552"/>
      <c r="IWE57" s="552"/>
      <c r="IWF57" s="552"/>
      <c r="IWG57" s="552"/>
      <c r="IWH57" s="552"/>
      <c r="IWI57" s="552"/>
      <c r="IWJ57" s="552"/>
      <c r="IWK57" s="552"/>
      <c r="IWL57" s="552"/>
      <c r="IWM57" s="552"/>
      <c r="IWN57" s="552"/>
      <c r="IWO57" s="552"/>
      <c r="IWP57" s="552"/>
      <c r="IWQ57" s="552"/>
      <c r="IWR57" s="552"/>
      <c r="IWS57" s="552"/>
      <c r="IWT57" s="552"/>
      <c r="IWU57" s="552"/>
      <c r="IWV57" s="552"/>
      <c r="IWW57" s="552"/>
      <c r="IWX57" s="552"/>
      <c r="IWY57" s="552"/>
      <c r="IWZ57" s="552"/>
      <c r="IXA57" s="552"/>
      <c r="IXB57" s="552"/>
      <c r="IXC57" s="552"/>
      <c r="IXD57" s="552"/>
      <c r="IXE57" s="552"/>
      <c r="IXF57" s="552"/>
      <c r="IXG57" s="552"/>
      <c r="IXH57" s="552"/>
      <c r="IXI57" s="552"/>
      <c r="IXJ57" s="552"/>
      <c r="IXK57" s="552"/>
      <c r="IXL57" s="552"/>
      <c r="IXM57" s="552"/>
      <c r="IXN57" s="552"/>
      <c r="IXO57" s="552"/>
      <c r="IXP57" s="552"/>
      <c r="IXQ57" s="552"/>
      <c r="IXR57" s="552"/>
      <c r="IXS57" s="552"/>
      <c r="IXT57" s="552"/>
      <c r="IXU57" s="552"/>
      <c r="IXV57" s="552"/>
      <c r="IXW57" s="552"/>
      <c r="IXX57" s="552"/>
      <c r="IXY57" s="552"/>
      <c r="IXZ57" s="552"/>
      <c r="IYA57" s="552"/>
      <c r="IYB57" s="552"/>
      <c r="IYC57" s="552"/>
      <c r="IYD57" s="552"/>
      <c r="IYE57" s="552"/>
      <c r="IYF57" s="552"/>
      <c r="IYG57" s="552"/>
      <c r="IYH57" s="552"/>
      <c r="IYI57" s="552"/>
      <c r="IYJ57" s="552"/>
      <c r="IYK57" s="552"/>
      <c r="IYL57" s="552"/>
      <c r="IYM57" s="552"/>
      <c r="IYN57" s="552"/>
      <c r="IYO57" s="552"/>
      <c r="IYP57" s="552"/>
      <c r="IYQ57" s="552"/>
      <c r="IYR57" s="552"/>
      <c r="IYS57" s="552"/>
      <c r="IYT57" s="552"/>
      <c r="IYU57" s="552"/>
      <c r="IYV57" s="552"/>
      <c r="IYW57" s="552"/>
      <c r="IYX57" s="552"/>
      <c r="IYY57" s="552"/>
      <c r="IYZ57" s="552"/>
      <c r="IZA57" s="552"/>
      <c r="IZB57" s="552"/>
      <c r="IZC57" s="552"/>
      <c r="IZD57" s="552"/>
      <c r="IZE57" s="552"/>
      <c r="IZF57" s="552"/>
      <c r="IZG57" s="552"/>
      <c r="IZH57" s="552"/>
      <c r="IZI57" s="552"/>
      <c r="IZJ57" s="552"/>
      <c r="IZK57" s="552"/>
      <c r="IZL57" s="552"/>
      <c r="IZM57" s="552"/>
      <c r="IZN57" s="552"/>
      <c r="IZO57" s="552"/>
      <c r="IZP57" s="552"/>
      <c r="IZQ57" s="552"/>
      <c r="IZR57" s="552"/>
      <c r="IZS57" s="552"/>
      <c r="IZT57" s="552"/>
      <c r="IZU57" s="552"/>
      <c r="IZV57" s="552"/>
      <c r="IZW57" s="552"/>
      <c r="IZX57" s="552"/>
      <c r="IZY57" s="552"/>
      <c r="IZZ57" s="552"/>
      <c r="JAA57" s="552"/>
      <c r="JAB57" s="552"/>
      <c r="JAC57" s="552"/>
      <c r="JAD57" s="552"/>
      <c r="JAE57" s="552"/>
      <c r="JAF57" s="552"/>
      <c r="JAG57" s="552"/>
      <c r="JAH57" s="552"/>
      <c r="JAI57" s="552"/>
      <c r="JAJ57" s="552"/>
      <c r="JAK57" s="552"/>
      <c r="JAL57" s="552"/>
      <c r="JAM57" s="552"/>
      <c r="JAN57" s="552"/>
      <c r="JAO57" s="552"/>
      <c r="JAP57" s="552"/>
      <c r="JAQ57" s="552"/>
      <c r="JAR57" s="552"/>
      <c r="JAS57" s="552"/>
      <c r="JAT57" s="552"/>
      <c r="JAU57" s="552"/>
      <c r="JAV57" s="552"/>
      <c r="JAW57" s="552"/>
      <c r="JAX57" s="552"/>
      <c r="JAY57" s="552"/>
      <c r="JAZ57" s="552"/>
      <c r="JBA57" s="552"/>
      <c r="JBB57" s="552"/>
      <c r="JBC57" s="552"/>
      <c r="JBD57" s="552"/>
      <c r="JBE57" s="552"/>
      <c r="JBF57" s="552"/>
      <c r="JBG57" s="552"/>
      <c r="JBH57" s="552"/>
      <c r="JBI57" s="552"/>
      <c r="JBJ57" s="552"/>
      <c r="JBK57" s="552"/>
      <c r="JBL57" s="552"/>
      <c r="JBM57" s="552"/>
      <c r="JBN57" s="552"/>
      <c r="JBO57" s="552"/>
      <c r="JBP57" s="552"/>
      <c r="JBQ57" s="552"/>
      <c r="JBR57" s="552"/>
      <c r="JBS57" s="552"/>
      <c r="JBT57" s="552"/>
      <c r="JBU57" s="552"/>
      <c r="JBV57" s="552"/>
      <c r="JBW57" s="552"/>
      <c r="JBX57" s="552"/>
      <c r="JBY57" s="552"/>
      <c r="JBZ57" s="552"/>
      <c r="JCA57" s="552"/>
      <c r="JCB57" s="552"/>
      <c r="JCC57" s="552"/>
      <c r="JCD57" s="552"/>
      <c r="JCE57" s="552"/>
      <c r="JCF57" s="552"/>
      <c r="JCG57" s="552"/>
      <c r="JCH57" s="552"/>
      <c r="JCI57" s="552"/>
      <c r="JCJ57" s="552"/>
      <c r="JCK57" s="552"/>
      <c r="JCL57" s="552"/>
      <c r="JCM57" s="552"/>
      <c r="JCN57" s="552"/>
      <c r="JCO57" s="552"/>
      <c r="JCP57" s="552"/>
      <c r="JCQ57" s="552"/>
      <c r="JCR57" s="552"/>
      <c r="JCS57" s="552"/>
      <c r="JCT57" s="552"/>
      <c r="JCU57" s="552"/>
      <c r="JCV57" s="552"/>
      <c r="JCW57" s="552"/>
      <c r="JCX57" s="552"/>
      <c r="JCY57" s="552"/>
      <c r="JCZ57" s="552"/>
      <c r="JDA57" s="552"/>
      <c r="JDB57" s="552"/>
      <c r="JDC57" s="552"/>
      <c r="JDD57" s="552"/>
      <c r="JDE57" s="552"/>
      <c r="JDF57" s="552"/>
      <c r="JDG57" s="552"/>
      <c r="JDH57" s="552"/>
      <c r="JDI57" s="552"/>
      <c r="JDJ57" s="552"/>
      <c r="JDK57" s="552"/>
      <c r="JDL57" s="552"/>
      <c r="JDM57" s="552"/>
      <c r="JDN57" s="552"/>
      <c r="JDO57" s="552"/>
      <c r="JDP57" s="552"/>
      <c r="JDQ57" s="552"/>
      <c r="JDR57" s="552"/>
      <c r="JDS57" s="552"/>
      <c r="JDT57" s="552"/>
      <c r="JDU57" s="552"/>
      <c r="JDV57" s="552"/>
      <c r="JDW57" s="552"/>
      <c r="JDX57" s="552"/>
      <c r="JDY57" s="552"/>
      <c r="JDZ57" s="552"/>
      <c r="JEA57" s="552"/>
      <c r="JEB57" s="552"/>
      <c r="JEC57" s="552"/>
      <c r="JED57" s="552"/>
      <c r="JEE57" s="552"/>
      <c r="JEF57" s="552"/>
      <c r="JEG57" s="552"/>
      <c r="JEH57" s="552"/>
      <c r="JEI57" s="552"/>
      <c r="JEJ57" s="552"/>
      <c r="JEK57" s="552"/>
      <c r="JEL57" s="552"/>
      <c r="JEM57" s="552"/>
      <c r="JEN57" s="552"/>
      <c r="JEO57" s="552"/>
      <c r="JEP57" s="552"/>
      <c r="JEQ57" s="552"/>
      <c r="JER57" s="552"/>
      <c r="JES57" s="552"/>
      <c r="JET57" s="552"/>
      <c r="JEU57" s="552"/>
      <c r="JEV57" s="552"/>
      <c r="JEW57" s="552"/>
      <c r="JEX57" s="552"/>
      <c r="JEY57" s="552"/>
      <c r="JEZ57" s="552"/>
      <c r="JFA57" s="552"/>
      <c r="JFB57" s="552"/>
      <c r="JFC57" s="552"/>
      <c r="JFD57" s="552"/>
      <c r="JFE57" s="552"/>
      <c r="JFF57" s="552"/>
      <c r="JFG57" s="552"/>
      <c r="JFH57" s="552"/>
      <c r="JFI57" s="552"/>
      <c r="JFJ57" s="552"/>
      <c r="JFK57" s="552"/>
      <c r="JFL57" s="552"/>
      <c r="JFM57" s="552"/>
      <c r="JFN57" s="552"/>
      <c r="JFO57" s="552"/>
      <c r="JFP57" s="552"/>
      <c r="JFQ57" s="552"/>
      <c r="JFR57" s="552"/>
      <c r="JFS57" s="552"/>
      <c r="JFT57" s="552"/>
      <c r="JFU57" s="552"/>
      <c r="JFV57" s="552"/>
      <c r="JFW57" s="552"/>
      <c r="JFX57" s="552"/>
      <c r="JFY57" s="552"/>
      <c r="JFZ57" s="552"/>
      <c r="JGA57" s="552"/>
      <c r="JGB57" s="552"/>
      <c r="JGC57" s="552"/>
      <c r="JGD57" s="552"/>
      <c r="JGE57" s="552"/>
      <c r="JGF57" s="552"/>
      <c r="JGG57" s="552"/>
      <c r="JGH57" s="552"/>
      <c r="JGI57" s="552"/>
      <c r="JGJ57" s="552"/>
      <c r="JGK57" s="552"/>
      <c r="JGL57" s="552"/>
      <c r="JGM57" s="552"/>
      <c r="JGN57" s="552"/>
      <c r="JGO57" s="552"/>
      <c r="JGP57" s="552"/>
      <c r="JGQ57" s="552"/>
      <c r="JGR57" s="552"/>
      <c r="JGS57" s="552"/>
      <c r="JGT57" s="552"/>
      <c r="JGU57" s="552"/>
      <c r="JGV57" s="552"/>
      <c r="JGW57" s="552"/>
      <c r="JGX57" s="552"/>
      <c r="JGY57" s="552"/>
      <c r="JGZ57" s="552"/>
      <c r="JHA57" s="552"/>
      <c r="JHB57" s="552"/>
      <c r="JHC57" s="552"/>
      <c r="JHD57" s="552"/>
      <c r="JHE57" s="552"/>
      <c r="JHF57" s="552"/>
      <c r="JHG57" s="552"/>
      <c r="JHH57" s="552"/>
      <c r="JHI57" s="552"/>
      <c r="JHJ57" s="552"/>
      <c r="JHK57" s="552"/>
      <c r="JHL57" s="552"/>
      <c r="JHM57" s="552"/>
      <c r="JHN57" s="552"/>
      <c r="JHO57" s="552"/>
      <c r="JHP57" s="552"/>
      <c r="JHQ57" s="552"/>
      <c r="JHR57" s="552"/>
      <c r="JHS57" s="552"/>
      <c r="JHT57" s="552"/>
      <c r="JHU57" s="552"/>
      <c r="JHV57" s="552"/>
      <c r="JHW57" s="552"/>
      <c r="JHX57" s="552"/>
      <c r="JHY57" s="552"/>
      <c r="JHZ57" s="552"/>
      <c r="JIA57" s="552"/>
      <c r="JIB57" s="552"/>
      <c r="JIC57" s="552"/>
      <c r="JID57" s="552"/>
      <c r="JIE57" s="552"/>
      <c r="JIF57" s="552"/>
      <c r="JIG57" s="552"/>
      <c r="JIH57" s="552"/>
      <c r="JII57" s="552"/>
      <c r="JIJ57" s="552"/>
      <c r="JIK57" s="552"/>
      <c r="JIL57" s="552"/>
      <c r="JIM57" s="552"/>
      <c r="JIN57" s="552"/>
      <c r="JIO57" s="552"/>
      <c r="JIP57" s="552"/>
      <c r="JIQ57" s="552"/>
      <c r="JIR57" s="552"/>
      <c r="JIS57" s="552"/>
      <c r="JIT57" s="552"/>
      <c r="JIU57" s="552"/>
      <c r="JIV57" s="552"/>
      <c r="JIW57" s="552"/>
      <c r="JIX57" s="552"/>
      <c r="JIY57" s="552"/>
      <c r="JIZ57" s="552"/>
      <c r="JJA57" s="552"/>
      <c r="JJB57" s="552"/>
      <c r="JJC57" s="552"/>
      <c r="JJD57" s="552"/>
      <c r="JJE57" s="552"/>
      <c r="JJF57" s="552"/>
      <c r="JJG57" s="552"/>
      <c r="JJH57" s="552"/>
      <c r="JJI57" s="552"/>
      <c r="JJJ57" s="552"/>
      <c r="JJK57" s="552"/>
      <c r="JJL57" s="552"/>
      <c r="JJM57" s="552"/>
      <c r="JJN57" s="552"/>
      <c r="JJO57" s="552"/>
      <c r="JJP57" s="552"/>
      <c r="JJQ57" s="552"/>
      <c r="JJR57" s="552"/>
      <c r="JJS57" s="552"/>
      <c r="JJT57" s="552"/>
      <c r="JJU57" s="552"/>
      <c r="JJV57" s="552"/>
      <c r="JJW57" s="552"/>
      <c r="JJX57" s="552"/>
      <c r="JJY57" s="552"/>
      <c r="JJZ57" s="552"/>
      <c r="JKA57" s="552"/>
      <c r="JKB57" s="552"/>
      <c r="JKC57" s="552"/>
      <c r="JKD57" s="552"/>
      <c r="JKE57" s="552"/>
      <c r="JKF57" s="552"/>
      <c r="JKG57" s="552"/>
      <c r="JKH57" s="552"/>
      <c r="JKI57" s="552"/>
      <c r="JKJ57" s="552"/>
      <c r="JKK57" s="552"/>
      <c r="JKL57" s="552"/>
      <c r="JKM57" s="552"/>
      <c r="JKN57" s="552"/>
      <c r="JKO57" s="552"/>
      <c r="JKP57" s="552"/>
      <c r="JKQ57" s="552"/>
      <c r="JKR57" s="552"/>
      <c r="JKS57" s="552"/>
      <c r="JKT57" s="552"/>
      <c r="JKU57" s="552"/>
      <c r="JKV57" s="552"/>
      <c r="JKW57" s="552"/>
      <c r="JKX57" s="552"/>
      <c r="JKY57" s="552"/>
      <c r="JKZ57" s="552"/>
      <c r="JLA57" s="552"/>
      <c r="JLB57" s="552"/>
      <c r="JLC57" s="552"/>
      <c r="JLD57" s="552"/>
      <c r="JLE57" s="552"/>
      <c r="JLF57" s="552"/>
      <c r="JLG57" s="552"/>
      <c r="JLH57" s="552"/>
      <c r="JLI57" s="552"/>
      <c r="JLJ57" s="552"/>
      <c r="JLK57" s="552"/>
      <c r="JLL57" s="552"/>
      <c r="JLM57" s="552"/>
      <c r="JLN57" s="552"/>
      <c r="JLO57" s="552"/>
      <c r="JLP57" s="552"/>
      <c r="JLQ57" s="552"/>
      <c r="JLR57" s="552"/>
      <c r="JLS57" s="552"/>
      <c r="JLT57" s="552"/>
      <c r="JLU57" s="552"/>
      <c r="JLV57" s="552"/>
      <c r="JLW57" s="552"/>
      <c r="JLX57" s="552"/>
      <c r="JLY57" s="552"/>
      <c r="JLZ57" s="552"/>
      <c r="JMA57" s="552"/>
      <c r="JMB57" s="552"/>
      <c r="JMC57" s="552"/>
      <c r="JMD57" s="552"/>
      <c r="JME57" s="552"/>
      <c r="JMF57" s="552"/>
      <c r="JMG57" s="552"/>
      <c r="JMH57" s="552"/>
      <c r="JMI57" s="552"/>
      <c r="JMJ57" s="552"/>
      <c r="JMK57" s="552"/>
      <c r="JML57" s="552"/>
      <c r="JMM57" s="552"/>
      <c r="JMN57" s="552"/>
      <c r="JMO57" s="552"/>
      <c r="JMP57" s="552"/>
      <c r="JMQ57" s="552"/>
      <c r="JMR57" s="552"/>
      <c r="JMS57" s="552"/>
      <c r="JMT57" s="552"/>
      <c r="JMU57" s="552"/>
      <c r="JMV57" s="552"/>
      <c r="JMW57" s="552"/>
      <c r="JMX57" s="552"/>
      <c r="JMY57" s="552"/>
      <c r="JMZ57" s="552"/>
      <c r="JNA57" s="552"/>
      <c r="JNB57" s="552"/>
      <c r="JNC57" s="552"/>
      <c r="JND57" s="552"/>
      <c r="JNE57" s="552"/>
      <c r="JNF57" s="552"/>
      <c r="JNG57" s="552"/>
      <c r="JNH57" s="552"/>
      <c r="JNI57" s="552"/>
      <c r="JNJ57" s="552"/>
      <c r="JNK57" s="552"/>
      <c r="JNL57" s="552"/>
      <c r="JNM57" s="552"/>
      <c r="JNN57" s="552"/>
      <c r="JNO57" s="552"/>
      <c r="JNP57" s="552"/>
      <c r="JNQ57" s="552"/>
      <c r="JNR57" s="552"/>
      <c r="JNS57" s="552"/>
      <c r="JNT57" s="552"/>
      <c r="JNU57" s="552"/>
      <c r="JNV57" s="552"/>
      <c r="JNW57" s="552"/>
      <c r="JNX57" s="552"/>
      <c r="JNY57" s="552"/>
      <c r="JNZ57" s="552"/>
      <c r="JOA57" s="552"/>
      <c r="JOB57" s="552"/>
      <c r="JOC57" s="552"/>
      <c r="JOD57" s="552"/>
      <c r="JOE57" s="552"/>
      <c r="JOF57" s="552"/>
      <c r="JOG57" s="552"/>
      <c r="JOH57" s="552"/>
      <c r="JOI57" s="552"/>
      <c r="JOJ57" s="552"/>
      <c r="JOK57" s="552"/>
      <c r="JOL57" s="552"/>
      <c r="JOM57" s="552"/>
      <c r="JON57" s="552"/>
      <c r="JOO57" s="552"/>
      <c r="JOP57" s="552"/>
      <c r="JOQ57" s="552"/>
      <c r="JOR57" s="552"/>
      <c r="JOS57" s="552"/>
      <c r="JOT57" s="552"/>
      <c r="JOU57" s="552"/>
      <c r="JOV57" s="552"/>
      <c r="JOW57" s="552"/>
      <c r="JOX57" s="552"/>
      <c r="JOY57" s="552"/>
      <c r="JOZ57" s="552"/>
      <c r="JPA57" s="552"/>
      <c r="JPB57" s="552"/>
      <c r="JPC57" s="552"/>
      <c r="JPD57" s="552"/>
      <c r="JPE57" s="552"/>
      <c r="JPF57" s="552"/>
      <c r="JPG57" s="552"/>
      <c r="JPH57" s="552"/>
      <c r="JPI57" s="552"/>
      <c r="JPJ57" s="552"/>
      <c r="JPK57" s="552"/>
      <c r="JPL57" s="552"/>
      <c r="JPM57" s="552"/>
      <c r="JPN57" s="552"/>
      <c r="JPO57" s="552"/>
      <c r="JPP57" s="552"/>
      <c r="JPQ57" s="552"/>
      <c r="JPR57" s="552"/>
      <c r="JPS57" s="552"/>
      <c r="JPT57" s="552"/>
      <c r="JPU57" s="552"/>
      <c r="JPV57" s="552"/>
      <c r="JPW57" s="552"/>
      <c r="JPX57" s="552"/>
      <c r="JPY57" s="552"/>
      <c r="JPZ57" s="552"/>
      <c r="JQA57" s="552"/>
      <c r="JQB57" s="552"/>
      <c r="JQC57" s="552"/>
      <c r="JQD57" s="552"/>
      <c r="JQE57" s="552"/>
      <c r="JQF57" s="552"/>
      <c r="JQG57" s="552"/>
      <c r="JQH57" s="552"/>
      <c r="JQI57" s="552"/>
      <c r="JQJ57" s="552"/>
      <c r="JQK57" s="552"/>
      <c r="JQL57" s="552"/>
      <c r="JQM57" s="552"/>
      <c r="JQN57" s="552"/>
      <c r="JQO57" s="552"/>
      <c r="JQP57" s="552"/>
      <c r="JQQ57" s="552"/>
      <c r="JQR57" s="552"/>
      <c r="JQS57" s="552"/>
      <c r="JQT57" s="552"/>
      <c r="JQU57" s="552"/>
      <c r="JQV57" s="552"/>
      <c r="JQW57" s="552"/>
      <c r="JQX57" s="552"/>
      <c r="JQY57" s="552"/>
      <c r="JQZ57" s="552"/>
      <c r="JRA57" s="552"/>
      <c r="JRB57" s="552"/>
      <c r="JRC57" s="552"/>
      <c r="JRD57" s="552"/>
      <c r="JRE57" s="552"/>
      <c r="JRF57" s="552"/>
      <c r="JRG57" s="552"/>
      <c r="JRH57" s="552"/>
      <c r="JRI57" s="552"/>
      <c r="JRJ57" s="552"/>
      <c r="JRK57" s="552"/>
      <c r="JRL57" s="552"/>
      <c r="JRM57" s="552"/>
      <c r="JRN57" s="552"/>
      <c r="JRO57" s="552"/>
      <c r="JRP57" s="552"/>
      <c r="JRQ57" s="552"/>
      <c r="JRR57" s="552"/>
      <c r="JRS57" s="552"/>
      <c r="JRT57" s="552"/>
      <c r="JRU57" s="552"/>
      <c r="JRV57" s="552"/>
      <c r="JRW57" s="552"/>
      <c r="JRX57" s="552"/>
      <c r="JRY57" s="552"/>
      <c r="JRZ57" s="552"/>
      <c r="JSA57" s="552"/>
      <c r="JSB57" s="552"/>
      <c r="JSC57" s="552"/>
      <c r="JSD57" s="552"/>
      <c r="JSE57" s="552"/>
      <c r="JSF57" s="552"/>
      <c r="JSG57" s="552"/>
      <c r="JSH57" s="552"/>
      <c r="JSI57" s="552"/>
      <c r="JSJ57" s="552"/>
      <c r="JSK57" s="552"/>
      <c r="JSL57" s="552"/>
      <c r="JSM57" s="552"/>
      <c r="JSN57" s="552"/>
      <c r="JSO57" s="552"/>
      <c r="JSP57" s="552"/>
      <c r="JSQ57" s="552"/>
      <c r="JSR57" s="552"/>
      <c r="JSS57" s="552"/>
      <c r="JST57" s="552"/>
      <c r="JSU57" s="552"/>
      <c r="JSV57" s="552"/>
      <c r="JSW57" s="552"/>
      <c r="JSX57" s="552"/>
      <c r="JSY57" s="552"/>
      <c r="JSZ57" s="552"/>
      <c r="JTA57" s="552"/>
      <c r="JTB57" s="552"/>
      <c r="JTC57" s="552"/>
      <c r="JTD57" s="552"/>
      <c r="JTE57" s="552"/>
      <c r="JTF57" s="552"/>
      <c r="JTG57" s="552"/>
      <c r="JTH57" s="552"/>
      <c r="JTI57" s="552"/>
      <c r="JTJ57" s="552"/>
      <c r="JTK57" s="552"/>
      <c r="JTL57" s="552"/>
      <c r="JTM57" s="552"/>
      <c r="JTN57" s="552"/>
      <c r="JTO57" s="552"/>
      <c r="JTP57" s="552"/>
      <c r="JTQ57" s="552"/>
      <c r="JTR57" s="552"/>
      <c r="JTS57" s="552"/>
      <c r="JTT57" s="552"/>
      <c r="JTU57" s="552"/>
      <c r="JTV57" s="552"/>
      <c r="JTW57" s="552"/>
      <c r="JTX57" s="552"/>
      <c r="JTY57" s="552"/>
      <c r="JTZ57" s="552"/>
      <c r="JUA57" s="552"/>
      <c r="JUB57" s="552"/>
      <c r="JUC57" s="552"/>
      <c r="JUD57" s="552"/>
      <c r="JUE57" s="552"/>
      <c r="JUF57" s="552"/>
      <c r="JUG57" s="552"/>
      <c r="JUH57" s="552"/>
      <c r="JUI57" s="552"/>
      <c r="JUJ57" s="552"/>
      <c r="JUK57" s="552"/>
      <c r="JUL57" s="552"/>
      <c r="JUM57" s="552"/>
      <c r="JUN57" s="552"/>
      <c r="JUO57" s="552"/>
      <c r="JUP57" s="552"/>
      <c r="JUQ57" s="552"/>
      <c r="JUR57" s="552"/>
      <c r="JUS57" s="552"/>
      <c r="JUT57" s="552"/>
      <c r="JUU57" s="552"/>
      <c r="JUV57" s="552"/>
      <c r="JUW57" s="552"/>
      <c r="JUX57" s="552"/>
      <c r="JUY57" s="552"/>
      <c r="JUZ57" s="552"/>
      <c r="JVA57" s="552"/>
      <c r="JVB57" s="552"/>
      <c r="JVC57" s="552"/>
      <c r="JVD57" s="552"/>
      <c r="JVE57" s="552"/>
      <c r="JVF57" s="552"/>
      <c r="JVG57" s="552"/>
      <c r="JVH57" s="552"/>
      <c r="JVI57" s="552"/>
      <c r="JVJ57" s="552"/>
      <c r="JVK57" s="552"/>
      <c r="JVL57" s="552"/>
      <c r="JVM57" s="552"/>
      <c r="JVN57" s="552"/>
      <c r="JVO57" s="552"/>
      <c r="JVP57" s="552"/>
      <c r="JVQ57" s="552"/>
      <c r="JVR57" s="552"/>
      <c r="JVS57" s="552"/>
      <c r="JVT57" s="552"/>
      <c r="JVU57" s="552"/>
      <c r="JVV57" s="552"/>
      <c r="JVW57" s="552"/>
      <c r="JVX57" s="552"/>
      <c r="JVY57" s="552"/>
      <c r="JVZ57" s="552"/>
      <c r="JWA57" s="552"/>
      <c r="JWB57" s="552"/>
      <c r="JWC57" s="552"/>
      <c r="JWD57" s="552"/>
      <c r="JWE57" s="552"/>
      <c r="JWF57" s="552"/>
      <c r="JWG57" s="552"/>
      <c r="JWH57" s="552"/>
      <c r="JWI57" s="552"/>
      <c r="JWJ57" s="552"/>
      <c r="JWK57" s="552"/>
      <c r="JWL57" s="552"/>
      <c r="JWM57" s="552"/>
      <c r="JWN57" s="552"/>
      <c r="JWO57" s="552"/>
      <c r="JWP57" s="552"/>
      <c r="JWQ57" s="552"/>
      <c r="JWR57" s="552"/>
      <c r="JWS57" s="552"/>
      <c r="JWT57" s="552"/>
      <c r="JWU57" s="552"/>
      <c r="JWV57" s="552"/>
      <c r="JWW57" s="552"/>
      <c r="JWX57" s="552"/>
      <c r="JWY57" s="552"/>
      <c r="JWZ57" s="552"/>
      <c r="JXA57" s="552"/>
      <c r="JXB57" s="552"/>
      <c r="JXC57" s="552"/>
      <c r="JXD57" s="552"/>
      <c r="JXE57" s="552"/>
      <c r="JXF57" s="552"/>
      <c r="JXG57" s="552"/>
      <c r="JXH57" s="552"/>
      <c r="JXI57" s="552"/>
      <c r="JXJ57" s="552"/>
      <c r="JXK57" s="552"/>
      <c r="JXL57" s="552"/>
      <c r="JXM57" s="552"/>
      <c r="JXN57" s="552"/>
      <c r="JXO57" s="552"/>
      <c r="JXP57" s="552"/>
      <c r="JXQ57" s="552"/>
      <c r="JXR57" s="552"/>
      <c r="JXS57" s="552"/>
      <c r="JXT57" s="552"/>
      <c r="JXU57" s="552"/>
      <c r="JXV57" s="552"/>
      <c r="JXW57" s="552"/>
      <c r="JXX57" s="552"/>
      <c r="JXY57" s="552"/>
      <c r="JXZ57" s="552"/>
      <c r="JYA57" s="552"/>
      <c r="JYB57" s="552"/>
      <c r="JYC57" s="552"/>
      <c r="JYD57" s="552"/>
      <c r="JYE57" s="552"/>
      <c r="JYF57" s="552"/>
      <c r="JYG57" s="552"/>
      <c r="JYH57" s="552"/>
      <c r="JYI57" s="552"/>
      <c r="JYJ57" s="552"/>
      <c r="JYK57" s="552"/>
      <c r="JYL57" s="552"/>
      <c r="JYM57" s="552"/>
      <c r="JYN57" s="552"/>
      <c r="JYO57" s="552"/>
      <c r="JYP57" s="552"/>
      <c r="JYQ57" s="552"/>
      <c r="JYR57" s="552"/>
      <c r="JYS57" s="552"/>
      <c r="JYT57" s="552"/>
      <c r="JYU57" s="552"/>
      <c r="JYV57" s="552"/>
      <c r="JYW57" s="552"/>
      <c r="JYX57" s="552"/>
      <c r="JYY57" s="552"/>
      <c r="JYZ57" s="552"/>
      <c r="JZA57" s="552"/>
      <c r="JZB57" s="552"/>
      <c r="JZC57" s="552"/>
      <c r="JZD57" s="552"/>
      <c r="JZE57" s="552"/>
      <c r="JZF57" s="552"/>
      <c r="JZG57" s="552"/>
      <c r="JZH57" s="552"/>
      <c r="JZI57" s="552"/>
      <c r="JZJ57" s="552"/>
      <c r="JZK57" s="552"/>
      <c r="JZL57" s="552"/>
      <c r="JZM57" s="552"/>
      <c r="JZN57" s="552"/>
      <c r="JZO57" s="552"/>
      <c r="JZP57" s="552"/>
      <c r="JZQ57" s="552"/>
      <c r="JZR57" s="552"/>
      <c r="JZS57" s="552"/>
      <c r="JZT57" s="552"/>
      <c r="JZU57" s="552"/>
      <c r="JZV57" s="552"/>
      <c r="JZW57" s="552"/>
      <c r="JZX57" s="552"/>
      <c r="JZY57" s="552"/>
      <c r="JZZ57" s="552"/>
      <c r="KAA57" s="552"/>
      <c r="KAB57" s="552"/>
      <c r="KAC57" s="552"/>
      <c r="KAD57" s="552"/>
      <c r="KAE57" s="552"/>
      <c r="KAF57" s="552"/>
      <c r="KAG57" s="552"/>
      <c r="KAH57" s="552"/>
      <c r="KAI57" s="552"/>
      <c r="KAJ57" s="552"/>
      <c r="KAK57" s="552"/>
      <c r="KAL57" s="552"/>
      <c r="KAM57" s="552"/>
      <c r="KAN57" s="552"/>
      <c r="KAO57" s="552"/>
      <c r="KAP57" s="552"/>
      <c r="KAQ57" s="552"/>
      <c r="KAR57" s="552"/>
      <c r="KAS57" s="552"/>
      <c r="KAT57" s="552"/>
      <c r="KAU57" s="552"/>
      <c r="KAV57" s="552"/>
      <c r="KAW57" s="552"/>
      <c r="KAX57" s="552"/>
      <c r="KAY57" s="552"/>
      <c r="KAZ57" s="552"/>
      <c r="KBA57" s="552"/>
      <c r="KBB57" s="552"/>
      <c r="KBC57" s="552"/>
      <c r="KBD57" s="552"/>
      <c r="KBE57" s="552"/>
      <c r="KBF57" s="552"/>
      <c r="KBG57" s="552"/>
      <c r="KBH57" s="552"/>
      <c r="KBI57" s="552"/>
      <c r="KBJ57" s="552"/>
      <c r="KBK57" s="552"/>
      <c r="KBL57" s="552"/>
      <c r="KBM57" s="552"/>
      <c r="KBN57" s="552"/>
      <c r="KBO57" s="552"/>
      <c r="KBP57" s="552"/>
      <c r="KBQ57" s="552"/>
      <c r="KBR57" s="552"/>
      <c r="KBS57" s="552"/>
      <c r="KBT57" s="552"/>
      <c r="KBU57" s="552"/>
      <c r="KBV57" s="552"/>
      <c r="KBW57" s="552"/>
      <c r="KBX57" s="552"/>
      <c r="KBY57" s="552"/>
      <c r="KBZ57" s="552"/>
      <c r="KCA57" s="552"/>
      <c r="KCB57" s="552"/>
      <c r="KCC57" s="552"/>
      <c r="KCD57" s="552"/>
      <c r="KCE57" s="552"/>
      <c r="KCF57" s="552"/>
      <c r="KCG57" s="552"/>
      <c r="KCH57" s="552"/>
      <c r="KCI57" s="552"/>
      <c r="KCJ57" s="552"/>
      <c r="KCK57" s="552"/>
      <c r="KCL57" s="552"/>
      <c r="KCM57" s="552"/>
      <c r="KCN57" s="552"/>
      <c r="KCO57" s="552"/>
      <c r="KCP57" s="552"/>
      <c r="KCQ57" s="552"/>
      <c r="KCR57" s="552"/>
      <c r="KCS57" s="552"/>
      <c r="KCT57" s="552"/>
      <c r="KCU57" s="552"/>
      <c r="KCV57" s="552"/>
      <c r="KCW57" s="552"/>
      <c r="KCX57" s="552"/>
      <c r="KCY57" s="552"/>
      <c r="KCZ57" s="552"/>
      <c r="KDA57" s="552"/>
      <c r="KDB57" s="552"/>
      <c r="KDC57" s="552"/>
      <c r="KDD57" s="552"/>
      <c r="KDE57" s="552"/>
      <c r="KDF57" s="552"/>
      <c r="KDG57" s="552"/>
      <c r="KDH57" s="552"/>
      <c r="KDI57" s="552"/>
      <c r="KDJ57" s="552"/>
      <c r="KDK57" s="552"/>
      <c r="KDL57" s="552"/>
      <c r="KDM57" s="552"/>
      <c r="KDN57" s="552"/>
      <c r="KDO57" s="552"/>
      <c r="KDP57" s="552"/>
      <c r="KDQ57" s="552"/>
      <c r="KDR57" s="552"/>
      <c r="KDS57" s="552"/>
      <c r="KDT57" s="552"/>
      <c r="KDU57" s="552"/>
      <c r="KDV57" s="552"/>
      <c r="KDW57" s="552"/>
      <c r="KDX57" s="552"/>
      <c r="KDY57" s="552"/>
      <c r="KDZ57" s="552"/>
      <c r="KEA57" s="552"/>
      <c r="KEB57" s="552"/>
      <c r="KEC57" s="552"/>
      <c r="KED57" s="552"/>
      <c r="KEE57" s="552"/>
      <c r="KEF57" s="552"/>
      <c r="KEG57" s="552"/>
      <c r="KEH57" s="552"/>
      <c r="KEI57" s="552"/>
      <c r="KEJ57" s="552"/>
      <c r="KEK57" s="552"/>
      <c r="KEL57" s="552"/>
      <c r="KEM57" s="552"/>
      <c r="KEN57" s="552"/>
      <c r="KEO57" s="552"/>
      <c r="KEP57" s="552"/>
      <c r="KEQ57" s="552"/>
      <c r="KER57" s="552"/>
      <c r="KES57" s="552"/>
      <c r="KET57" s="552"/>
      <c r="KEU57" s="552"/>
      <c r="KEV57" s="552"/>
      <c r="KEW57" s="552"/>
      <c r="KEX57" s="552"/>
      <c r="KEY57" s="552"/>
      <c r="KEZ57" s="552"/>
      <c r="KFA57" s="552"/>
      <c r="KFB57" s="552"/>
      <c r="KFC57" s="552"/>
      <c r="KFD57" s="552"/>
      <c r="KFE57" s="552"/>
      <c r="KFF57" s="552"/>
      <c r="KFG57" s="552"/>
      <c r="KFH57" s="552"/>
      <c r="KFI57" s="552"/>
      <c r="KFJ57" s="552"/>
      <c r="KFK57" s="552"/>
      <c r="KFL57" s="552"/>
      <c r="KFM57" s="552"/>
      <c r="KFN57" s="552"/>
      <c r="KFO57" s="552"/>
      <c r="KFP57" s="552"/>
      <c r="KFQ57" s="552"/>
      <c r="KFR57" s="552"/>
      <c r="KFS57" s="552"/>
      <c r="KFT57" s="552"/>
      <c r="KFU57" s="552"/>
      <c r="KFV57" s="552"/>
      <c r="KFW57" s="552"/>
      <c r="KFX57" s="552"/>
      <c r="KFY57" s="552"/>
      <c r="KFZ57" s="552"/>
      <c r="KGA57" s="552"/>
      <c r="KGB57" s="552"/>
      <c r="KGC57" s="552"/>
      <c r="KGD57" s="552"/>
      <c r="KGE57" s="552"/>
      <c r="KGF57" s="552"/>
      <c r="KGG57" s="552"/>
      <c r="KGH57" s="552"/>
      <c r="KGI57" s="552"/>
      <c r="KGJ57" s="552"/>
      <c r="KGK57" s="552"/>
      <c r="KGL57" s="552"/>
      <c r="KGM57" s="552"/>
      <c r="KGN57" s="552"/>
      <c r="KGO57" s="552"/>
      <c r="KGP57" s="552"/>
      <c r="KGQ57" s="552"/>
      <c r="KGR57" s="552"/>
      <c r="KGS57" s="552"/>
      <c r="KGT57" s="552"/>
      <c r="KGU57" s="552"/>
      <c r="KGV57" s="552"/>
      <c r="KGW57" s="552"/>
      <c r="KGX57" s="552"/>
      <c r="KGY57" s="552"/>
      <c r="KGZ57" s="552"/>
      <c r="KHA57" s="552"/>
      <c r="KHB57" s="552"/>
      <c r="KHC57" s="552"/>
      <c r="KHD57" s="552"/>
      <c r="KHE57" s="552"/>
      <c r="KHF57" s="552"/>
      <c r="KHG57" s="552"/>
      <c r="KHH57" s="552"/>
      <c r="KHI57" s="552"/>
      <c r="KHJ57" s="552"/>
      <c r="KHK57" s="552"/>
      <c r="KHL57" s="552"/>
      <c r="KHM57" s="552"/>
      <c r="KHN57" s="552"/>
      <c r="KHO57" s="552"/>
      <c r="KHP57" s="552"/>
      <c r="KHQ57" s="552"/>
      <c r="KHR57" s="552"/>
      <c r="KHS57" s="552"/>
      <c r="KHT57" s="552"/>
      <c r="KHU57" s="552"/>
      <c r="KHV57" s="552"/>
      <c r="KHW57" s="552"/>
      <c r="KHX57" s="552"/>
      <c r="KHY57" s="552"/>
      <c r="KHZ57" s="552"/>
      <c r="KIA57" s="552"/>
      <c r="KIB57" s="552"/>
      <c r="KIC57" s="552"/>
      <c r="KID57" s="552"/>
      <c r="KIE57" s="552"/>
      <c r="KIF57" s="552"/>
      <c r="KIG57" s="552"/>
      <c r="KIH57" s="552"/>
      <c r="KII57" s="552"/>
      <c r="KIJ57" s="552"/>
      <c r="KIK57" s="552"/>
      <c r="KIL57" s="552"/>
      <c r="KIM57" s="552"/>
      <c r="KIN57" s="552"/>
      <c r="KIO57" s="552"/>
      <c r="KIP57" s="552"/>
      <c r="KIQ57" s="552"/>
      <c r="KIR57" s="552"/>
      <c r="KIS57" s="552"/>
      <c r="KIT57" s="552"/>
      <c r="KIU57" s="552"/>
      <c r="KIV57" s="552"/>
      <c r="KIW57" s="552"/>
      <c r="KIX57" s="552"/>
      <c r="KIY57" s="552"/>
      <c r="KIZ57" s="552"/>
      <c r="KJA57" s="552"/>
      <c r="KJB57" s="552"/>
      <c r="KJC57" s="552"/>
      <c r="KJD57" s="552"/>
      <c r="KJE57" s="552"/>
      <c r="KJF57" s="552"/>
      <c r="KJG57" s="552"/>
      <c r="KJH57" s="552"/>
      <c r="KJI57" s="552"/>
      <c r="KJJ57" s="552"/>
      <c r="KJK57" s="552"/>
      <c r="KJL57" s="552"/>
      <c r="KJM57" s="552"/>
      <c r="KJN57" s="552"/>
      <c r="KJO57" s="552"/>
      <c r="KJP57" s="552"/>
      <c r="KJQ57" s="552"/>
      <c r="KJR57" s="552"/>
      <c r="KJS57" s="552"/>
      <c r="KJT57" s="552"/>
      <c r="KJU57" s="552"/>
      <c r="KJV57" s="552"/>
      <c r="KJW57" s="552"/>
      <c r="KJX57" s="552"/>
      <c r="KJY57" s="552"/>
      <c r="KJZ57" s="552"/>
      <c r="KKA57" s="552"/>
      <c r="KKB57" s="552"/>
      <c r="KKC57" s="552"/>
      <c r="KKD57" s="552"/>
      <c r="KKE57" s="552"/>
      <c r="KKF57" s="552"/>
      <c r="KKG57" s="552"/>
      <c r="KKH57" s="552"/>
      <c r="KKI57" s="552"/>
      <c r="KKJ57" s="552"/>
      <c r="KKK57" s="552"/>
      <c r="KKL57" s="552"/>
      <c r="KKM57" s="552"/>
      <c r="KKN57" s="552"/>
      <c r="KKO57" s="552"/>
      <c r="KKP57" s="552"/>
      <c r="KKQ57" s="552"/>
      <c r="KKR57" s="552"/>
      <c r="KKS57" s="552"/>
      <c r="KKT57" s="552"/>
      <c r="KKU57" s="552"/>
      <c r="KKV57" s="552"/>
      <c r="KKW57" s="552"/>
      <c r="KKX57" s="552"/>
      <c r="KKY57" s="552"/>
      <c r="KKZ57" s="552"/>
      <c r="KLA57" s="552"/>
      <c r="KLB57" s="552"/>
      <c r="KLC57" s="552"/>
      <c r="KLD57" s="552"/>
      <c r="KLE57" s="552"/>
      <c r="KLF57" s="552"/>
      <c r="KLG57" s="552"/>
      <c r="KLH57" s="552"/>
      <c r="KLI57" s="552"/>
      <c r="KLJ57" s="552"/>
      <c r="KLK57" s="552"/>
      <c r="KLL57" s="552"/>
      <c r="KLM57" s="552"/>
      <c r="KLN57" s="552"/>
      <c r="KLO57" s="552"/>
      <c r="KLP57" s="552"/>
      <c r="KLQ57" s="552"/>
      <c r="KLR57" s="552"/>
      <c r="KLS57" s="552"/>
      <c r="KLT57" s="552"/>
      <c r="KLU57" s="552"/>
      <c r="KLV57" s="552"/>
      <c r="KLW57" s="552"/>
      <c r="KLX57" s="552"/>
      <c r="KLY57" s="552"/>
      <c r="KLZ57" s="552"/>
      <c r="KMA57" s="552"/>
      <c r="KMB57" s="552"/>
      <c r="KMC57" s="552"/>
      <c r="KMD57" s="552"/>
      <c r="KME57" s="552"/>
      <c r="KMF57" s="552"/>
      <c r="KMG57" s="552"/>
      <c r="KMH57" s="552"/>
      <c r="KMI57" s="552"/>
      <c r="KMJ57" s="552"/>
      <c r="KMK57" s="552"/>
      <c r="KML57" s="552"/>
      <c r="KMM57" s="552"/>
      <c r="KMN57" s="552"/>
      <c r="KMO57" s="552"/>
      <c r="KMP57" s="552"/>
      <c r="KMQ57" s="552"/>
      <c r="KMR57" s="552"/>
      <c r="KMS57" s="552"/>
      <c r="KMT57" s="552"/>
      <c r="KMU57" s="552"/>
      <c r="KMV57" s="552"/>
      <c r="KMW57" s="552"/>
      <c r="KMX57" s="552"/>
      <c r="KMY57" s="552"/>
      <c r="KMZ57" s="552"/>
      <c r="KNA57" s="552"/>
      <c r="KNB57" s="552"/>
      <c r="KNC57" s="552"/>
      <c r="KND57" s="552"/>
      <c r="KNE57" s="552"/>
      <c r="KNF57" s="552"/>
      <c r="KNG57" s="552"/>
      <c r="KNH57" s="552"/>
      <c r="KNI57" s="552"/>
      <c r="KNJ57" s="552"/>
      <c r="KNK57" s="552"/>
      <c r="KNL57" s="552"/>
      <c r="KNM57" s="552"/>
      <c r="KNN57" s="552"/>
      <c r="KNO57" s="552"/>
      <c r="KNP57" s="552"/>
      <c r="KNQ57" s="552"/>
      <c r="KNR57" s="552"/>
      <c r="KNS57" s="552"/>
      <c r="KNT57" s="552"/>
      <c r="KNU57" s="552"/>
      <c r="KNV57" s="552"/>
      <c r="KNW57" s="552"/>
      <c r="KNX57" s="552"/>
      <c r="KNY57" s="552"/>
      <c r="KNZ57" s="552"/>
      <c r="KOA57" s="552"/>
      <c r="KOB57" s="552"/>
      <c r="KOC57" s="552"/>
      <c r="KOD57" s="552"/>
      <c r="KOE57" s="552"/>
      <c r="KOF57" s="552"/>
      <c r="KOG57" s="552"/>
      <c r="KOH57" s="552"/>
      <c r="KOI57" s="552"/>
      <c r="KOJ57" s="552"/>
      <c r="KOK57" s="552"/>
      <c r="KOL57" s="552"/>
      <c r="KOM57" s="552"/>
      <c r="KON57" s="552"/>
      <c r="KOO57" s="552"/>
      <c r="KOP57" s="552"/>
      <c r="KOQ57" s="552"/>
      <c r="KOR57" s="552"/>
      <c r="KOS57" s="552"/>
      <c r="KOT57" s="552"/>
      <c r="KOU57" s="552"/>
      <c r="KOV57" s="552"/>
      <c r="KOW57" s="552"/>
      <c r="KOX57" s="552"/>
      <c r="KOY57" s="552"/>
      <c r="KOZ57" s="552"/>
      <c r="KPA57" s="552"/>
      <c r="KPB57" s="552"/>
      <c r="KPC57" s="552"/>
      <c r="KPD57" s="552"/>
      <c r="KPE57" s="552"/>
      <c r="KPF57" s="552"/>
      <c r="KPG57" s="552"/>
      <c r="KPH57" s="552"/>
      <c r="KPI57" s="552"/>
      <c r="KPJ57" s="552"/>
      <c r="KPK57" s="552"/>
      <c r="KPL57" s="552"/>
      <c r="KPM57" s="552"/>
      <c r="KPN57" s="552"/>
      <c r="KPO57" s="552"/>
      <c r="KPP57" s="552"/>
      <c r="KPQ57" s="552"/>
      <c r="KPR57" s="552"/>
      <c r="KPS57" s="552"/>
      <c r="KPT57" s="552"/>
      <c r="KPU57" s="552"/>
      <c r="KPV57" s="552"/>
      <c r="KPW57" s="552"/>
      <c r="KPX57" s="552"/>
      <c r="KPY57" s="552"/>
      <c r="KPZ57" s="552"/>
      <c r="KQA57" s="552"/>
      <c r="KQB57" s="552"/>
      <c r="KQC57" s="552"/>
      <c r="KQD57" s="552"/>
      <c r="KQE57" s="552"/>
      <c r="KQF57" s="552"/>
      <c r="KQG57" s="552"/>
      <c r="KQH57" s="552"/>
      <c r="KQI57" s="552"/>
      <c r="KQJ57" s="552"/>
      <c r="KQK57" s="552"/>
      <c r="KQL57" s="552"/>
      <c r="KQM57" s="552"/>
      <c r="KQN57" s="552"/>
      <c r="KQO57" s="552"/>
      <c r="KQP57" s="552"/>
      <c r="KQQ57" s="552"/>
      <c r="KQR57" s="552"/>
      <c r="KQS57" s="552"/>
      <c r="KQT57" s="552"/>
      <c r="KQU57" s="552"/>
      <c r="KQV57" s="552"/>
      <c r="KQW57" s="552"/>
      <c r="KQX57" s="552"/>
      <c r="KQY57" s="552"/>
      <c r="KQZ57" s="552"/>
      <c r="KRA57" s="552"/>
      <c r="KRB57" s="552"/>
      <c r="KRC57" s="552"/>
      <c r="KRD57" s="552"/>
      <c r="KRE57" s="552"/>
      <c r="KRF57" s="552"/>
      <c r="KRG57" s="552"/>
      <c r="KRH57" s="552"/>
      <c r="KRI57" s="552"/>
      <c r="KRJ57" s="552"/>
      <c r="KRK57" s="552"/>
      <c r="KRL57" s="552"/>
      <c r="KRM57" s="552"/>
      <c r="KRN57" s="552"/>
      <c r="KRO57" s="552"/>
      <c r="KRP57" s="552"/>
      <c r="KRQ57" s="552"/>
      <c r="KRR57" s="552"/>
      <c r="KRS57" s="552"/>
      <c r="KRT57" s="552"/>
      <c r="KRU57" s="552"/>
      <c r="KRV57" s="552"/>
      <c r="KRW57" s="552"/>
      <c r="KRX57" s="552"/>
      <c r="KRY57" s="552"/>
      <c r="KRZ57" s="552"/>
      <c r="KSA57" s="552"/>
      <c r="KSB57" s="552"/>
      <c r="KSC57" s="552"/>
      <c r="KSD57" s="552"/>
      <c r="KSE57" s="552"/>
      <c r="KSF57" s="552"/>
      <c r="KSG57" s="552"/>
      <c r="KSH57" s="552"/>
      <c r="KSI57" s="552"/>
      <c r="KSJ57" s="552"/>
      <c r="KSK57" s="552"/>
      <c r="KSL57" s="552"/>
      <c r="KSM57" s="552"/>
      <c r="KSN57" s="552"/>
      <c r="KSO57" s="552"/>
      <c r="KSP57" s="552"/>
      <c r="KSQ57" s="552"/>
      <c r="KSR57" s="552"/>
      <c r="KSS57" s="552"/>
      <c r="KST57" s="552"/>
      <c r="KSU57" s="552"/>
      <c r="KSV57" s="552"/>
      <c r="KSW57" s="552"/>
      <c r="KSX57" s="552"/>
      <c r="KSY57" s="552"/>
      <c r="KSZ57" s="552"/>
      <c r="KTA57" s="552"/>
      <c r="KTB57" s="552"/>
      <c r="KTC57" s="552"/>
      <c r="KTD57" s="552"/>
      <c r="KTE57" s="552"/>
      <c r="KTF57" s="552"/>
      <c r="KTG57" s="552"/>
      <c r="KTH57" s="552"/>
      <c r="KTI57" s="552"/>
      <c r="KTJ57" s="552"/>
      <c r="KTK57" s="552"/>
      <c r="KTL57" s="552"/>
      <c r="KTM57" s="552"/>
      <c r="KTN57" s="552"/>
      <c r="KTO57" s="552"/>
      <c r="KTP57" s="552"/>
      <c r="KTQ57" s="552"/>
      <c r="KTR57" s="552"/>
      <c r="KTS57" s="552"/>
      <c r="KTT57" s="552"/>
      <c r="KTU57" s="552"/>
      <c r="KTV57" s="552"/>
      <c r="KTW57" s="552"/>
      <c r="KTX57" s="552"/>
      <c r="KTY57" s="552"/>
      <c r="KTZ57" s="552"/>
      <c r="KUA57" s="552"/>
      <c r="KUB57" s="552"/>
      <c r="KUC57" s="552"/>
      <c r="KUD57" s="552"/>
      <c r="KUE57" s="552"/>
      <c r="KUF57" s="552"/>
      <c r="KUG57" s="552"/>
      <c r="KUH57" s="552"/>
      <c r="KUI57" s="552"/>
      <c r="KUJ57" s="552"/>
      <c r="KUK57" s="552"/>
      <c r="KUL57" s="552"/>
      <c r="KUM57" s="552"/>
      <c r="KUN57" s="552"/>
      <c r="KUO57" s="552"/>
      <c r="KUP57" s="552"/>
      <c r="KUQ57" s="552"/>
      <c r="KUR57" s="552"/>
      <c r="KUS57" s="552"/>
      <c r="KUT57" s="552"/>
      <c r="KUU57" s="552"/>
      <c r="KUV57" s="552"/>
      <c r="KUW57" s="552"/>
      <c r="KUX57" s="552"/>
      <c r="KUY57" s="552"/>
      <c r="KUZ57" s="552"/>
      <c r="KVA57" s="552"/>
      <c r="KVB57" s="552"/>
      <c r="KVC57" s="552"/>
      <c r="KVD57" s="552"/>
      <c r="KVE57" s="552"/>
      <c r="KVF57" s="552"/>
      <c r="KVG57" s="552"/>
      <c r="KVH57" s="552"/>
      <c r="KVI57" s="552"/>
      <c r="KVJ57" s="552"/>
      <c r="KVK57" s="552"/>
      <c r="KVL57" s="552"/>
      <c r="KVM57" s="552"/>
      <c r="KVN57" s="552"/>
      <c r="KVO57" s="552"/>
      <c r="KVP57" s="552"/>
      <c r="KVQ57" s="552"/>
      <c r="KVR57" s="552"/>
      <c r="KVS57" s="552"/>
      <c r="KVT57" s="552"/>
      <c r="KVU57" s="552"/>
      <c r="KVV57" s="552"/>
      <c r="KVW57" s="552"/>
      <c r="KVX57" s="552"/>
      <c r="KVY57" s="552"/>
      <c r="KVZ57" s="552"/>
      <c r="KWA57" s="552"/>
      <c r="KWB57" s="552"/>
      <c r="KWC57" s="552"/>
      <c r="KWD57" s="552"/>
      <c r="KWE57" s="552"/>
      <c r="KWF57" s="552"/>
      <c r="KWG57" s="552"/>
      <c r="KWH57" s="552"/>
      <c r="KWI57" s="552"/>
      <c r="KWJ57" s="552"/>
      <c r="KWK57" s="552"/>
      <c r="KWL57" s="552"/>
      <c r="KWM57" s="552"/>
      <c r="KWN57" s="552"/>
      <c r="KWO57" s="552"/>
      <c r="KWP57" s="552"/>
      <c r="KWQ57" s="552"/>
      <c r="KWR57" s="552"/>
      <c r="KWS57" s="552"/>
      <c r="KWT57" s="552"/>
      <c r="KWU57" s="552"/>
      <c r="KWV57" s="552"/>
      <c r="KWW57" s="552"/>
      <c r="KWX57" s="552"/>
      <c r="KWY57" s="552"/>
      <c r="KWZ57" s="552"/>
      <c r="KXA57" s="552"/>
      <c r="KXB57" s="552"/>
      <c r="KXC57" s="552"/>
      <c r="KXD57" s="552"/>
      <c r="KXE57" s="552"/>
      <c r="KXF57" s="552"/>
      <c r="KXG57" s="552"/>
      <c r="KXH57" s="552"/>
      <c r="KXI57" s="552"/>
      <c r="KXJ57" s="552"/>
      <c r="KXK57" s="552"/>
      <c r="KXL57" s="552"/>
      <c r="KXM57" s="552"/>
      <c r="KXN57" s="552"/>
      <c r="KXO57" s="552"/>
      <c r="KXP57" s="552"/>
      <c r="KXQ57" s="552"/>
      <c r="KXR57" s="552"/>
      <c r="KXS57" s="552"/>
      <c r="KXT57" s="552"/>
      <c r="KXU57" s="552"/>
      <c r="KXV57" s="552"/>
      <c r="KXW57" s="552"/>
      <c r="KXX57" s="552"/>
      <c r="KXY57" s="552"/>
      <c r="KXZ57" s="552"/>
      <c r="KYA57" s="552"/>
      <c r="KYB57" s="552"/>
      <c r="KYC57" s="552"/>
      <c r="KYD57" s="552"/>
      <c r="KYE57" s="552"/>
      <c r="KYF57" s="552"/>
      <c r="KYG57" s="552"/>
      <c r="KYH57" s="552"/>
      <c r="KYI57" s="552"/>
      <c r="KYJ57" s="552"/>
      <c r="KYK57" s="552"/>
      <c r="KYL57" s="552"/>
      <c r="KYM57" s="552"/>
      <c r="KYN57" s="552"/>
      <c r="KYO57" s="552"/>
      <c r="KYP57" s="552"/>
      <c r="KYQ57" s="552"/>
      <c r="KYR57" s="552"/>
      <c r="KYS57" s="552"/>
      <c r="KYT57" s="552"/>
      <c r="KYU57" s="552"/>
      <c r="KYV57" s="552"/>
      <c r="KYW57" s="552"/>
      <c r="KYX57" s="552"/>
      <c r="KYY57" s="552"/>
      <c r="KYZ57" s="552"/>
      <c r="KZA57" s="552"/>
      <c r="KZB57" s="552"/>
      <c r="KZC57" s="552"/>
      <c r="KZD57" s="552"/>
      <c r="KZE57" s="552"/>
      <c r="KZF57" s="552"/>
      <c r="KZG57" s="552"/>
      <c r="KZH57" s="552"/>
      <c r="KZI57" s="552"/>
      <c r="KZJ57" s="552"/>
      <c r="KZK57" s="552"/>
      <c r="KZL57" s="552"/>
      <c r="KZM57" s="552"/>
      <c r="KZN57" s="552"/>
      <c r="KZO57" s="552"/>
      <c r="KZP57" s="552"/>
      <c r="KZQ57" s="552"/>
      <c r="KZR57" s="552"/>
      <c r="KZS57" s="552"/>
      <c r="KZT57" s="552"/>
      <c r="KZU57" s="552"/>
      <c r="KZV57" s="552"/>
      <c r="KZW57" s="552"/>
      <c r="KZX57" s="552"/>
      <c r="KZY57" s="552"/>
      <c r="KZZ57" s="552"/>
      <c r="LAA57" s="552"/>
      <c r="LAB57" s="552"/>
      <c r="LAC57" s="552"/>
      <c r="LAD57" s="552"/>
      <c r="LAE57" s="552"/>
      <c r="LAF57" s="552"/>
      <c r="LAG57" s="552"/>
      <c r="LAH57" s="552"/>
      <c r="LAI57" s="552"/>
      <c r="LAJ57" s="552"/>
      <c r="LAK57" s="552"/>
      <c r="LAL57" s="552"/>
      <c r="LAM57" s="552"/>
      <c r="LAN57" s="552"/>
      <c r="LAO57" s="552"/>
      <c r="LAP57" s="552"/>
      <c r="LAQ57" s="552"/>
      <c r="LAR57" s="552"/>
      <c r="LAS57" s="552"/>
      <c r="LAT57" s="552"/>
      <c r="LAU57" s="552"/>
      <c r="LAV57" s="552"/>
      <c r="LAW57" s="552"/>
      <c r="LAX57" s="552"/>
      <c r="LAY57" s="552"/>
      <c r="LAZ57" s="552"/>
      <c r="LBA57" s="552"/>
      <c r="LBB57" s="552"/>
      <c r="LBC57" s="552"/>
      <c r="LBD57" s="552"/>
      <c r="LBE57" s="552"/>
      <c r="LBF57" s="552"/>
      <c r="LBG57" s="552"/>
      <c r="LBH57" s="552"/>
      <c r="LBI57" s="552"/>
      <c r="LBJ57" s="552"/>
      <c r="LBK57" s="552"/>
      <c r="LBL57" s="552"/>
      <c r="LBM57" s="552"/>
      <c r="LBN57" s="552"/>
      <c r="LBO57" s="552"/>
      <c r="LBP57" s="552"/>
      <c r="LBQ57" s="552"/>
      <c r="LBR57" s="552"/>
      <c r="LBS57" s="552"/>
      <c r="LBT57" s="552"/>
      <c r="LBU57" s="552"/>
      <c r="LBV57" s="552"/>
      <c r="LBW57" s="552"/>
      <c r="LBX57" s="552"/>
      <c r="LBY57" s="552"/>
      <c r="LBZ57" s="552"/>
      <c r="LCA57" s="552"/>
      <c r="LCB57" s="552"/>
      <c r="LCC57" s="552"/>
      <c r="LCD57" s="552"/>
      <c r="LCE57" s="552"/>
      <c r="LCF57" s="552"/>
      <c r="LCG57" s="552"/>
      <c r="LCH57" s="552"/>
      <c r="LCI57" s="552"/>
      <c r="LCJ57" s="552"/>
      <c r="LCK57" s="552"/>
      <c r="LCL57" s="552"/>
      <c r="LCM57" s="552"/>
      <c r="LCN57" s="552"/>
      <c r="LCO57" s="552"/>
      <c r="LCP57" s="552"/>
      <c r="LCQ57" s="552"/>
      <c r="LCR57" s="552"/>
      <c r="LCS57" s="552"/>
      <c r="LCT57" s="552"/>
      <c r="LCU57" s="552"/>
      <c r="LCV57" s="552"/>
      <c r="LCW57" s="552"/>
      <c r="LCX57" s="552"/>
      <c r="LCY57" s="552"/>
      <c r="LCZ57" s="552"/>
      <c r="LDA57" s="552"/>
      <c r="LDB57" s="552"/>
      <c r="LDC57" s="552"/>
      <c r="LDD57" s="552"/>
      <c r="LDE57" s="552"/>
      <c r="LDF57" s="552"/>
      <c r="LDG57" s="552"/>
      <c r="LDH57" s="552"/>
      <c r="LDI57" s="552"/>
      <c r="LDJ57" s="552"/>
      <c r="LDK57" s="552"/>
      <c r="LDL57" s="552"/>
      <c r="LDM57" s="552"/>
      <c r="LDN57" s="552"/>
      <c r="LDO57" s="552"/>
      <c r="LDP57" s="552"/>
      <c r="LDQ57" s="552"/>
      <c r="LDR57" s="552"/>
      <c r="LDS57" s="552"/>
      <c r="LDT57" s="552"/>
      <c r="LDU57" s="552"/>
      <c r="LDV57" s="552"/>
      <c r="LDW57" s="552"/>
      <c r="LDX57" s="552"/>
      <c r="LDY57" s="552"/>
      <c r="LDZ57" s="552"/>
      <c r="LEA57" s="552"/>
      <c r="LEB57" s="552"/>
      <c r="LEC57" s="552"/>
      <c r="LED57" s="552"/>
      <c r="LEE57" s="552"/>
      <c r="LEF57" s="552"/>
      <c r="LEG57" s="552"/>
      <c r="LEH57" s="552"/>
      <c r="LEI57" s="552"/>
      <c r="LEJ57" s="552"/>
      <c r="LEK57" s="552"/>
      <c r="LEL57" s="552"/>
      <c r="LEM57" s="552"/>
      <c r="LEN57" s="552"/>
      <c r="LEO57" s="552"/>
      <c r="LEP57" s="552"/>
      <c r="LEQ57" s="552"/>
      <c r="LER57" s="552"/>
      <c r="LES57" s="552"/>
      <c r="LET57" s="552"/>
      <c r="LEU57" s="552"/>
      <c r="LEV57" s="552"/>
      <c r="LEW57" s="552"/>
      <c r="LEX57" s="552"/>
      <c r="LEY57" s="552"/>
      <c r="LEZ57" s="552"/>
      <c r="LFA57" s="552"/>
      <c r="LFB57" s="552"/>
      <c r="LFC57" s="552"/>
      <c r="LFD57" s="552"/>
      <c r="LFE57" s="552"/>
      <c r="LFF57" s="552"/>
      <c r="LFG57" s="552"/>
      <c r="LFH57" s="552"/>
      <c r="LFI57" s="552"/>
      <c r="LFJ57" s="552"/>
      <c r="LFK57" s="552"/>
      <c r="LFL57" s="552"/>
      <c r="LFM57" s="552"/>
      <c r="LFN57" s="552"/>
      <c r="LFO57" s="552"/>
      <c r="LFP57" s="552"/>
      <c r="LFQ57" s="552"/>
      <c r="LFR57" s="552"/>
      <c r="LFS57" s="552"/>
      <c r="LFT57" s="552"/>
      <c r="LFU57" s="552"/>
      <c r="LFV57" s="552"/>
      <c r="LFW57" s="552"/>
      <c r="LFX57" s="552"/>
      <c r="LFY57" s="552"/>
      <c r="LFZ57" s="552"/>
      <c r="LGA57" s="552"/>
      <c r="LGB57" s="552"/>
      <c r="LGC57" s="552"/>
      <c r="LGD57" s="552"/>
      <c r="LGE57" s="552"/>
      <c r="LGF57" s="552"/>
      <c r="LGG57" s="552"/>
      <c r="LGH57" s="552"/>
      <c r="LGI57" s="552"/>
      <c r="LGJ57" s="552"/>
      <c r="LGK57" s="552"/>
      <c r="LGL57" s="552"/>
      <c r="LGM57" s="552"/>
      <c r="LGN57" s="552"/>
      <c r="LGO57" s="552"/>
      <c r="LGP57" s="552"/>
      <c r="LGQ57" s="552"/>
      <c r="LGR57" s="552"/>
      <c r="LGS57" s="552"/>
      <c r="LGT57" s="552"/>
      <c r="LGU57" s="552"/>
      <c r="LGV57" s="552"/>
      <c r="LGW57" s="552"/>
      <c r="LGX57" s="552"/>
      <c r="LGY57" s="552"/>
      <c r="LGZ57" s="552"/>
      <c r="LHA57" s="552"/>
      <c r="LHB57" s="552"/>
      <c r="LHC57" s="552"/>
      <c r="LHD57" s="552"/>
      <c r="LHE57" s="552"/>
      <c r="LHF57" s="552"/>
      <c r="LHG57" s="552"/>
      <c r="LHH57" s="552"/>
      <c r="LHI57" s="552"/>
      <c r="LHJ57" s="552"/>
      <c r="LHK57" s="552"/>
      <c r="LHL57" s="552"/>
      <c r="LHM57" s="552"/>
      <c r="LHN57" s="552"/>
      <c r="LHO57" s="552"/>
      <c r="LHP57" s="552"/>
      <c r="LHQ57" s="552"/>
      <c r="LHR57" s="552"/>
      <c r="LHS57" s="552"/>
      <c r="LHT57" s="552"/>
      <c r="LHU57" s="552"/>
      <c r="LHV57" s="552"/>
      <c r="LHW57" s="552"/>
      <c r="LHX57" s="552"/>
      <c r="LHY57" s="552"/>
      <c r="LHZ57" s="552"/>
      <c r="LIA57" s="552"/>
      <c r="LIB57" s="552"/>
      <c r="LIC57" s="552"/>
      <c r="LID57" s="552"/>
      <c r="LIE57" s="552"/>
      <c r="LIF57" s="552"/>
      <c r="LIG57" s="552"/>
      <c r="LIH57" s="552"/>
      <c r="LII57" s="552"/>
      <c r="LIJ57" s="552"/>
      <c r="LIK57" s="552"/>
      <c r="LIL57" s="552"/>
      <c r="LIM57" s="552"/>
      <c r="LIN57" s="552"/>
      <c r="LIO57" s="552"/>
      <c r="LIP57" s="552"/>
      <c r="LIQ57" s="552"/>
      <c r="LIR57" s="552"/>
      <c r="LIS57" s="552"/>
      <c r="LIT57" s="552"/>
      <c r="LIU57" s="552"/>
      <c r="LIV57" s="552"/>
      <c r="LIW57" s="552"/>
      <c r="LIX57" s="552"/>
      <c r="LIY57" s="552"/>
      <c r="LIZ57" s="552"/>
      <c r="LJA57" s="552"/>
      <c r="LJB57" s="552"/>
      <c r="LJC57" s="552"/>
      <c r="LJD57" s="552"/>
      <c r="LJE57" s="552"/>
      <c r="LJF57" s="552"/>
      <c r="LJG57" s="552"/>
      <c r="LJH57" s="552"/>
      <c r="LJI57" s="552"/>
      <c r="LJJ57" s="552"/>
      <c r="LJK57" s="552"/>
      <c r="LJL57" s="552"/>
      <c r="LJM57" s="552"/>
      <c r="LJN57" s="552"/>
      <c r="LJO57" s="552"/>
      <c r="LJP57" s="552"/>
      <c r="LJQ57" s="552"/>
      <c r="LJR57" s="552"/>
      <c r="LJS57" s="552"/>
      <c r="LJT57" s="552"/>
      <c r="LJU57" s="552"/>
      <c r="LJV57" s="552"/>
      <c r="LJW57" s="552"/>
      <c r="LJX57" s="552"/>
      <c r="LJY57" s="552"/>
      <c r="LJZ57" s="552"/>
      <c r="LKA57" s="552"/>
      <c r="LKB57" s="552"/>
      <c r="LKC57" s="552"/>
      <c r="LKD57" s="552"/>
      <c r="LKE57" s="552"/>
      <c r="LKF57" s="552"/>
      <c r="LKG57" s="552"/>
      <c r="LKH57" s="552"/>
      <c r="LKI57" s="552"/>
      <c r="LKJ57" s="552"/>
      <c r="LKK57" s="552"/>
      <c r="LKL57" s="552"/>
      <c r="LKM57" s="552"/>
      <c r="LKN57" s="552"/>
      <c r="LKO57" s="552"/>
      <c r="LKP57" s="552"/>
      <c r="LKQ57" s="552"/>
      <c r="LKR57" s="552"/>
      <c r="LKS57" s="552"/>
      <c r="LKT57" s="552"/>
      <c r="LKU57" s="552"/>
      <c r="LKV57" s="552"/>
      <c r="LKW57" s="552"/>
      <c r="LKX57" s="552"/>
      <c r="LKY57" s="552"/>
      <c r="LKZ57" s="552"/>
      <c r="LLA57" s="552"/>
      <c r="LLB57" s="552"/>
      <c r="LLC57" s="552"/>
      <c r="LLD57" s="552"/>
      <c r="LLE57" s="552"/>
      <c r="LLF57" s="552"/>
      <c r="LLG57" s="552"/>
      <c r="LLH57" s="552"/>
      <c r="LLI57" s="552"/>
      <c r="LLJ57" s="552"/>
      <c r="LLK57" s="552"/>
      <c r="LLL57" s="552"/>
      <c r="LLM57" s="552"/>
      <c r="LLN57" s="552"/>
      <c r="LLO57" s="552"/>
      <c r="LLP57" s="552"/>
      <c r="LLQ57" s="552"/>
      <c r="LLR57" s="552"/>
      <c r="LLS57" s="552"/>
      <c r="LLT57" s="552"/>
      <c r="LLU57" s="552"/>
      <c r="LLV57" s="552"/>
      <c r="LLW57" s="552"/>
      <c r="LLX57" s="552"/>
      <c r="LLY57" s="552"/>
      <c r="LLZ57" s="552"/>
      <c r="LMA57" s="552"/>
      <c r="LMB57" s="552"/>
      <c r="LMC57" s="552"/>
      <c r="LMD57" s="552"/>
      <c r="LME57" s="552"/>
      <c r="LMF57" s="552"/>
      <c r="LMG57" s="552"/>
      <c r="LMH57" s="552"/>
      <c r="LMI57" s="552"/>
      <c r="LMJ57" s="552"/>
      <c r="LMK57" s="552"/>
      <c r="LML57" s="552"/>
      <c r="LMM57" s="552"/>
      <c r="LMN57" s="552"/>
      <c r="LMO57" s="552"/>
      <c r="LMP57" s="552"/>
      <c r="LMQ57" s="552"/>
      <c r="LMR57" s="552"/>
      <c r="LMS57" s="552"/>
      <c r="LMT57" s="552"/>
      <c r="LMU57" s="552"/>
      <c r="LMV57" s="552"/>
      <c r="LMW57" s="552"/>
      <c r="LMX57" s="552"/>
      <c r="LMY57" s="552"/>
      <c r="LMZ57" s="552"/>
      <c r="LNA57" s="552"/>
      <c r="LNB57" s="552"/>
      <c r="LNC57" s="552"/>
      <c r="LND57" s="552"/>
      <c r="LNE57" s="552"/>
      <c r="LNF57" s="552"/>
      <c r="LNG57" s="552"/>
      <c r="LNH57" s="552"/>
      <c r="LNI57" s="552"/>
      <c r="LNJ57" s="552"/>
      <c r="LNK57" s="552"/>
      <c r="LNL57" s="552"/>
      <c r="LNM57" s="552"/>
      <c r="LNN57" s="552"/>
      <c r="LNO57" s="552"/>
      <c r="LNP57" s="552"/>
      <c r="LNQ57" s="552"/>
      <c r="LNR57" s="552"/>
      <c r="LNS57" s="552"/>
      <c r="LNT57" s="552"/>
      <c r="LNU57" s="552"/>
      <c r="LNV57" s="552"/>
      <c r="LNW57" s="552"/>
      <c r="LNX57" s="552"/>
      <c r="LNY57" s="552"/>
      <c r="LNZ57" s="552"/>
      <c r="LOA57" s="552"/>
      <c r="LOB57" s="552"/>
      <c r="LOC57" s="552"/>
      <c r="LOD57" s="552"/>
      <c r="LOE57" s="552"/>
      <c r="LOF57" s="552"/>
      <c r="LOG57" s="552"/>
      <c r="LOH57" s="552"/>
      <c r="LOI57" s="552"/>
      <c r="LOJ57" s="552"/>
      <c r="LOK57" s="552"/>
      <c r="LOL57" s="552"/>
      <c r="LOM57" s="552"/>
      <c r="LON57" s="552"/>
      <c r="LOO57" s="552"/>
      <c r="LOP57" s="552"/>
      <c r="LOQ57" s="552"/>
      <c r="LOR57" s="552"/>
      <c r="LOS57" s="552"/>
      <c r="LOT57" s="552"/>
      <c r="LOU57" s="552"/>
      <c r="LOV57" s="552"/>
      <c r="LOW57" s="552"/>
      <c r="LOX57" s="552"/>
      <c r="LOY57" s="552"/>
      <c r="LOZ57" s="552"/>
      <c r="LPA57" s="552"/>
      <c r="LPB57" s="552"/>
      <c r="LPC57" s="552"/>
      <c r="LPD57" s="552"/>
      <c r="LPE57" s="552"/>
      <c r="LPF57" s="552"/>
      <c r="LPG57" s="552"/>
      <c r="LPH57" s="552"/>
      <c r="LPI57" s="552"/>
      <c r="LPJ57" s="552"/>
      <c r="LPK57" s="552"/>
      <c r="LPL57" s="552"/>
      <c r="LPM57" s="552"/>
      <c r="LPN57" s="552"/>
      <c r="LPO57" s="552"/>
      <c r="LPP57" s="552"/>
      <c r="LPQ57" s="552"/>
      <c r="LPR57" s="552"/>
      <c r="LPS57" s="552"/>
      <c r="LPT57" s="552"/>
      <c r="LPU57" s="552"/>
      <c r="LPV57" s="552"/>
      <c r="LPW57" s="552"/>
      <c r="LPX57" s="552"/>
      <c r="LPY57" s="552"/>
      <c r="LPZ57" s="552"/>
      <c r="LQA57" s="552"/>
      <c r="LQB57" s="552"/>
      <c r="LQC57" s="552"/>
      <c r="LQD57" s="552"/>
      <c r="LQE57" s="552"/>
      <c r="LQF57" s="552"/>
      <c r="LQG57" s="552"/>
      <c r="LQH57" s="552"/>
      <c r="LQI57" s="552"/>
      <c r="LQJ57" s="552"/>
      <c r="LQK57" s="552"/>
      <c r="LQL57" s="552"/>
      <c r="LQM57" s="552"/>
      <c r="LQN57" s="552"/>
      <c r="LQO57" s="552"/>
      <c r="LQP57" s="552"/>
      <c r="LQQ57" s="552"/>
      <c r="LQR57" s="552"/>
      <c r="LQS57" s="552"/>
      <c r="LQT57" s="552"/>
      <c r="LQU57" s="552"/>
      <c r="LQV57" s="552"/>
      <c r="LQW57" s="552"/>
      <c r="LQX57" s="552"/>
      <c r="LQY57" s="552"/>
      <c r="LQZ57" s="552"/>
      <c r="LRA57" s="552"/>
      <c r="LRB57" s="552"/>
      <c r="LRC57" s="552"/>
      <c r="LRD57" s="552"/>
      <c r="LRE57" s="552"/>
      <c r="LRF57" s="552"/>
      <c r="LRG57" s="552"/>
      <c r="LRH57" s="552"/>
      <c r="LRI57" s="552"/>
      <c r="LRJ57" s="552"/>
      <c r="LRK57" s="552"/>
      <c r="LRL57" s="552"/>
      <c r="LRM57" s="552"/>
      <c r="LRN57" s="552"/>
      <c r="LRO57" s="552"/>
      <c r="LRP57" s="552"/>
      <c r="LRQ57" s="552"/>
      <c r="LRR57" s="552"/>
      <c r="LRS57" s="552"/>
      <c r="LRT57" s="552"/>
      <c r="LRU57" s="552"/>
      <c r="LRV57" s="552"/>
      <c r="LRW57" s="552"/>
      <c r="LRX57" s="552"/>
      <c r="LRY57" s="552"/>
      <c r="LRZ57" s="552"/>
      <c r="LSA57" s="552"/>
      <c r="LSB57" s="552"/>
      <c r="LSC57" s="552"/>
      <c r="LSD57" s="552"/>
      <c r="LSE57" s="552"/>
      <c r="LSF57" s="552"/>
      <c r="LSG57" s="552"/>
      <c r="LSH57" s="552"/>
      <c r="LSI57" s="552"/>
      <c r="LSJ57" s="552"/>
      <c r="LSK57" s="552"/>
      <c r="LSL57" s="552"/>
      <c r="LSM57" s="552"/>
      <c r="LSN57" s="552"/>
      <c r="LSO57" s="552"/>
      <c r="LSP57" s="552"/>
      <c r="LSQ57" s="552"/>
      <c r="LSR57" s="552"/>
      <c r="LSS57" s="552"/>
      <c r="LST57" s="552"/>
      <c r="LSU57" s="552"/>
      <c r="LSV57" s="552"/>
      <c r="LSW57" s="552"/>
      <c r="LSX57" s="552"/>
      <c r="LSY57" s="552"/>
      <c r="LSZ57" s="552"/>
      <c r="LTA57" s="552"/>
      <c r="LTB57" s="552"/>
      <c r="LTC57" s="552"/>
      <c r="LTD57" s="552"/>
      <c r="LTE57" s="552"/>
      <c r="LTF57" s="552"/>
      <c r="LTG57" s="552"/>
      <c r="LTH57" s="552"/>
      <c r="LTI57" s="552"/>
      <c r="LTJ57" s="552"/>
      <c r="LTK57" s="552"/>
      <c r="LTL57" s="552"/>
      <c r="LTM57" s="552"/>
      <c r="LTN57" s="552"/>
      <c r="LTO57" s="552"/>
      <c r="LTP57" s="552"/>
      <c r="LTQ57" s="552"/>
      <c r="LTR57" s="552"/>
      <c r="LTS57" s="552"/>
      <c r="LTT57" s="552"/>
      <c r="LTU57" s="552"/>
      <c r="LTV57" s="552"/>
      <c r="LTW57" s="552"/>
      <c r="LTX57" s="552"/>
      <c r="LTY57" s="552"/>
      <c r="LTZ57" s="552"/>
      <c r="LUA57" s="552"/>
      <c r="LUB57" s="552"/>
      <c r="LUC57" s="552"/>
      <c r="LUD57" s="552"/>
      <c r="LUE57" s="552"/>
      <c r="LUF57" s="552"/>
      <c r="LUG57" s="552"/>
      <c r="LUH57" s="552"/>
      <c r="LUI57" s="552"/>
      <c r="LUJ57" s="552"/>
      <c r="LUK57" s="552"/>
      <c r="LUL57" s="552"/>
      <c r="LUM57" s="552"/>
      <c r="LUN57" s="552"/>
      <c r="LUO57" s="552"/>
      <c r="LUP57" s="552"/>
      <c r="LUQ57" s="552"/>
      <c r="LUR57" s="552"/>
      <c r="LUS57" s="552"/>
      <c r="LUT57" s="552"/>
      <c r="LUU57" s="552"/>
      <c r="LUV57" s="552"/>
      <c r="LUW57" s="552"/>
      <c r="LUX57" s="552"/>
      <c r="LUY57" s="552"/>
      <c r="LUZ57" s="552"/>
      <c r="LVA57" s="552"/>
      <c r="LVB57" s="552"/>
      <c r="LVC57" s="552"/>
      <c r="LVD57" s="552"/>
      <c r="LVE57" s="552"/>
      <c r="LVF57" s="552"/>
      <c r="LVG57" s="552"/>
      <c r="LVH57" s="552"/>
      <c r="LVI57" s="552"/>
      <c r="LVJ57" s="552"/>
      <c r="LVK57" s="552"/>
      <c r="LVL57" s="552"/>
      <c r="LVM57" s="552"/>
      <c r="LVN57" s="552"/>
      <c r="LVO57" s="552"/>
      <c r="LVP57" s="552"/>
      <c r="LVQ57" s="552"/>
      <c r="LVR57" s="552"/>
      <c r="LVS57" s="552"/>
      <c r="LVT57" s="552"/>
      <c r="LVU57" s="552"/>
      <c r="LVV57" s="552"/>
      <c r="LVW57" s="552"/>
      <c r="LVX57" s="552"/>
      <c r="LVY57" s="552"/>
      <c r="LVZ57" s="552"/>
      <c r="LWA57" s="552"/>
      <c r="LWB57" s="552"/>
      <c r="LWC57" s="552"/>
      <c r="LWD57" s="552"/>
      <c r="LWE57" s="552"/>
      <c r="LWF57" s="552"/>
      <c r="LWG57" s="552"/>
      <c r="LWH57" s="552"/>
      <c r="LWI57" s="552"/>
      <c r="LWJ57" s="552"/>
      <c r="LWK57" s="552"/>
      <c r="LWL57" s="552"/>
      <c r="LWM57" s="552"/>
      <c r="LWN57" s="552"/>
      <c r="LWO57" s="552"/>
      <c r="LWP57" s="552"/>
      <c r="LWQ57" s="552"/>
      <c r="LWR57" s="552"/>
      <c r="LWS57" s="552"/>
      <c r="LWT57" s="552"/>
      <c r="LWU57" s="552"/>
      <c r="LWV57" s="552"/>
      <c r="LWW57" s="552"/>
      <c r="LWX57" s="552"/>
      <c r="LWY57" s="552"/>
      <c r="LWZ57" s="552"/>
      <c r="LXA57" s="552"/>
      <c r="LXB57" s="552"/>
      <c r="LXC57" s="552"/>
      <c r="LXD57" s="552"/>
      <c r="LXE57" s="552"/>
      <c r="LXF57" s="552"/>
      <c r="LXG57" s="552"/>
      <c r="LXH57" s="552"/>
      <c r="LXI57" s="552"/>
      <c r="LXJ57" s="552"/>
      <c r="LXK57" s="552"/>
      <c r="LXL57" s="552"/>
      <c r="LXM57" s="552"/>
      <c r="LXN57" s="552"/>
      <c r="LXO57" s="552"/>
      <c r="LXP57" s="552"/>
      <c r="LXQ57" s="552"/>
      <c r="LXR57" s="552"/>
      <c r="LXS57" s="552"/>
      <c r="LXT57" s="552"/>
      <c r="LXU57" s="552"/>
      <c r="LXV57" s="552"/>
      <c r="LXW57" s="552"/>
      <c r="LXX57" s="552"/>
      <c r="LXY57" s="552"/>
      <c r="LXZ57" s="552"/>
      <c r="LYA57" s="552"/>
      <c r="LYB57" s="552"/>
      <c r="LYC57" s="552"/>
      <c r="LYD57" s="552"/>
      <c r="LYE57" s="552"/>
      <c r="LYF57" s="552"/>
      <c r="LYG57" s="552"/>
      <c r="LYH57" s="552"/>
      <c r="LYI57" s="552"/>
      <c r="LYJ57" s="552"/>
      <c r="LYK57" s="552"/>
      <c r="LYL57" s="552"/>
      <c r="LYM57" s="552"/>
      <c r="LYN57" s="552"/>
      <c r="LYO57" s="552"/>
      <c r="LYP57" s="552"/>
      <c r="LYQ57" s="552"/>
      <c r="LYR57" s="552"/>
      <c r="LYS57" s="552"/>
      <c r="LYT57" s="552"/>
      <c r="LYU57" s="552"/>
      <c r="LYV57" s="552"/>
      <c r="LYW57" s="552"/>
      <c r="LYX57" s="552"/>
      <c r="LYY57" s="552"/>
      <c r="LYZ57" s="552"/>
      <c r="LZA57" s="552"/>
      <c r="LZB57" s="552"/>
      <c r="LZC57" s="552"/>
      <c r="LZD57" s="552"/>
      <c r="LZE57" s="552"/>
      <c r="LZF57" s="552"/>
      <c r="LZG57" s="552"/>
      <c r="LZH57" s="552"/>
      <c r="LZI57" s="552"/>
      <c r="LZJ57" s="552"/>
      <c r="LZK57" s="552"/>
      <c r="LZL57" s="552"/>
      <c r="LZM57" s="552"/>
      <c r="LZN57" s="552"/>
      <c r="LZO57" s="552"/>
      <c r="LZP57" s="552"/>
      <c r="LZQ57" s="552"/>
      <c r="LZR57" s="552"/>
      <c r="LZS57" s="552"/>
      <c r="LZT57" s="552"/>
      <c r="LZU57" s="552"/>
      <c r="LZV57" s="552"/>
      <c r="LZW57" s="552"/>
      <c r="LZX57" s="552"/>
      <c r="LZY57" s="552"/>
      <c r="LZZ57" s="552"/>
      <c r="MAA57" s="552"/>
      <c r="MAB57" s="552"/>
      <c r="MAC57" s="552"/>
      <c r="MAD57" s="552"/>
      <c r="MAE57" s="552"/>
      <c r="MAF57" s="552"/>
      <c r="MAG57" s="552"/>
      <c r="MAH57" s="552"/>
      <c r="MAI57" s="552"/>
      <c r="MAJ57" s="552"/>
      <c r="MAK57" s="552"/>
      <c r="MAL57" s="552"/>
      <c r="MAM57" s="552"/>
      <c r="MAN57" s="552"/>
      <c r="MAO57" s="552"/>
      <c r="MAP57" s="552"/>
      <c r="MAQ57" s="552"/>
      <c r="MAR57" s="552"/>
      <c r="MAS57" s="552"/>
      <c r="MAT57" s="552"/>
      <c r="MAU57" s="552"/>
      <c r="MAV57" s="552"/>
      <c r="MAW57" s="552"/>
      <c r="MAX57" s="552"/>
      <c r="MAY57" s="552"/>
      <c r="MAZ57" s="552"/>
      <c r="MBA57" s="552"/>
      <c r="MBB57" s="552"/>
      <c r="MBC57" s="552"/>
      <c r="MBD57" s="552"/>
      <c r="MBE57" s="552"/>
      <c r="MBF57" s="552"/>
      <c r="MBG57" s="552"/>
      <c r="MBH57" s="552"/>
      <c r="MBI57" s="552"/>
      <c r="MBJ57" s="552"/>
      <c r="MBK57" s="552"/>
      <c r="MBL57" s="552"/>
      <c r="MBM57" s="552"/>
      <c r="MBN57" s="552"/>
      <c r="MBO57" s="552"/>
      <c r="MBP57" s="552"/>
      <c r="MBQ57" s="552"/>
      <c r="MBR57" s="552"/>
      <c r="MBS57" s="552"/>
      <c r="MBT57" s="552"/>
      <c r="MBU57" s="552"/>
      <c r="MBV57" s="552"/>
      <c r="MBW57" s="552"/>
      <c r="MBX57" s="552"/>
      <c r="MBY57" s="552"/>
      <c r="MBZ57" s="552"/>
      <c r="MCA57" s="552"/>
      <c r="MCB57" s="552"/>
      <c r="MCC57" s="552"/>
      <c r="MCD57" s="552"/>
      <c r="MCE57" s="552"/>
      <c r="MCF57" s="552"/>
      <c r="MCG57" s="552"/>
      <c r="MCH57" s="552"/>
      <c r="MCI57" s="552"/>
      <c r="MCJ57" s="552"/>
      <c r="MCK57" s="552"/>
      <c r="MCL57" s="552"/>
      <c r="MCM57" s="552"/>
      <c r="MCN57" s="552"/>
      <c r="MCO57" s="552"/>
      <c r="MCP57" s="552"/>
      <c r="MCQ57" s="552"/>
      <c r="MCR57" s="552"/>
      <c r="MCS57" s="552"/>
      <c r="MCT57" s="552"/>
      <c r="MCU57" s="552"/>
      <c r="MCV57" s="552"/>
      <c r="MCW57" s="552"/>
      <c r="MCX57" s="552"/>
      <c r="MCY57" s="552"/>
      <c r="MCZ57" s="552"/>
      <c r="MDA57" s="552"/>
      <c r="MDB57" s="552"/>
      <c r="MDC57" s="552"/>
      <c r="MDD57" s="552"/>
      <c r="MDE57" s="552"/>
      <c r="MDF57" s="552"/>
      <c r="MDG57" s="552"/>
      <c r="MDH57" s="552"/>
      <c r="MDI57" s="552"/>
      <c r="MDJ57" s="552"/>
      <c r="MDK57" s="552"/>
      <c r="MDL57" s="552"/>
      <c r="MDM57" s="552"/>
      <c r="MDN57" s="552"/>
      <c r="MDO57" s="552"/>
      <c r="MDP57" s="552"/>
      <c r="MDQ57" s="552"/>
      <c r="MDR57" s="552"/>
      <c r="MDS57" s="552"/>
      <c r="MDT57" s="552"/>
      <c r="MDU57" s="552"/>
      <c r="MDV57" s="552"/>
      <c r="MDW57" s="552"/>
      <c r="MDX57" s="552"/>
      <c r="MDY57" s="552"/>
      <c r="MDZ57" s="552"/>
      <c r="MEA57" s="552"/>
      <c r="MEB57" s="552"/>
      <c r="MEC57" s="552"/>
      <c r="MED57" s="552"/>
      <c r="MEE57" s="552"/>
      <c r="MEF57" s="552"/>
      <c r="MEG57" s="552"/>
      <c r="MEH57" s="552"/>
      <c r="MEI57" s="552"/>
      <c r="MEJ57" s="552"/>
      <c r="MEK57" s="552"/>
      <c r="MEL57" s="552"/>
      <c r="MEM57" s="552"/>
      <c r="MEN57" s="552"/>
      <c r="MEO57" s="552"/>
      <c r="MEP57" s="552"/>
      <c r="MEQ57" s="552"/>
      <c r="MER57" s="552"/>
      <c r="MES57" s="552"/>
      <c r="MET57" s="552"/>
      <c r="MEU57" s="552"/>
      <c r="MEV57" s="552"/>
      <c r="MEW57" s="552"/>
      <c r="MEX57" s="552"/>
      <c r="MEY57" s="552"/>
      <c r="MEZ57" s="552"/>
      <c r="MFA57" s="552"/>
      <c r="MFB57" s="552"/>
      <c r="MFC57" s="552"/>
      <c r="MFD57" s="552"/>
      <c r="MFE57" s="552"/>
      <c r="MFF57" s="552"/>
      <c r="MFG57" s="552"/>
      <c r="MFH57" s="552"/>
      <c r="MFI57" s="552"/>
      <c r="MFJ57" s="552"/>
      <c r="MFK57" s="552"/>
      <c r="MFL57" s="552"/>
      <c r="MFM57" s="552"/>
      <c r="MFN57" s="552"/>
      <c r="MFO57" s="552"/>
      <c r="MFP57" s="552"/>
      <c r="MFQ57" s="552"/>
      <c r="MFR57" s="552"/>
      <c r="MFS57" s="552"/>
      <c r="MFT57" s="552"/>
      <c r="MFU57" s="552"/>
      <c r="MFV57" s="552"/>
      <c r="MFW57" s="552"/>
      <c r="MFX57" s="552"/>
      <c r="MFY57" s="552"/>
      <c r="MFZ57" s="552"/>
      <c r="MGA57" s="552"/>
      <c r="MGB57" s="552"/>
      <c r="MGC57" s="552"/>
      <c r="MGD57" s="552"/>
      <c r="MGE57" s="552"/>
      <c r="MGF57" s="552"/>
      <c r="MGG57" s="552"/>
      <c r="MGH57" s="552"/>
      <c r="MGI57" s="552"/>
      <c r="MGJ57" s="552"/>
      <c r="MGK57" s="552"/>
      <c r="MGL57" s="552"/>
      <c r="MGM57" s="552"/>
      <c r="MGN57" s="552"/>
      <c r="MGO57" s="552"/>
      <c r="MGP57" s="552"/>
      <c r="MGQ57" s="552"/>
      <c r="MGR57" s="552"/>
      <c r="MGS57" s="552"/>
      <c r="MGT57" s="552"/>
      <c r="MGU57" s="552"/>
      <c r="MGV57" s="552"/>
      <c r="MGW57" s="552"/>
      <c r="MGX57" s="552"/>
      <c r="MGY57" s="552"/>
      <c r="MGZ57" s="552"/>
      <c r="MHA57" s="552"/>
      <c r="MHB57" s="552"/>
      <c r="MHC57" s="552"/>
      <c r="MHD57" s="552"/>
      <c r="MHE57" s="552"/>
      <c r="MHF57" s="552"/>
      <c r="MHG57" s="552"/>
      <c r="MHH57" s="552"/>
      <c r="MHI57" s="552"/>
      <c r="MHJ57" s="552"/>
      <c r="MHK57" s="552"/>
      <c r="MHL57" s="552"/>
      <c r="MHM57" s="552"/>
      <c r="MHN57" s="552"/>
      <c r="MHO57" s="552"/>
      <c r="MHP57" s="552"/>
      <c r="MHQ57" s="552"/>
      <c r="MHR57" s="552"/>
      <c r="MHS57" s="552"/>
      <c r="MHT57" s="552"/>
      <c r="MHU57" s="552"/>
      <c r="MHV57" s="552"/>
      <c r="MHW57" s="552"/>
      <c r="MHX57" s="552"/>
      <c r="MHY57" s="552"/>
      <c r="MHZ57" s="552"/>
      <c r="MIA57" s="552"/>
      <c r="MIB57" s="552"/>
      <c r="MIC57" s="552"/>
      <c r="MID57" s="552"/>
      <c r="MIE57" s="552"/>
      <c r="MIF57" s="552"/>
      <c r="MIG57" s="552"/>
      <c r="MIH57" s="552"/>
      <c r="MII57" s="552"/>
      <c r="MIJ57" s="552"/>
      <c r="MIK57" s="552"/>
      <c r="MIL57" s="552"/>
      <c r="MIM57" s="552"/>
      <c r="MIN57" s="552"/>
      <c r="MIO57" s="552"/>
      <c r="MIP57" s="552"/>
      <c r="MIQ57" s="552"/>
      <c r="MIR57" s="552"/>
      <c r="MIS57" s="552"/>
      <c r="MIT57" s="552"/>
      <c r="MIU57" s="552"/>
      <c r="MIV57" s="552"/>
      <c r="MIW57" s="552"/>
      <c r="MIX57" s="552"/>
      <c r="MIY57" s="552"/>
      <c r="MIZ57" s="552"/>
      <c r="MJA57" s="552"/>
      <c r="MJB57" s="552"/>
      <c r="MJC57" s="552"/>
      <c r="MJD57" s="552"/>
      <c r="MJE57" s="552"/>
      <c r="MJF57" s="552"/>
      <c r="MJG57" s="552"/>
      <c r="MJH57" s="552"/>
      <c r="MJI57" s="552"/>
      <c r="MJJ57" s="552"/>
      <c r="MJK57" s="552"/>
      <c r="MJL57" s="552"/>
      <c r="MJM57" s="552"/>
      <c r="MJN57" s="552"/>
      <c r="MJO57" s="552"/>
      <c r="MJP57" s="552"/>
      <c r="MJQ57" s="552"/>
      <c r="MJR57" s="552"/>
      <c r="MJS57" s="552"/>
      <c r="MJT57" s="552"/>
      <c r="MJU57" s="552"/>
      <c r="MJV57" s="552"/>
      <c r="MJW57" s="552"/>
      <c r="MJX57" s="552"/>
      <c r="MJY57" s="552"/>
      <c r="MJZ57" s="552"/>
      <c r="MKA57" s="552"/>
      <c r="MKB57" s="552"/>
      <c r="MKC57" s="552"/>
      <c r="MKD57" s="552"/>
      <c r="MKE57" s="552"/>
      <c r="MKF57" s="552"/>
      <c r="MKG57" s="552"/>
      <c r="MKH57" s="552"/>
      <c r="MKI57" s="552"/>
      <c r="MKJ57" s="552"/>
      <c r="MKK57" s="552"/>
      <c r="MKL57" s="552"/>
      <c r="MKM57" s="552"/>
      <c r="MKN57" s="552"/>
      <c r="MKO57" s="552"/>
      <c r="MKP57" s="552"/>
      <c r="MKQ57" s="552"/>
      <c r="MKR57" s="552"/>
      <c r="MKS57" s="552"/>
      <c r="MKT57" s="552"/>
      <c r="MKU57" s="552"/>
      <c r="MKV57" s="552"/>
      <c r="MKW57" s="552"/>
      <c r="MKX57" s="552"/>
      <c r="MKY57" s="552"/>
      <c r="MKZ57" s="552"/>
      <c r="MLA57" s="552"/>
      <c r="MLB57" s="552"/>
      <c r="MLC57" s="552"/>
      <c r="MLD57" s="552"/>
      <c r="MLE57" s="552"/>
      <c r="MLF57" s="552"/>
      <c r="MLG57" s="552"/>
      <c r="MLH57" s="552"/>
      <c r="MLI57" s="552"/>
      <c r="MLJ57" s="552"/>
      <c r="MLK57" s="552"/>
      <c r="MLL57" s="552"/>
      <c r="MLM57" s="552"/>
      <c r="MLN57" s="552"/>
      <c r="MLO57" s="552"/>
      <c r="MLP57" s="552"/>
      <c r="MLQ57" s="552"/>
      <c r="MLR57" s="552"/>
      <c r="MLS57" s="552"/>
      <c r="MLT57" s="552"/>
      <c r="MLU57" s="552"/>
      <c r="MLV57" s="552"/>
      <c r="MLW57" s="552"/>
      <c r="MLX57" s="552"/>
      <c r="MLY57" s="552"/>
      <c r="MLZ57" s="552"/>
      <c r="MMA57" s="552"/>
      <c r="MMB57" s="552"/>
      <c r="MMC57" s="552"/>
      <c r="MMD57" s="552"/>
      <c r="MME57" s="552"/>
      <c r="MMF57" s="552"/>
      <c r="MMG57" s="552"/>
      <c r="MMH57" s="552"/>
      <c r="MMI57" s="552"/>
      <c r="MMJ57" s="552"/>
      <c r="MMK57" s="552"/>
      <c r="MML57" s="552"/>
      <c r="MMM57" s="552"/>
      <c r="MMN57" s="552"/>
      <c r="MMO57" s="552"/>
      <c r="MMP57" s="552"/>
      <c r="MMQ57" s="552"/>
      <c r="MMR57" s="552"/>
      <c r="MMS57" s="552"/>
      <c r="MMT57" s="552"/>
      <c r="MMU57" s="552"/>
      <c r="MMV57" s="552"/>
      <c r="MMW57" s="552"/>
      <c r="MMX57" s="552"/>
      <c r="MMY57" s="552"/>
      <c r="MMZ57" s="552"/>
      <c r="MNA57" s="552"/>
      <c r="MNB57" s="552"/>
      <c r="MNC57" s="552"/>
      <c r="MND57" s="552"/>
      <c r="MNE57" s="552"/>
      <c r="MNF57" s="552"/>
      <c r="MNG57" s="552"/>
      <c r="MNH57" s="552"/>
      <c r="MNI57" s="552"/>
      <c r="MNJ57" s="552"/>
      <c r="MNK57" s="552"/>
      <c r="MNL57" s="552"/>
      <c r="MNM57" s="552"/>
      <c r="MNN57" s="552"/>
      <c r="MNO57" s="552"/>
      <c r="MNP57" s="552"/>
      <c r="MNQ57" s="552"/>
      <c r="MNR57" s="552"/>
      <c r="MNS57" s="552"/>
      <c r="MNT57" s="552"/>
      <c r="MNU57" s="552"/>
      <c r="MNV57" s="552"/>
      <c r="MNW57" s="552"/>
      <c r="MNX57" s="552"/>
      <c r="MNY57" s="552"/>
      <c r="MNZ57" s="552"/>
      <c r="MOA57" s="552"/>
      <c r="MOB57" s="552"/>
      <c r="MOC57" s="552"/>
      <c r="MOD57" s="552"/>
      <c r="MOE57" s="552"/>
      <c r="MOF57" s="552"/>
      <c r="MOG57" s="552"/>
      <c r="MOH57" s="552"/>
      <c r="MOI57" s="552"/>
      <c r="MOJ57" s="552"/>
      <c r="MOK57" s="552"/>
      <c r="MOL57" s="552"/>
      <c r="MOM57" s="552"/>
      <c r="MON57" s="552"/>
      <c r="MOO57" s="552"/>
      <c r="MOP57" s="552"/>
      <c r="MOQ57" s="552"/>
      <c r="MOR57" s="552"/>
      <c r="MOS57" s="552"/>
      <c r="MOT57" s="552"/>
      <c r="MOU57" s="552"/>
      <c r="MOV57" s="552"/>
      <c r="MOW57" s="552"/>
      <c r="MOX57" s="552"/>
      <c r="MOY57" s="552"/>
      <c r="MOZ57" s="552"/>
      <c r="MPA57" s="552"/>
      <c r="MPB57" s="552"/>
      <c r="MPC57" s="552"/>
      <c r="MPD57" s="552"/>
      <c r="MPE57" s="552"/>
      <c r="MPF57" s="552"/>
      <c r="MPG57" s="552"/>
      <c r="MPH57" s="552"/>
      <c r="MPI57" s="552"/>
      <c r="MPJ57" s="552"/>
      <c r="MPK57" s="552"/>
      <c r="MPL57" s="552"/>
      <c r="MPM57" s="552"/>
      <c r="MPN57" s="552"/>
      <c r="MPO57" s="552"/>
      <c r="MPP57" s="552"/>
      <c r="MPQ57" s="552"/>
      <c r="MPR57" s="552"/>
      <c r="MPS57" s="552"/>
      <c r="MPT57" s="552"/>
      <c r="MPU57" s="552"/>
      <c r="MPV57" s="552"/>
      <c r="MPW57" s="552"/>
      <c r="MPX57" s="552"/>
      <c r="MPY57" s="552"/>
      <c r="MPZ57" s="552"/>
      <c r="MQA57" s="552"/>
      <c r="MQB57" s="552"/>
      <c r="MQC57" s="552"/>
      <c r="MQD57" s="552"/>
      <c r="MQE57" s="552"/>
      <c r="MQF57" s="552"/>
      <c r="MQG57" s="552"/>
      <c r="MQH57" s="552"/>
      <c r="MQI57" s="552"/>
      <c r="MQJ57" s="552"/>
      <c r="MQK57" s="552"/>
      <c r="MQL57" s="552"/>
      <c r="MQM57" s="552"/>
      <c r="MQN57" s="552"/>
      <c r="MQO57" s="552"/>
      <c r="MQP57" s="552"/>
      <c r="MQQ57" s="552"/>
      <c r="MQR57" s="552"/>
      <c r="MQS57" s="552"/>
      <c r="MQT57" s="552"/>
      <c r="MQU57" s="552"/>
      <c r="MQV57" s="552"/>
      <c r="MQW57" s="552"/>
      <c r="MQX57" s="552"/>
      <c r="MQY57" s="552"/>
      <c r="MQZ57" s="552"/>
      <c r="MRA57" s="552"/>
      <c r="MRB57" s="552"/>
      <c r="MRC57" s="552"/>
      <c r="MRD57" s="552"/>
      <c r="MRE57" s="552"/>
      <c r="MRF57" s="552"/>
      <c r="MRG57" s="552"/>
      <c r="MRH57" s="552"/>
      <c r="MRI57" s="552"/>
      <c r="MRJ57" s="552"/>
      <c r="MRK57" s="552"/>
      <c r="MRL57" s="552"/>
      <c r="MRM57" s="552"/>
      <c r="MRN57" s="552"/>
      <c r="MRO57" s="552"/>
      <c r="MRP57" s="552"/>
      <c r="MRQ57" s="552"/>
      <c r="MRR57" s="552"/>
      <c r="MRS57" s="552"/>
      <c r="MRT57" s="552"/>
      <c r="MRU57" s="552"/>
      <c r="MRV57" s="552"/>
      <c r="MRW57" s="552"/>
      <c r="MRX57" s="552"/>
      <c r="MRY57" s="552"/>
      <c r="MRZ57" s="552"/>
      <c r="MSA57" s="552"/>
      <c r="MSB57" s="552"/>
      <c r="MSC57" s="552"/>
      <c r="MSD57" s="552"/>
      <c r="MSE57" s="552"/>
      <c r="MSF57" s="552"/>
      <c r="MSG57" s="552"/>
      <c r="MSH57" s="552"/>
      <c r="MSI57" s="552"/>
      <c r="MSJ57" s="552"/>
      <c r="MSK57" s="552"/>
      <c r="MSL57" s="552"/>
      <c r="MSM57" s="552"/>
      <c r="MSN57" s="552"/>
      <c r="MSO57" s="552"/>
      <c r="MSP57" s="552"/>
      <c r="MSQ57" s="552"/>
      <c r="MSR57" s="552"/>
      <c r="MSS57" s="552"/>
      <c r="MST57" s="552"/>
      <c r="MSU57" s="552"/>
      <c r="MSV57" s="552"/>
      <c r="MSW57" s="552"/>
      <c r="MSX57" s="552"/>
      <c r="MSY57" s="552"/>
      <c r="MSZ57" s="552"/>
      <c r="MTA57" s="552"/>
      <c r="MTB57" s="552"/>
      <c r="MTC57" s="552"/>
      <c r="MTD57" s="552"/>
      <c r="MTE57" s="552"/>
      <c r="MTF57" s="552"/>
      <c r="MTG57" s="552"/>
      <c r="MTH57" s="552"/>
      <c r="MTI57" s="552"/>
      <c r="MTJ57" s="552"/>
      <c r="MTK57" s="552"/>
      <c r="MTL57" s="552"/>
      <c r="MTM57" s="552"/>
      <c r="MTN57" s="552"/>
      <c r="MTO57" s="552"/>
      <c r="MTP57" s="552"/>
      <c r="MTQ57" s="552"/>
      <c r="MTR57" s="552"/>
      <c r="MTS57" s="552"/>
      <c r="MTT57" s="552"/>
      <c r="MTU57" s="552"/>
      <c r="MTV57" s="552"/>
      <c r="MTW57" s="552"/>
      <c r="MTX57" s="552"/>
      <c r="MTY57" s="552"/>
      <c r="MTZ57" s="552"/>
      <c r="MUA57" s="552"/>
      <c r="MUB57" s="552"/>
      <c r="MUC57" s="552"/>
      <c r="MUD57" s="552"/>
      <c r="MUE57" s="552"/>
      <c r="MUF57" s="552"/>
      <c r="MUG57" s="552"/>
      <c r="MUH57" s="552"/>
      <c r="MUI57" s="552"/>
      <c r="MUJ57" s="552"/>
      <c r="MUK57" s="552"/>
      <c r="MUL57" s="552"/>
      <c r="MUM57" s="552"/>
      <c r="MUN57" s="552"/>
      <c r="MUO57" s="552"/>
      <c r="MUP57" s="552"/>
      <c r="MUQ57" s="552"/>
      <c r="MUR57" s="552"/>
      <c r="MUS57" s="552"/>
      <c r="MUT57" s="552"/>
      <c r="MUU57" s="552"/>
      <c r="MUV57" s="552"/>
      <c r="MUW57" s="552"/>
      <c r="MUX57" s="552"/>
      <c r="MUY57" s="552"/>
      <c r="MUZ57" s="552"/>
      <c r="MVA57" s="552"/>
      <c r="MVB57" s="552"/>
      <c r="MVC57" s="552"/>
      <c r="MVD57" s="552"/>
      <c r="MVE57" s="552"/>
      <c r="MVF57" s="552"/>
      <c r="MVG57" s="552"/>
      <c r="MVH57" s="552"/>
      <c r="MVI57" s="552"/>
      <c r="MVJ57" s="552"/>
      <c r="MVK57" s="552"/>
      <c r="MVL57" s="552"/>
      <c r="MVM57" s="552"/>
      <c r="MVN57" s="552"/>
      <c r="MVO57" s="552"/>
      <c r="MVP57" s="552"/>
      <c r="MVQ57" s="552"/>
      <c r="MVR57" s="552"/>
      <c r="MVS57" s="552"/>
      <c r="MVT57" s="552"/>
      <c r="MVU57" s="552"/>
      <c r="MVV57" s="552"/>
      <c r="MVW57" s="552"/>
      <c r="MVX57" s="552"/>
      <c r="MVY57" s="552"/>
      <c r="MVZ57" s="552"/>
      <c r="MWA57" s="552"/>
      <c r="MWB57" s="552"/>
      <c r="MWC57" s="552"/>
      <c r="MWD57" s="552"/>
      <c r="MWE57" s="552"/>
      <c r="MWF57" s="552"/>
      <c r="MWG57" s="552"/>
      <c r="MWH57" s="552"/>
      <c r="MWI57" s="552"/>
      <c r="MWJ57" s="552"/>
      <c r="MWK57" s="552"/>
      <c r="MWL57" s="552"/>
      <c r="MWM57" s="552"/>
      <c r="MWN57" s="552"/>
      <c r="MWO57" s="552"/>
      <c r="MWP57" s="552"/>
      <c r="MWQ57" s="552"/>
      <c r="MWR57" s="552"/>
      <c r="MWS57" s="552"/>
      <c r="MWT57" s="552"/>
      <c r="MWU57" s="552"/>
      <c r="MWV57" s="552"/>
      <c r="MWW57" s="552"/>
      <c r="MWX57" s="552"/>
      <c r="MWY57" s="552"/>
      <c r="MWZ57" s="552"/>
      <c r="MXA57" s="552"/>
      <c r="MXB57" s="552"/>
      <c r="MXC57" s="552"/>
      <c r="MXD57" s="552"/>
      <c r="MXE57" s="552"/>
      <c r="MXF57" s="552"/>
      <c r="MXG57" s="552"/>
      <c r="MXH57" s="552"/>
      <c r="MXI57" s="552"/>
      <c r="MXJ57" s="552"/>
      <c r="MXK57" s="552"/>
      <c r="MXL57" s="552"/>
      <c r="MXM57" s="552"/>
      <c r="MXN57" s="552"/>
      <c r="MXO57" s="552"/>
      <c r="MXP57" s="552"/>
      <c r="MXQ57" s="552"/>
      <c r="MXR57" s="552"/>
      <c r="MXS57" s="552"/>
      <c r="MXT57" s="552"/>
      <c r="MXU57" s="552"/>
      <c r="MXV57" s="552"/>
      <c r="MXW57" s="552"/>
      <c r="MXX57" s="552"/>
      <c r="MXY57" s="552"/>
      <c r="MXZ57" s="552"/>
      <c r="MYA57" s="552"/>
      <c r="MYB57" s="552"/>
      <c r="MYC57" s="552"/>
      <c r="MYD57" s="552"/>
      <c r="MYE57" s="552"/>
      <c r="MYF57" s="552"/>
      <c r="MYG57" s="552"/>
      <c r="MYH57" s="552"/>
      <c r="MYI57" s="552"/>
      <c r="MYJ57" s="552"/>
      <c r="MYK57" s="552"/>
      <c r="MYL57" s="552"/>
      <c r="MYM57" s="552"/>
      <c r="MYN57" s="552"/>
      <c r="MYO57" s="552"/>
      <c r="MYP57" s="552"/>
      <c r="MYQ57" s="552"/>
      <c r="MYR57" s="552"/>
      <c r="MYS57" s="552"/>
      <c r="MYT57" s="552"/>
      <c r="MYU57" s="552"/>
      <c r="MYV57" s="552"/>
      <c r="MYW57" s="552"/>
      <c r="MYX57" s="552"/>
      <c r="MYY57" s="552"/>
      <c r="MYZ57" s="552"/>
      <c r="MZA57" s="552"/>
      <c r="MZB57" s="552"/>
      <c r="MZC57" s="552"/>
      <c r="MZD57" s="552"/>
      <c r="MZE57" s="552"/>
      <c r="MZF57" s="552"/>
      <c r="MZG57" s="552"/>
      <c r="MZH57" s="552"/>
      <c r="MZI57" s="552"/>
      <c r="MZJ57" s="552"/>
      <c r="MZK57" s="552"/>
      <c r="MZL57" s="552"/>
      <c r="MZM57" s="552"/>
      <c r="MZN57" s="552"/>
      <c r="MZO57" s="552"/>
      <c r="MZP57" s="552"/>
      <c r="MZQ57" s="552"/>
      <c r="MZR57" s="552"/>
      <c r="MZS57" s="552"/>
      <c r="MZT57" s="552"/>
      <c r="MZU57" s="552"/>
      <c r="MZV57" s="552"/>
      <c r="MZW57" s="552"/>
      <c r="MZX57" s="552"/>
      <c r="MZY57" s="552"/>
      <c r="MZZ57" s="552"/>
      <c r="NAA57" s="552"/>
      <c r="NAB57" s="552"/>
      <c r="NAC57" s="552"/>
      <c r="NAD57" s="552"/>
      <c r="NAE57" s="552"/>
      <c r="NAF57" s="552"/>
      <c r="NAG57" s="552"/>
      <c r="NAH57" s="552"/>
      <c r="NAI57" s="552"/>
      <c r="NAJ57" s="552"/>
      <c r="NAK57" s="552"/>
      <c r="NAL57" s="552"/>
      <c r="NAM57" s="552"/>
      <c r="NAN57" s="552"/>
      <c r="NAO57" s="552"/>
      <c r="NAP57" s="552"/>
      <c r="NAQ57" s="552"/>
      <c r="NAR57" s="552"/>
      <c r="NAS57" s="552"/>
      <c r="NAT57" s="552"/>
      <c r="NAU57" s="552"/>
      <c r="NAV57" s="552"/>
      <c r="NAW57" s="552"/>
      <c r="NAX57" s="552"/>
      <c r="NAY57" s="552"/>
      <c r="NAZ57" s="552"/>
      <c r="NBA57" s="552"/>
      <c r="NBB57" s="552"/>
      <c r="NBC57" s="552"/>
      <c r="NBD57" s="552"/>
      <c r="NBE57" s="552"/>
      <c r="NBF57" s="552"/>
      <c r="NBG57" s="552"/>
      <c r="NBH57" s="552"/>
      <c r="NBI57" s="552"/>
      <c r="NBJ57" s="552"/>
      <c r="NBK57" s="552"/>
      <c r="NBL57" s="552"/>
      <c r="NBM57" s="552"/>
      <c r="NBN57" s="552"/>
      <c r="NBO57" s="552"/>
      <c r="NBP57" s="552"/>
      <c r="NBQ57" s="552"/>
      <c r="NBR57" s="552"/>
      <c r="NBS57" s="552"/>
      <c r="NBT57" s="552"/>
      <c r="NBU57" s="552"/>
      <c r="NBV57" s="552"/>
      <c r="NBW57" s="552"/>
      <c r="NBX57" s="552"/>
      <c r="NBY57" s="552"/>
      <c r="NBZ57" s="552"/>
      <c r="NCA57" s="552"/>
      <c r="NCB57" s="552"/>
      <c r="NCC57" s="552"/>
      <c r="NCD57" s="552"/>
      <c r="NCE57" s="552"/>
      <c r="NCF57" s="552"/>
      <c r="NCG57" s="552"/>
      <c r="NCH57" s="552"/>
      <c r="NCI57" s="552"/>
      <c r="NCJ57" s="552"/>
      <c r="NCK57" s="552"/>
      <c r="NCL57" s="552"/>
      <c r="NCM57" s="552"/>
      <c r="NCN57" s="552"/>
      <c r="NCO57" s="552"/>
      <c r="NCP57" s="552"/>
      <c r="NCQ57" s="552"/>
      <c r="NCR57" s="552"/>
      <c r="NCS57" s="552"/>
      <c r="NCT57" s="552"/>
      <c r="NCU57" s="552"/>
      <c r="NCV57" s="552"/>
      <c r="NCW57" s="552"/>
      <c r="NCX57" s="552"/>
      <c r="NCY57" s="552"/>
      <c r="NCZ57" s="552"/>
      <c r="NDA57" s="552"/>
      <c r="NDB57" s="552"/>
      <c r="NDC57" s="552"/>
      <c r="NDD57" s="552"/>
      <c r="NDE57" s="552"/>
      <c r="NDF57" s="552"/>
      <c r="NDG57" s="552"/>
      <c r="NDH57" s="552"/>
      <c r="NDI57" s="552"/>
      <c r="NDJ57" s="552"/>
      <c r="NDK57" s="552"/>
      <c r="NDL57" s="552"/>
      <c r="NDM57" s="552"/>
      <c r="NDN57" s="552"/>
      <c r="NDO57" s="552"/>
      <c r="NDP57" s="552"/>
      <c r="NDQ57" s="552"/>
      <c r="NDR57" s="552"/>
      <c r="NDS57" s="552"/>
      <c r="NDT57" s="552"/>
      <c r="NDU57" s="552"/>
      <c r="NDV57" s="552"/>
      <c r="NDW57" s="552"/>
      <c r="NDX57" s="552"/>
      <c r="NDY57" s="552"/>
      <c r="NDZ57" s="552"/>
      <c r="NEA57" s="552"/>
      <c r="NEB57" s="552"/>
      <c r="NEC57" s="552"/>
      <c r="NED57" s="552"/>
      <c r="NEE57" s="552"/>
      <c r="NEF57" s="552"/>
      <c r="NEG57" s="552"/>
      <c r="NEH57" s="552"/>
      <c r="NEI57" s="552"/>
      <c r="NEJ57" s="552"/>
      <c r="NEK57" s="552"/>
      <c r="NEL57" s="552"/>
      <c r="NEM57" s="552"/>
      <c r="NEN57" s="552"/>
      <c r="NEO57" s="552"/>
      <c r="NEP57" s="552"/>
      <c r="NEQ57" s="552"/>
      <c r="NER57" s="552"/>
      <c r="NES57" s="552"/>
      <c r="NET57" s="552"/>
      <c r="NEU57" s="552"/>
      <c r="NEV57" s="552"/>
      <c r="NEW57" s="552"/>
      <c r="NEX57" s="552"/>
      <c r="NEY57" s="552"/>
      <c r="NEZ57" s="552"/>
      <c r="NFA57" s="552"/>
      <c r="NFB57" s="552"/>
      <c r="NFC57" s="552"/>
      <c r="NFD57" s="552"/>
      <c r="NFE57" s="552"/>
      <c r="NFF57" s="552"/>
      <c r="NFG57" s="552"/>
      <c r="NFH57" s="552"/>
      <c r="NFI57" s="552"/>
      <c r="NFJ57" s="552"/>
      <c r="NFK57" s="552"/>
      <c r="NFL57" s="552"/>
      <c r="NFM57" s="552"/>
      <c r="NFN57" s="552"/>
      <c r="NFO57" s="552"/>
      <c r="NFP57" s="552"/>
      <c r="NFQ57" s="552"/>
      <c r="NFR57" s="552"/>
      <c r="NFS57" s="552"/>
      <c r="NFT57" s="552"/>
      <c r="NFU57" s="552"/>
      <c r="NFV57" s="552"/>
      <c r="NFW57" s="552"/>
      <c r="NFX57" s="552"/>
      <c r="NFY57" s="552"/>
      <c r="NFZ57" s="552"/>
      <c r="NGA57" s="552"/>
      <c r="NGB57" s="552"/>
      <c r="NGC57" s="552"/>
      <c r="NGD57" s="552"/>
      <c r="NGE57" s="552"/>
      <c r="NGF57" s="552"/>
      <c r="NGG57" s="552"/>
      <c r="NGH57" s="552"/>
      <c r="NGI57" s="552"/>
      <c r="NGJ57" s="552"/>
      <c r="NGK57" s="552"/>
      <c r="NGL57" s="552"/>
      <c r="NGM57" s="552"/>
      <c r="NGN57" s="552"/>
      <c r="NGO57" s="552"/>
      <c r="NGP57" s="552"/>
      <c r="NGQ57" s="552"/>
      <c r="NGR57" s="552"/>
      <c r="NGS57" s="552"/>
      <c r="NGT57" s="552"/>
      <c r="NGU57" s="552"/>
      <c r="NGV57" s="552"/>
      <c r="NGW57" s="552"/>
      <c r="NGX57" s="552"/>
      <c r="NGY57" s="552"/>
      <c r="NGZ57" s="552"/>
      <c r="NHA57" s="552"/>
      <c r="NHB57" s="552"/>
      <c r="NHC57" s="552"/>
      <c r="NHD57" s="552"/>
      <c r="NHE57" s="552"/>
      <c r="NHF57" s="552"/>
      <c r="NHG57" s="552"/>
      <c r="NHH57" s="552"/>
      <c r="NHI57" s="552"/>
      <c r="NHJ57" s="552"/>
      <c r="NHK57" s="552"/>
      <c r="NHL57" s="552"/>
      <c r="NHM57" s="552"/>
      <c r="NHN57" s="552"/>
      <c r="NHO57" s="552"/>
      <c r="NHP57" s="552"/>
      <c r="NHQ57" s="552"/>
      <c r="NHR57" s="552"/>
      <c r="NHS57" s="552"/>
      <c r="NHT57" s="552"/>
      <c r="NHU57" s="552"/>
      <c r="NHV57" s="552"/>
      <c r="NHW57" s="552"/>
      <c r="NHX57" s="552"/>
      <c r="NHY57" s="552"/>
      <c r="NHZ57" s="552"/>
      <c r="NIA57" s="552"/>
      <c r="NIB57" s="552"/>
      <c r="NIC57" s="552"/>
      <c r="NID57" s="552"/>
      <c r="NIE57" s="552"/>
      <c r="NIF57" s="552"/>
      <c r="NIG57" s="552"/>
      <c r="NIH57" s="552"/>
      <c r="NII57" s="552"/>
      <c r="NIJ57" s="552"/>
      <c r="NIK57" s="552"/>
      <c r="NIL57" s="552"/>
      <c r="NIM57" s="552"/>
      <c r="NIN57" s="552"/>
      <c r="NIO57" s="552"/>
      <c r="NIP57" s="552"/>
      <c r="NIQ57" s="552"/>
      <c r="NIR57" s="552"/>
      <c r="NIS57" s="552"/>
      <c r="NIT57" s="552"/>
      <c r="NIU57" s="552"/>
      <c r="NIV57" s="552"/>
      <c r="NIW57" s="552"/>
      <c r="NIX57" s="552"/>
      <c r="NIY57" s="552"/>
      <c r="NIZ57" s="552"/>
      <c r="NJA57" s="552"/>
      <c r="NJB57" s="552"/>
      <c r="NJC57" s="552"/>
      <c r="NJD57" s="552"/>
      <c r="NJE57" s="552"/>
      <c r="NJF57" s="552"/>
      <c r="NJG57" s="552"/>
      <c r="NJH57" s="552"/>
      <c r="NJI57" s="552"/>
      <c r="NJJ57" s="552"/>
      <c r="NJK57" s="552"/>
      <c r="NJL57" s="552"/>
      <c r="NJM57" s="552"/>
      <c r="NJN57" s="552"/>
      <c r="NJO57" s="552"/>
      <c r="NJP57" s="552"/>
      <c r="NJQ57" s="552"/>
      <c r="NJR57" s="552"/>
      <c r="NJS57" s="552"/>
      <c r="NJT57" s="552"/>
      <c r="NJU57" s="552"/>
      <c r="NJV57" s="552"/>
      <c r="NJW57" s="552"/>
      <c r="NJX57" s="552"/>
      <c r="NJY57" s="552"/>
      <c r="NJZ57" s="552"/>
      <c r="NKA57" s="552"/>
      <c r="NKB57" s="552"/>
      <c r="NKC57" s="552"/>
      <c r="NKD57" s="552"/>
      <c r="NKE57" s="552"/>
      <c r="NKF57" s="552"/>
      <c r="NKG57" s="552"/>
      <c r="NKH57" s="552"/>
      <c r="NKI57" s="552"/>
      <c r="NKJ57" s="552"/>
      <c r="NKK57" s="552"/>
      <c r="NKL57" s="552"/>
      <c r="NKM57" s="552"/>
      <c r="NKN57" s="552"/>
      <c r="NKO57" s="552"/>
      <c r="NKP57" s="552"/>
      <c r="NKQ57" s="552"/>
      <c r="NKR57" s="552"/>
      <c r="NKS57" s="552"/>
      <c r="NKT57" s="552"/>
      <c r="NKU57" s="552"/>
      <c r="NKV57" s="552"/>
      <c r="NKW57" s="552"/>
      <c r="NKX57" s="552"/>
      <c r="NKY57" s="552"/>
      <c r="NKZ57" s="552"/>
      <c r="NLA57" s="552"/>
      <c r="NLB57" s="552"/>
      <c r="NLC57" s="552"/>
      <c r="NLD57" s="552"/>
      <c r="NLE57" s="552"/>
      <c r="NLF57" s="552"/>
      <c r="NLG57" s="552"/>
      <c r="NLH57" s="552"/>
      <c r="NLI57" s="552"/>
      <c r="NLJ57" s="552"/>
      <c r="NLK57" s="552"/>
      <c r="NLL57" s="552"/>
      <c r="NLM57" s="552"/>
      <c r="NLN57" s="552"/>
      <c r="NLO57" s="552"/>
      <c r="NLP57" s="552"/>
      <c r="NLQ57" s="552"/>
      <c r="NLR57" s="552"/>
      <c r="NLS57" s="552"/>
      <c r="NLT57" s="552"/>
      <c r="NLU57" s="552"/>
      <c r="NLV57" s="552"/>
      <c r="NLW57" s="552"/>
      <c r="NLX57" s="552"/>
      <c r="NLY57" s="552"/>
      <c r="NLZ57" s="552"/>
      <c r="NMA57" s="552"/>
      <c r="NMB57" s="552"/>
      <c r="NMC57" s="552"/>
      <c r="NMD57" s="552"/>
      <c r="NME57" s="552"/>
      <c r="NMF57" s="552"/>
      <c r="NMG57" s="552"/>
      <c r="NMH57" s="552"/>
      <c r="NMI57" s="552"/>
      <c r="NMJ57" s="552"/>
      <c r="NMK57" s="552"/>
      <c r="NML57" s="552"/>
      <c r="NMM57" s="552"/>
      <c r="NMN57" s="552"/>
      <c r="NMO57" s="552"/>
      <c r="NMP57" s="552"/>
      <c r="NMQ57" s="552"/>
      <c r="NMR57" s="552"/>
      <c r="NMS57" s="552"/>
      <c r="NMT57" s="552"/>
      <c r="NMU57" s="552"/>
      <c r="NMV57" s="552"/>
      <c r="NMW57" s="552"/>
      <c r="NMX57" s="552"/>
      <c r="NMY57" s="552"/>
      <c r="NMZ57" s="552"/>
      <c r="NNA57" s="552"/>
      <c r="NNB57" s="552"/>
      <c r="NNC57" s="552"/>
      <c r="NND57" s="552"/>
      <c r="NNE57" s="552"/>
      <c r="NNF57" s="552"/>
      <c r="NNG57" s="552"/>
      <c r="NNH57" s="552"/>
      <c r="NNI57" s="552"/>
      <c r="NNJ57" s="552"/>
      <c r="NNK57" s="552"/>
      <c r="NNL57" s="552"/>
      <c r="NNM57" s="552"/>
      <c r="NNN57" s="552"/>
      <c r="NNO57" s="552"/>
      <c r="NNP57" s="552"/>
      <c r="NNQ57" s="552"/>
      <c r="NNR57" s="552"/>
      <c r="NNS57" s="552"/>
      <c r="NNT57" s="552"/>
      <c r="NNU57" s="552"/>
      <c r="NNV57" s="552"/>
      <c r="NNW57" s="552"/>
      <c r="NNX57" s="552"/>
      <c r="NNY57" s="552"/>
      <c r="NNZ57" s="552"/>
      <c r="NOA57" s="552"/>
      <c r="NOB57" s="552"/>
      <c r="NOC57" s="552"/>
      <c r="NOD57" s="552"/>
      <c r="NOE57" s="552"/>
      <c r="NOF57" s="552"/>
      <c r="NOG57" s="552"/>
      <c r="NOH57" s="552"/>
      <c r="NOI57" s="552"/>
      <c r="NOJ57" s="552"/>
      <c r="NOK57" s="552"/>
      <c r="NOL57" s="552"/>
      <c r="NOM57" s="552"/>
      <c r="NON57" s="552"/>
      <c r="NOO57" s="552"/>
      <c r="NOP57" s="552"/>
      <c r="NOQ57" s="552"/>
      <c r="NOR57" s="552"/>
      <c r="NOS57" s="552"/>
      <c r="NOT57" s="552"/>
      <c r="NOU57" s="552"/>
      <c r="NOV57" s="552"/>
      <c r="NOW57" s="552"/>
      <c r="NOX57" s="552"/>
      <c r="NOY57" s="552"/>
      <c r="NOZ57" s="552"/>
      <c r="NPA57" s="552"/>
      <c r="NPB57" s="552"/>
      <c r="NPC57" s="552"/>
      <c r="NPD57" s="552"/>
      <c r="NPE57" s="552"/>
      <c r="NPF57" s="552"/>
      <c r="NPG57" s="552"/>
      <c r="NPH57" s="552"/>
      <c r="NPI57" s="552"/>
      <c r="NPJ57" s="552"/>
      <c r="NPK57" s="552"/>
      <c r="NPL57" s="552"/>
      <c r="NPM57" s="552"/>
      <c r="NPN57" s="552"/>
      <c r="NPO57" s="552"/>
      <c r="NPP57" s="552"/>
      <c r="NPQ57" s="552"/>
      <c r="NPR57" s="552"/>
      <c r="NPS57" s="552"/>
      <c r="NPT57" s="552"/>
      <c r="NPU57" s="552"/>
      <c r="NPV57" s="552"/>
      <c r="NPW57" s="552"/>
      <c r="NPX57" s="552"/>
      <c r="NPY57" s="552"/>
      <c r="NPZ57" s="552"/>
      <c r="NQA57" s="552"/>
      <c r="NQB57" s="552"/>
      <c r="NQC57" s="552"/>
      <c r="NQD57" s="552"/>
      <c r="NQE57" s="552"/>
      <c r="NQF57" s="552"/>
      <c r="NQG57" s="552"/>
      <c r="NQH57" s="552"/>
      <c r="NQI57" s="552"/>
      <c r="NQJ57" s="552"/>
      <c r="NQK57" s="552"/>
      <c r="NQL57" s="552"/>
      <c r="NQM57" s="552"/>
      <c r="NQN57" s="552"/>
      <c r="NQO57" s="552"/>
      <c r="NQP57" s="552"/>
      <c r="NQQ57" s="552"/>
      <c r="NQR57" s="552"/>
      <c r="NQS57" s="552"/>
      <c r="NQT57" s="552"/>
      <c r="NQU57" s="552"/>
      <c r="NQV57" s="552"/>
      <c r="NQW57" s="552"/>
      <c r="NQX57" s="552"/>
      <c r="NQY57" s="552"/>
      <c r="NQZ57" s="552"/>
      <c r="NRA57" s="552"/>
      <c r="NRB57" s="552"/>
      <c r="NRC57" s="552"/>
      <c r="NRD57" s="552"/>
      <c r="NRE57" s="552"/>
      <c r="NRF57" s="552"/>
      <c r="NRG57" s="552"/>
      <c r="NRH57" s="552"/>
      <c r="NRI57" s="552"/>
      <c r="NRJ57" s="552"/>
      <c r="NRK57" s="552"/>
      <c r="NRL57" s="552"/>
      <c r="NRM57" s="552"/>
      <c r="NRN57" s="552"/>
      <c r="NRO57" s="552"/>
      <c r="NRP57" s="552"/>
      <c r="NRQ57" s="552"/>
      <c r="NRR57" s="552"/>
      <c r="NRS57" s="552"/>
      <c r="NRT57" s="552"/>
      <c r="NRU57" s="552"/>
      <c r="NRV57" s="552"/>
      <c r="NRW57" s="552"/>
      <c r="NRX57" s="552"/>
      <c r="NRY57" s="552"/>
      <c r="NRZ57" s="552"/>
      <c r="NSA57" s="552"/>
      <c r="NSB57" s="552"/>
      <c r="NSC57" s="552"/>
      <c r="NSD57" s="552"/>
      <c r="NSE57" s="552"/>
      <c r="NSF57" s="552"/>
      <c r="NSG57" s="552"/>
      <c r="NSH57" s="552"/>
      <c r="NSI57" s="552"/>
      <c r="NSJ57" s="552"/>
      <c r="NSK57" s="552"/>
      <c r="NSL57" s="552"/>
      <c r="NSM57" s="552"/>
      <c r="NSN57" s="552"/>
      <c r="NSO57" s="552"/>
      <c r="NSP57" s="552"/>
      <c r="NSQ57" s="552"/>
      <c r="NSR57" s="552"/>
      <c r="NSS57" s="552"/>
      <c r="NST57" s="552"/>
      <c r="NSU57" s="552"/>
      <c r="NSV57" s="552"/>
      <c r="NSW57" s="552"/>
      <c r="NSX57" s="552"/>
      <c r="NSY57" s="552"/>
      <c r="NSZ57" s="552"/>
      <c r="NTA57" s="552"/>
      <c r="NTB57" s="552"/>
      <c r="NTC57" s="552"/>
      <c r="NTD57" s="552"/>
      <c r="NTE57" s="552"/>
      <c r="NTF57" s="552"/>
      <c r="NTG57" s="552"/>
      <c r="NTH57" s="552"/>
      <c r="NTI57" s="552"/>
      <c r="NTJ57" s="552"/>
      <c r="NTK57" s="552"/>
      <c r="NTL57" s="552"/>
      <c r="NTM57" s="552"/>
      <c r="NTN57" s="552"/>
      <c r="NTO57" s="552"/>
      <c r="NTP57" s="552"/>
      <c r="NTQ57" s="552"/>
      <c r="NTR57" s="552"/>
      <c r="NTS57" s="552"/>
      <c r="NTT57" s="552"/>
      <c r="NTU57" s="552"/>
      <c r="NTV57" s="552"/>
      <c r="NTW57" s="552"/>
      <c r="NTX57" s="552"/>
      <c r="NTY57" s="552"/>
      <c r="NTZ57" s="552"/>
      <c r="NUA57" s="552"/>
      <c r="NUB57" s="552"/>
      <c r="NUC57" s="552"/>
      <c r="NUD57" s="552"/>
      <c r="NUE57" s="552"/>
      <c r="NUF57" s="552"/>
      <c r="NUG57" s="552"/>
      <c r="NUH57" s="552"/>
      <c r="NUI57" s="552"/>
      <c r="NUJ57" s="552"/>
      <c r="NUK57" s="552"/>
      <c r="NUL57" s="552"/>
      <c r="NUM57" s="552"/>
      <c r="NUN57" s="552"/>
      <c r="NUO57" s="552"/>
      <c r="NUP57" s="552"/>
      <c r="NUQ57" s="552"/>
      <c r="NUR57" s="552"/>
      <c r="NUS57" s="552"/>
      <c r="NUT57" s="552"/>
      <c r="NUU57" s="552"/>
      <c r="NUV57" s="552"/>
      <c r="NUW57" s="552"/>
      <c r="NUX57" s="552"/>
      <c r="NUY57" s="552"/>
      <c r="NUZ57" s="552"/>
      <c r="NVA57" s="552"/>
      <c r="NVB57" s="552"/>
      <c r="NVC57" s="552"/>
      <c r="NVD57" s="552"/>
      <c r="NVE57" s="552"/>
      <c r="NVF57" s="552"/>
      <c r="NVG57" s="552"/>
      <c r="NVH57" s="552"/>
      <c r="NVI57" s="552"/>
      <c r="NVJ57" s="552"/>
      <c r="NVK57" s="552"/>
      <c r="NVL57" s="552"/>
      <c r="NVM57" s="552"/>
      <c r="NVN57" s="552"/>
      <c r="NVO57" s="552"/>
      <c r="NVP57" s="552"/>
      <c r="NVQ57" s="552"/>
      <c r="NVR57" s="552"/>
      <c r="NVS57" s="552"/>
      <c r="NVT57" s="552"/>
      <c r="NVU57" s="552"/>
      <c r="NVV57" s="552"/>
      <c r="NVW57" s="552"/>
      <c r="NVX57" s="552"/>
      <c r="NVY57" s="552"/>
      <c r="NVZ57" s="552"/>
      <c r="NWA57" s="552"/>
      <c r="NWB57" s="552"/>
      <c r="NWC57" s="552"/>
      <c r="NWD57" s="552"/>
      <c r="NWE57" s="552"/>
      <c r="NWF57" s="552"/>
      <c r="NWG57" s="552"/>
      <c r="NWH57" s="552"/>
      <c r="NWI57" s="552"/>
      <c r="NWJ57" s="552"/>
      <c r="NWK57" s="552"/>
      <c r="NWL57" s="552"/>
      <c r="NWM57" s="552"/>
      <c r="NWN57" s="552"/>
      <c r="NWO57" s="552"/>
      <c r="NWP57" s="552"/>
      <c r="NWQ57" s="552"/>
      <c r="NWR57" s="552"/>
      <c r="NWS57" s="552"/>
      <c r="NWT57" s="552"/>
      <c r="NWU57" s="552"/>
      <c r="NWV57" s="552"/>
      <c r="NWW57" s="552"/>
      <c r="NWX57" s="552"/>
      <c r="NWY57" s="552"/>
      <c r="NWZ57" s="552"/>
      <c r="NXA57" s="552"/>
      <c r="NXB57" s="552"/>
      <c r="NXC57" s="552"/>
      <c r="NXD57" s="552"/>
      <c r="NXE57" s="552"/>
      <c r="NXF57" s="552"/>
      <c r="NXG57" s="552"/>
      <c r="NXH57" s="552"/>
      <c r="NXI57" s="552"/>
      <c r="NXJ57" s="552"/>
      <c r="NXK57" s="552"/>
      <c r="NXL57" s="552"/>
      <c r="NXM57" s="552"/>
      <c r="NXN57" s="552"/>
      <c r="NXO57" s="552"/>
      <c r="NXP57" s="552"/>
      <c r="NXQ57" s="552"/>
      <c r="NXR57" s="552"/>
      <c r="NXS57" s="552"/>
      <c r="NXT57" s="552"/>
      <c r="NXU57" s="552"/>
      <c r="NXV57" s="552"/>
      <c r="NXW57" s="552"/>
      <c r="NXX57" s="552"/>
      <c r="NXY57" s="552"/>
      <c r="NXZ57" s="552"/>
      <c r="NYA57" s="552"/>
      <c r="NYB57" s="552"/>
      <c r="NYC57" s="552"/>
      <c r="NYD57" s="552"/>
      <c r="NYE57" s="552"/>
      <c r="NYF57" s="552"/>
      <c r="NYG57" s="552"/>
      <c r="NYH57" s="552"/>
      <c r="NYI57" s="552"/>
      <c r="NYJ57" s="552"/>
      <c r="NYK57" s="552"/>
      <c r="NYL57" s="552"/>
      <c r="NYM57" s="552"/>
      <c r="NYN57" s="552"/>
      <c r="NYO57" s="552"/>
      <c r="NYP57" s="552"/>
      <c r="NYQ57" s="552"/>
      <c r="NYR57" s="552"/>
      <c r="NYS57" s="552"/>
      <c r="NYT57" s="552"/>
      <c r="NYU57" s="552"/>
      <c r="NYV57" s="552"/>
      <c r="NYW57" s="552"/>
      <c r="NYX57" s="552"/>
      <c r="NYY57" s="552"/>
      <c r="NYZ57" s="552"/>
      <c r="NZA57" s="552"/>
      <c r="NZB57" s="552"/>
      <c r="NZC57" s="552"/>
      <c r="NZD57" s="552"/>
      <c r="NZE57" s="552"/>
      <c r="NZF57" s="552"/>
      <c r="NZG57" s="552"/>
      <c r="NZH57" s="552"/>
      <c r="NZI57" s="552"/>
      <c r="NZJ57" s="552"/>
      <c r="NZK57" s="552"/>
      <c r="NZL57" s="552"/>
      <c r="NZM57" s="552"/>
      <c r="NZN57" s="552"/>
      <c r="NZO57" s="552"/>
      <c r="NZP57" s="552"/>
      <c r="NZQ57" s="552"/>
      <c r="NZR57" s="552"/>
      <c r="NZS57" s="552"/>
      <c r="NZT57" s="552"/>
      <c r="NZU57" s="552"/>
      <c r="NZV57" s="552"/>
      <c r="NZW57" s="552"/>
      <c r="NZX57" s="552"/>
      <c r="NZY57" s="552"/>
      <c r="NZZ57" s="552"/>
      <c r="OAA57" s="552"/>
      <c r="OAB57" s="552"/>
      <c r="OAC57" s="552"/>
      <c r="OAD57" s="552"/>
      <c r="OAE57" s="552"/>
      <c r="OAF57" s="552"/>
      <c r="OAG57" s="552"/>
      <c r="OAH57" s="552"/>
      <c r="OAI57" s="552"/>
      <c r="OAJ57" s="552"/>
      <c r="OAK57" s="552"/>
      <c r="OAL57" s="552"/>
      <c r="OAM57" s="552"/>
      <c r="OAN57" s="552"/>
      <c r="OAO57" s="552"/>
      <c r="OAP57" s="552"/>
      <c r="OAQ57" s="552"/>
      <c r="OAR57" s="552"/>
      <c r="OAS57" s="552"/>
      <c r="OAT57" s="552"/>
      <c r="OAU57" s="552"/>
      <c r="OAV57" s="552"/>
      <c r="OAW57" s="552"/>
      <c r="OAX57" s="552"/>
      <c r="OAY57" s="552"/>
      <c r="OAZ57" s="552"/>
      <c r="OBA57" s="552"/>
      <c r="OBB57" s="552"/>
      <c r="OBC57" s="552"/>
      <c r="OBD57" s="552"/>
      <c r="OBE57" s="552"/>
      <c r="OBF57" s="552"/>
      <c r="OBG57" s="552"/>
      <c r="OBH57" s="552"/>
      <c r="OBI57" s="552"/>
      <c r="OBJ57" s="552"/>
      <c r="OBK57" s="552"/>
      <c r="OBL57" s="552"/>
      <c r="OBM57" s="552"/>
      <c r="OBN57" s="552"/>
      <c r="OBO57" s="552"/>
      <c r="OBP57" s="552"/>
      <c r="OBQ57" s="552"/>
      <c r="OBR57" s="552"/>
      <c r="OBS57" s="552"/>
      <c r="OBT57" s="552"/>
      <c r="OBU57" s="552"/>
      <c r="OBV57" s="552"/>
      <c r="OBW57" s="552"/>
      <c r="OBX57" s="552"/>
      <c r="OBY57" s="552"/>
      <c r="OBZ57" s="552"/>
      <c r="OCA57" s="552"/>
      <c r="OCB57" s="552"/>
      <c r="OCC57" s="552"/>
      <c r="OCD57" s="552"/>
      <c r="OCE57" s="552"/>
      <c r="OCF57" s="552"/>
      <c r="OCG57" s="552"/>
      <c r="OCH57" s="552"/>
      <c r="OCI57" s="552"/>
      <c r="OCJ57" s="552"/>
      <c r="OCK57" s="552"/>
      <c r="OCL57" s="552"/>
      <c r="OCM57" s="552"/>
      <c r="OCN57" s="552"/>
      <c r="OCO57" s="552"/>
      <c r="OCP57" s="552"/>
      <c r="OCQ57" s="552"/>
      <c r="OCR57" s="552"/>
      <c r="OCS57" s="552"/>
      <c r="OCT57" s="552"/>
      <c r="OCU57" s="552"/>
      <c r="OCV57" s="552"/>
      <c r="OCW57" s="552"/>
      <c r="OCX57" s="552"/>
      <c r="OCY57" s="552"/>
      <c r="OCZ57" s="552"/>
      <c r="ODA57" s="552"/>
      <c r="ODB57" s="552"/>
      <c r="ODC57" s="552"/>
      <c r="ODD57" s="552"/>
      <c r="ODE57" s="552"/>
      <c r="ODF57" s="552"/>
      <c r="ODG57" s="552"/>
      <c r="ODH57" s="552"/>
      <c r="ODI57" s="552"/>
      <c r="ODJ57" s="552"/>
      <c r="ODK57" s="552"/>
      <c r="ODL57" s="552"/>
      <c r="ODM57" s="552"/>
      <c r="ODN57" s="552"/>
      <c r="ODO57" s="552"/>
      <c r="ODP57" s="552"/>
      <c r="ODQ57" s="552"/>
      <c r="ODR57" s="552"/>
      <c r="ODS57" s="552"/>
      <c r="ODT57" s="552"/>
      <c r="ODU57" s="552"/>
      <c r="ODV57" s="552"/>
      <c r="ODW57" s="552"/>
      <c r="ODX57" s="552"/>
      <c r="ODY57" s="552"/>
      <c r="ODZ57" s="552"/>
      <c r="OEA57" s="552"/>
      <c r="OEB57" s="552"/>
      <c r="OEC57" s="552"/>
      <c r="OED57" s="552"/>
      <c r="OEE57" s="552"/>
      <c r="OEF57" s="552"/>
      <c r="OEG57" s="552"/>
      <c r="OEH57" s="552"/>
      <c r="OEI57" s="552"/>
      <c r="OEJ57" s="552"/>
      <c r="OEK57" s="552"/>
      <c r="OEL57" s="552"/>
      <c r="OEM57" s="552"/>
      <c r="OEN57" s="552"/>
      <c r="OEO57" s="552"/>
      <c r="OEP57" s="552"/>
      <c r="OEQ57" s="552"/>
      <c r="OER57" s="552"/>
      <c r="OES57" s="552"/>
      <c r="OET57" s="552"/>
      <c r="OEU57" s="552"/>
      <c r="OEV57" s="552"/>
      <c r="OEW57" s="552"/>
      <c r="OEX57" s="552"/>
      <c r="OEY57" s="552"/>
      <c r="OEZ57" s="552"/>
      <c r="OFA57" s="552"/>
      <c r="OFB57" s="552"/>
      <c r="OFC57" s="552"/>
      <c r="OFD57" s="552"/>
      <c r="OFE57" s="552"/>
      <c r="OFF57" s="552"/>
      <c r="OFG57" s="552"/>
      <c r="OFH57" s="552"/>
      <c r="OFI57" s="552"/>
      <c r="OFJ57" s="552"/>
      <c r="OFK57" s="552"/>
      <c r="OFL57" s="552"/>
      <c r="OFM57" s="552"/>
      <c r="OFN57" s="552"/>
      <c r="OFO57" s="552"/>
      <c r="OFP57" s="552"/>
      <c r="OFQ57" s="552"/>
      <c r="OFR57" s="552"/>
      <c r="OFS57" s="552"/>
      <c r="OFT57" s="552"/>
      <c r="OFU57" s="552"/>
      <c r="OFV57" s="552"/>
      <c r="OFW57" s="552"/>
      <c r="OFX57" s="552"/>
      <c r="OFY57" s="552"/>
      <c r="OFZ57" s="552"/>
      <c r="OGA57" s="552"/>
      <c r="OGB57" s="552"/>
      <c r="OGC57" s="552"/>
      <c r="OGD57" s="552"/>
      <c r="OGE57" s="552"/>
      <c r="OGF57" s="552"/>
      <c r="OGG57" s="552"/>
      <c r="OGH57" s="552"/>
      <c r="OGI57" s="552"/>
      <c r="OGJ57" s="552"/>
      <c r="OGK57" s="552"/>
      <c r="OGL57" s="552"/>
      <c r="OGM57" s="552"/>
      <c r="OGN57" s="552"/>
      <c r="OGO57" s="552"/>
      <c r="OGP57" s="552"/>
      <c r="OGQ57" s="552"/>
      <c r="OGR57" s="552"/>
      <c r="OGS57" s="552"/>
      <c r="OGT57" s="552"/>
      <c r="OGU57" s="552"/>
      <c r="OGV57" s="552"/>
      <c r="OGW57" s="552"/>
      <c r="OGX57" s="552"/>
      <c r="OGY57" s="552"/>
      <c r="OGZ57" s="552"/>
      <c r="OHA57" s="552"/>
      <c r="OHB57" s="552"/>
      <c r="OHC57" s="552"/>
      <c r="OHD57" s="552"/>
      <c r="OHE57" s="552"/>
      <c r="OHF57" s="552"/>
      <c r="OHG57" s="552"/>
      <c r="OHH57" s="552"/>
      <c r="OHI57" s="552"/>
      <c r="OHJ57" s="552"/>
      <c r="OHK57" s="552"/>
      <c r="OHL57" s="552"/>
      <c r="OHM57" s="552"/>
      <c r="OHN57" s="552"/>
      <c r="OHO57" s="552"/>
      <c r="OHP57" s="552"/>
      <c r="OHQ57" s="552"/>
      <c r="OHR57" s="552"/>
      <c r="OHS57" s="552"/>
      <c r="OHT57" s="552"/>
      <c r="OHU57" s="552"/>
      <c r="OHV57" s="552"/>
      <c r="OHW57" s="552"/>
      <c r="OHX57" s="552"/>
      <c r="OHY57" s="552"/>
      <c r="OHZ57" s="552"/>
      <c r="OIA57" s="552"/>
      <c r="OIB57" s="552"/>
      <c r="OIC57" s="552"/>
      <c r="OID57" s="552"/>
      <c r="OIE57" s="552"/>
      <c r="OIF57" s="552"/>
      <c r="OIG57" s="552"/>
      <c r="OIH57" s="552"/>
      <c r="OII57" s="552"/>
      <c r="OIJ57" s="552"/>
      <c r="OIK57" s="552"/>
      <c r="OIL57" s="552"/>
      <c r="OIM57" s="552"/>
      <c r="OIN57" s="552"/>
      <c r="OIO57" s="552"/>
      <c r="OIP57" s="552"/>
      <c r="OIQ57" s="552"/>
      <c r="OIR57" s="552"/>
      <c r="OIS57" s="552"/>
      <c r="OIT57" s="552"/>
      <c r="OIU57" s="552"/>
      <c r="OIV57" s="552"/>
      <c r="OIW57" s="552"/>
      <c r="OIX57" s="552"/>
      <c r="OIY57" s="552"/>
      <c r="OIZ57" s="552"/>
      <c r="OJA57" s="552"/>
      <c r="OJB57" s="552"/>
      <c r="OJC57" s="552"/>
      <c r="OJD57" s="552"/>
      <c r="OJE57" s="552"/>
      <c r="OJF57" s="552"/>
      <c r="OJG57" s="552"/>
      <c r="OJH57" s="552"/>
      <c r="OJI57" s="552"/>
      <c r="OJJ57" s="552"/>
      <c r="OJK57" s="552"/>
      <c r="OJL57" s="552"/>
      <c r="OJM57" s="552"/>
      <c r="OJN57" s="552"/>
      <c r="OJO57" s="552"/>
      <c r="OJP57" s="552"/>
      <c r="OJQ57" s="552"/>
      <c r="OJR57" s="552"/>
      <c r="OJS57" s="552"/>
      <c r="OJT57" s="552"/>
      <c r="OJU57" s="552"/>
      <c r="OJV57" s="552"/>
      <c r="OJW57" s="552"/>
      <c r="OJX57" s="552"/>
      <c r="OJY57" s="552"/>
      <c r="OJZ57" s="552"/>
      <c r="OKA57" s="552"/>
      <c r="OKB57" s="552"/>
      <c r="OKC57" s="552"/>
      <c r="OKD57" s="552"/>
      <c r="OKE57" s="552"/>
      <c r="OKF57" s="552"/>
      <c r="OKG57" s="552"/>
      <c r="OKH57" s="552"/>
      <c r="OKI57" s="552"/>
      <c r="OKJ57" s="552"/>
      <c r="OKK57" s="552"/>
      <c r="OKL57" s="552"/>
      <c r="OKM57" s="552"/>
      <c r="OKN57" s="552"/>
      <c r="OKO57" s="552"/>
      <c r="OKP57" s="552"/>
      <c r="OKQ57" s="552"/>
      <c r="OKR57" s="552"/>
      <c r="OKS57" s="552"/>
      <c r="OKT57" s="552"/>
      <c r="OKU57" s="552"/>
      <c r="OKV57" s="552"/>
      <c r="OKW57" s="552"/>
      <c r="OKX57" s="552"/>
      <c r="OKY57" s="552"/>
      <c r="OKZ57" s="552"/>
      <c r="OLA57" s="552"/>
      <c r="OLB57" s="552"/>
      <c r="OLC57" s="552"/>
      <c r="OLD57" s="552"/>
      <c r="OLE57" s="552"/>
      <c r="OLF57" s="552"/>
      <c r="OLG57" s="552"/>
      <c r="OLH57" s="552"/>
      <c r="OLI57" s="552"/>
      <c r="OLJ57" s="552"/>
      <c r="OLK57" s="552"/>
      <c r="OLL57" s="552"/>
      <c r="OLM57" s="552"/>
      <c r="OLN57" s="552"/>
      <c r="OLO57" s="552"/>
      <c r="OLP57" s="552"/>
      <c r="OLQ57" s="552"/>
      <c r="OLR57" s="552"/>
      <c r="OLS57" s="552"/>
      <c r="OLT57" s="552"/>
      <c r="OLU57" s="552"/>
      <c r="OLV57" s="552"/>
      <c r="OLW57" s="552"/>
      <c r="OLX57" s="552"/>
      <c r="OLY57" s="552"/>
      <c r="OLZ57" s="552"/>
      <c r="OMA57" s="552"/>
      <c r="OMB57" s="552"/>
      <c r="OMC57" s="552"/>
      <c r="OMD57" s="552"/>
      <c r="OME57" s="552"/>
      <c r="OMF57" s="552"/>
      <c r="OMG57" s="552"/>
      <c r="OMH57" s="552"/>
      <c r="OMI57" s="552"/>
      <c r="OMJ57" s="552"/>
      <c r="OMK57" s="552"/>
      <c r="OML57" s="552"/>
      <c r="OMM57" s="552"/>
      <c r="OMN57" s="552"/>
      <c r="OMO57" s="552"/>
      <c r="OMP57" s="552"/>
      <c r="OMQ57" s="552"/>
      <c r="OMR57" s="552"/>
      <c r="OMS57" s="552"/>
      <c r="OMT57" s="552"/>
      <c r="OMU57" s="552"/>
      <c r="OMV57" s="552"/>
      <c r="OMW57" s="552"/>
      <c r="OMX57" s="552"/>
      <c r="OMY57" s="552"/>
      <c r="OMZ57" s="552"/>
      <c r="ONA57" s="552"/>
      <c r="ONB57" s="552"/>
      <c r="ONC57" s="552"/>
      <c r="OND57" s="552"/>
      <c r="ONE57" s="552"/>
      <c r="ONF57" s="552"/>
      <c r="ONG57" s="552"/>
      <c r="ONH57" s="552"/>
      <c r="ONI57" s="552"/>
      <c r="ONJ57" s="552"/>
      <c r="ONK57" s="552"/>
      <c r="ONL57" s="552"/>
      <c r="ONM57" s="552"/>
      <c r="ONN57" s="552"/>
      <c r="ONO57" s="552"/>
      <c r="ONP57" s="552"/>
      <c r="ONQ57" s="552"/>
      <c r="ONR57" s="552"/>
      <c r="ONS57" s="552"/>
      <c r="ONT57" s="552"/>
      <c r="ONU57" s="552"/>
      <c r="ONV57" s="552"/>
      <c r="ONW57" s="552"/>
      <c r="ONX57" s="552"/>
      <c r="ONY57" s="552"/>
      <c r="ONZ57" s="552"/>
      <c r="OOA57" s="552"/>
      <c r="OOB57" s="552"/>
      <c r="OOC57" s="552"/>
      <c r="OOD57" s="552"/>
      <c r="OOE57" s="552"/>
      <c r="OOF57" s="552"/>
      <c r="OOG57" s="552"/>
      <c r="OOH57" s="552"/>
      <c r="OOI57" s="552"/>
      <c r="OOJ57" s="552"/>
      <c r="OOK57" s="552"/>
      <c r="OOL57" s="552"/>
      <c r="OOM57" s="552"/>
      <c r="OON57" s="552"/>
      <c r="OOO57" s="552"/>
      <c r="OOP57" s="552"/>
      <c r="OOQ57" s="552"/>
      <c r="OOR57" s="552"/>
      <c r="OOS57" s="552"/>
      <c r="OOT57" s="552"/>
      <c r="OOU57" s="552"/>
      <c r="OOV57" s="552"/>
      <c r="OOW57" s="552"/>
      <c r="OOX57" s="552"/>
      <c r="OOY57" s="552"/>
      <c r="OOZ57" s="552"/>
      <c r="OPA57" s="552"/>
      <c r="OPB57" s="552"/>
      <c r="OPC57" s="552"/>
      <c r="OPD57" s="552"/>
      <c r="OPE57" s="552"/>
      <c r="OPF57" s="552"/>
      <c r="OPG57" s="552"/>
      <c r="OPH57" s="552"/>
      <c r="OPI57" s="552"/>
      <c r="OPJ57" s="552"/>
      <c r="OPK57" s="552"/>
      <c r="OPL57" s="552"/>
      <c r="OPM57" s="552"/>
      <c r="OPN57" s="552"/>
      <c r="OPO57" s="552"/>
      <c r="OPP57" s="552"/>
      <c r="OPQ57" s="552"/>
      <c r="OPR57" s="552"/>
      <c r="OPS57" s="552"/>
      <c r="OPT57" s="552"/>
      <c r="OPU57" s="552"/>
      <c r="OPV57" s="552"/>
      <c r="OPW57" s="552"/>
      <c r="OPX57" s="552"/>
      <c r="OPY57" s="552"/>
      <c r="OPZ57" s="552"/>
      <c r="OQA57" s="552"/>
      <c r="OQB57" s="552"/>
      <c r="OQC57" s="552"/>
      <c r="OQD57" s="552"/>
      <c r="OQE57" s="552"/>
      <c r="OQF57" s="552"/>
      <c r="OQG57" s="552"/>
      <c r="OQH57" s="552"/>
      <c r="OQI57" s="552"/>
      <c r="OQJ57" s="552"/>
      <c r="OQK57" s="552"/>
      <c r="OQL57" s="552"/>
      <c r="OQM57" s="552"/>
      <c r="OQN57" s="552"/>
      <c r="OQO57" s="552"/>
      <c r="OQP57" s="552"/>
      <c r="OQQ57" s="552"/>
      <c r="OQR57" s="552"/>
      <c r="OQS57" s="552"/>
      <c r="OQT57" s="552"/>
      <c r="OQU57" s="552"/>
      <c r="OQV57" s="552"/>
      <c r="OQW57" s="552"/>
      <c r="OQX57" s="552"/>
      <c r="OQY57" s="552"/>
      <c r="OQZ57" s="552"/>
      <c r="ORA57" s="552"/>
      <c r="ORB57" s="552"/>
      <c r="ORC57" s="552"/>
      <c r="ORD57" s="552"/>
      <c r="ORE57" s="552"/>
      <c r="ORF57" s="552"/>
      <c r="ORG57" s="552"/>
      <c r="ORH57" s="552"/>
      <c r="ORI57" s="552"/>
      <c r="ORJ57" s="552"/>
      <c r="ORK57" s="552"/>
      <c r="ORL57" s="552"/>
      <c r="ORM57" s="552"/>
      <c r="ORN57" s="552"/>
      <c r="ORO57" s="552"/>
      <c r="ORP57" s="552"/>
      <c r="ORQ57" s="552"/>
      <c r="ORR57" s="552"/>
      <c r="ORS57" s="552"/>
      <c r="ORT57" s="552"/>
      <c r="ORU57" s="552"/>
      <c r="ORV57" s="552"/>
      <c r="ORW57" s="552"/>
      <c r="ORX57" s="552"/>
      <c r="ORY57" s="552"/>
      <c r="ORZ57" s="552"/>
      <c r="OSA57" s="552"/>
      <c r="OSB57" s="552"/>
      <c r="OSC57" s="552"/>
      <c r="OSD57" s="552"/>
      <c r="OSE57" s="552"/>
      <c r="OSF57" s="552"/>
      <c r="OSG57" s="552"/>
      <c r="OSH57" s="552"/>
      <c r="OSI57" s="552"/>
      <c r="OSJ57" s="552"/>
      <c r="OSK57" s="552"/>
      <c r="OSL57" s="552"/>
      <c r="OSM57" s="552"/>
      <c r="OSN57" s="552"/>
      <c r="OSO57" s="552"/>
      <c r="OSP57" s="552"/>
      <c r="OSQ57" s="552"/>
      <c r="OSR57" s="552"/>
      <c r="OSS57" s="552"/>
      <c r="OST57" s="552"/>
      <c r="OSU57" s="552"/>
      <c r="OSV57" s="552"/>
      <c r="OSW57" s="552"/>
      <c r="OSX57" s="552"/>
      <c r="OSY57" s="552"/>
      <c r="OSZ57" s="552"/>
      <c r="OTA57" s="552"/>
      <c r="OTB57" s="552"/>
      <c r="OTC57" s="552"/>
      <c r="OTD57" s="552"/>
      <c r="OTE57" s="552"/>
      <c r="OTF57" s="552"/>
      <c r="OTG57" s="552"/>
      <c r="OTH57" s="552"/>
      <c r="OTI57" s="552"/>
      <c r="OTJ57" s="552"/>
      <c r="OTK57" s="552"/>
      <c r="OTL57" s="552"/>
      <c r="OTM57" s="552"/>
      <c r="OTN57" s="552"/>
      <c r="OTO57" s="552"/>
      <c r="OTP57" s="552"/>
      <c r="OTQ57" s="552"/>
      <c r="OTR57" s="552"/>
      <c r="OTS57" s="552"/>
      <c r="OTT57" s="552"/>
      <c r="OTU57" s="552"/>
      <c r="OTV57" s="552"/>
      <c r="OTW57" s="552"/>
      <c r="OTX57" s="552"/>
      <c r="OTY57" s="552"/>
      <c r="OTZ57" s="552"/>
      <c r="OUA57" s="552"/>
      <c r="OUB57" s="552"/>
      <c r="OUC57" s="552"/>
      <c r="OUD57" s="552"/>
      <c r="OUE57" s="552"/>
      <c r="OUF57" s="552"/>
      <c r="OUG57" s="552"/>
      <c r="OUH57" s="552"/>
      <c r="OUI57" s="552"/>
      <c r="OUJ57" s="552"/>
      <c r="OUK57" s="552"/>
      <c r="OUL57" s="552"/>
      <c r="OUM57" s="552"/>
      <c r="OUN57" s="552"/>
      <c r="OUO57" s="552"/>
      <c r="OUP57" s="552"/>
      <c r="OUQ57" s="552"/>
      <c r="OUR57" s="552"/>
      <c r="OUS57" s="552"/>
      <c r="OUT57" s="552"/>
      <c r="OUU57" s="552"/>
      <c r="OUV57" s="552"/>
      <c r="OUW57" s="552"/>
      <c r="OUX57" s="552"/>
      <c r="OUY57" s="552"/>
      <c r="OUZ57" s="552"/>
      <c r="OVA57" s="552"/>
      <c r="OVB57" s="552"/>
      <c r="OVC57" s="552"/>
      <c r="OVD57" s="552"/>
      <c r="OVE57" s="552"/>
      <c r="OVF57" s="552"/>
      <c r="OVG57" s="552"/>
      <c r="OVH57" s="552"/>
      <c r="OVI57" s="552"/>
      <c r="OVJ57" s="552"/>
      <c r="OVK57" s="552"/>
      <c r="OVL57" s="552"/>
      <c r="OVM57" s="552"/>
      <c r="OVN57" s="552"/>
      <c r="OVO57" s="552"/>
      <c r="OVP57" s="552"/>
      <c r="OVQ57" s="552"/>
      <c r="OVR57" s="552"/>
      <c r="OVS57" s="552"/>
      <c r="OVT57" s="552"/>
      <c r="OVU57" s="552"/>
      <c r="OVV57" s="552"/>
      <c r="OVW57" s="552"/>
      <c r="OVX57" s="552"/>
      <c r="OVY57" s="552"/>
      <c r="OVZ57" s="552"/>
      <c r="OWA57" s="552"/>
      <c r="OWB57" s="552"/>
      <c r="OWC57" s="552"/>
      <c r="OWD57" s="552"/>
      <c r="OWE57" s="552"/>
      <c r="OWF57" s="552"/>
      <c r="OWG57" s="552"/>
      <c r="OWH57" s="552"/>
      <c r="OWI57" s="552"/>
      <c r="OWJ57" s="552"/>
      <c r="OWK57" s="552"/>
      <c r="OWL57" s="552"/>
      <c r="OWM57" s="552"/>
      <c r="OWN57" s="552"/>
      <c r="OWO57" s="552"/>
      <c r="OWP57" s="552"/>
      <c r="OWQ57" s="552"/>
      <c r="OWR57" s="552"/>
      <c r="OWS57" s="552"/>
      <c r="OWT57" s="552"/>
      <c r="OWU57" s="552"/>
      <c r="OWV57" s="552"/>
      <c r="OWW57" s="552"/>
      <c r="OWX57" s="552"/>
      <c r="OWY57" s="552"/>
      <c r="OWZ57" s="552"/>
      <c r="OXA57" s="552"/>
      <c r="OXB57" s="552"/>
      <c r="OXC57" s="552"/>
      <c r="OXD57" s="552"/>
      <c r="OXE57" s="552"/>
      <c r="OXF57" s="552"/>
      <c r="OXG57" s="552"/>
      <c r="OXH57" s="552"/>
      <c r="OXI57" s="552"/>
      <c r="OXJ57" s="552"/>
      <c r="OXK57" s="552"/>
      <c r="OXL57" s="552"/>
      <c r="OXM57" s="552"/>
      <c r="OXN57" s="552"/>
      <c r="OXO57" s="552"/>
      <c r="OXP57" s="552"/>
      <c r="OXQ57" s="552"/>
      <c r="OXR57" s="552"/>
      <c r="OXS57" s="552"/>
      <c r="OXT57" s="552"/>
      <c r="OXU57" s="552"/>
      <c r="OXV57" s="552"/>
      <c r="OXW57" s="552"/>
      <c r="OXX57" s="552"/>
      <c r="OXY57" s="552"/>
      <c r="OXZ57" s="552"/>
      <c r="OYA57" s="552"/>
      <c r="OYB57" s="552"/>
      <c r="OYC57" s="552"/>
      <c r="OYD57" s="552"/>
      <c r="OYE57" s="552"/>
      <c r="OYF57" s="552"/>
      <c r="OYG57" s="552"/>
      <c r="OYH57" s="552"/>
      <c r="OYI57" s="552"/>
      <c r="OYJ57" s="552"/>
      <c r="OYK57" s="552"/>
      <c r="OYL57" s="552"/>
      <c r="OYM57" s="552"/>
      <c r="OYN57" s="552"/>
      <c r="OYO57" s="552"/>
      <c r="OYP57" s="552"/>
      <c r="OYQ57" s="552"/>
      <c r="OYR57" s="552"/>
      <c r="OYS57" s="552"/>
      <c r="OYT57" s="552"/>
      <c r="OYU57" s="552"/>
      <c r="OYV57" s="552"/>
      <c r="OYW57" s="552"/>
      <c r="OYX57" s="552"/>
      <c r="OYY57" s="552"/>
      <c r="OYZ57" s="552"/>
      <c r="OZA57" s="552"/>
      <c r="OZB57" s="552"/>
      <c r="OZC57" s="552"/>
      <c r="OZD57" s="552"/>
      <c r="OZE57" s="552"/>
      <c r="OZF57" s="552"/>
      <c r="OZG57" s="552"/>
      <c r="OZH57" s="552"/>
      <c r="OZI57" s="552"/>
      <c r="OZJ57" s="552"/>
      <c r="OZK57" s="552"/>
      <c r="OZL57" s="552"/>
      <c r="OZM57" s="552"/>
      <c r="OZN57" s="552"/>
      <c r="OZO57" s="552"/>
      <c r="OZP57" s="552"/>
      <c r="OZQ57" s="552"/>
      <c r="OZR57" s="552"/>
      <c r="OZS57" s="552"/>
      <c r="OZT57" s="552"/>
      <c r="OZU57" s="552"/>
      <c r="OZV57" s="552"/>
      <c r="OZW57" s="552"/>
      <c r="OZX57" s="552"/>
      <c r="OZY57" s="552"/>
      <c r="OZZ57" s="552"/>
      <c r="PAA57" s="552"/>
      <c r="PAB57" s="552"/>
      <c r="PAC57" s="552"/>
      <c r="PAD57" s="552"/>
      <c r="PAE57" s="552"/>
      <c r="PAF57" s="552"/>
      <c r="PAG57" s="552"/>
      <c r="PAH57" s="552"/>
      <c r="PAI57" s="552"/>
      <c r="PAJ57" s="552"/>
      <c r="PAK57" s="552"/>
      <c r="PAL57" s="552"/>
      <c r="PAM57" s="552"/>
      <c r="PAN57" s="552"/>
      <c r="PAO57" s="552"/>
      <c r="PAP57" s="552"/>
      <c r="PAQ57" s="552"/>
      <c r="PAR57" s="552"/>
      <c r="PAS57" s="552"/>
      <c r="PAT57" s="552"/>
      <c r="PAU57" s="552"/>
      <c r="PAV57" s="552"/>
      <c r="PAW57" s="552"/>
      <c r="PAX57" s="552"/>
      <c r="PAY57" s="552"/>
      <c r="PAZ57" s="552"/>
      <c r="PBA57" s="552"/>
      <c r="PBB57" s="552"/>
      <c r="PBC57" s="552"/>
      <c r="PBD57" s="552"/>
      <c r="PBE57" s="552"/>
      <c r="PBF57" s="552"/>
      <c r="PBG57" s="552"/>
      <c r="PBH57" s="552"/>
      <c r="PBI57" s="552"/>
      <c r="PBJ57" s="552"/>
      <c r="PBK57" s="552"/>
      <c r="PBL57" s="552"/>
      <c r="PBM57" s="552"/>
      <c r="PBN57" s="552"/>
      <c r="PBO57" s="552"/>
      <c r="PBP57" s="552"/>
      <c r="PBQ57" s="552"/>
      <c r="PBR57" s="552"/>
      <c r="PBS57" s="552"/>
      <c r="PBT57" s="552"/>
      <c r="PBU57" s="552"/>
      <c r="PBV57" s="552"/>
      <c r="PBW57" s="552"/>
      <c r="PBX57" s="552"/>
      <c r="PBY57" s="552"/>
      <c r="PBZ57" s="552"/>
      <c r="PCA57" s="552"/>
      <c r="PCB57" s="552"/>
      <c r="PCC57" s="552"/>
      <c r="PCD57" s="552"/>
      <c r="PCE57" s="552"/>
      <c r="PCF57" s="552"/>
      <c r="PCG57" s="552"/>
      <c r="PCH57" s="552"/>
      <c r="PCI57" s="552"/>
      <c r="PCJ57" s="552"/>
      <c r="PCK57" s="552"/>
      <c r="PCL57" s="552"/>
      <c r="PCM57" s="552"/>
      <c r="PCN57" s="552"/>
      <c r="PCO57" s="552"/>
      <c r="PCP57" s="552"/>
      <c r="PCQ57" s="552"/>
      <c r="PCR57" s="552"/>
      <c r="PCS57" s="552"/>
      <c r="PCT57" s="552"/>
      <c r="PCU57" s="552"/>
      <c r="PCV57" s="552"/>
      <c r="PCW57" s="552"/>
      <c r="PCX57" s="552"/>
      <c r="PCY57" s="552"/>
      <c r="PCZ57" s="552"/>
      <c r="PDA57" s="552"/>
      <c r="PDB57" s="552"/>
      <c r="PDC57" s="552"/>
      <c r="PDD57" s="552"/>
      <c r="PDE57" s="552"/>
      <c r="PDF57" s="552"/>
      <c r="PDG57" s="552"/>
      <c r="PDH57" s="552"/>
      <c r="PDI57" s="552"/>
      <c r="PDJ57" s="552"/>
      <c r="PDK57" s="552"/>
      <c r="PDL57" s="552"/>
      <c r="PDM57" s="552"/>
      <c r="PDN57" s="552"/>
      <c r="PDO57" s="552"/>
      <c r="PDP57" s="552"/>
      <c r="PDQ57" s="552"/>
      <c r="PDR57" s="552"/>
      <c r="PDS57" s="552"/>
      <c r="PDT57" s="552"/>
      <c r="PDU57" s="552"/>
      <c r="PDV57" s="552"/>
      <c r="PDW57" s="552"/>
      <c r="PDX57" s="552"/>
      <c r="PDY57" s="552"/>
      <c r="PDZ57" s="552"/>
      <c r="PEA57" s="552"/>
      <c r="PEB57" s="552"/>
      <c r="PEC57" s="552"/>
      <c r="PED57" s="552"/>
      <c r="PEE57" s="552"/>
      <c r="PEF57" s="552"/>
      <c r="PEG57" s="552"/>
      <c r="PEH57" s="552"/>
      <c r="PEI57" s="552"/>
      <c r="PEJ57" s="552"/>
      <c r="PEK57" s="552"/>
      <c r="PEL57" s="552"/>
      <c r="PEM57" s="552"/>
      <c r="PEN57" s="552"/>
      <c r="PEO57" s="552"/>
      <c r="PEP57" s="552"/>
      <c r="PEQ57" s="552"/>
      <c r="PER57" s="552"/>
      <c r="PES57" s="552"/>
      <c r="PET57" s="552"/>
      <c r="PEU57" s="552"/>
      <c r="PEV57" s="552"/>
      <c r="PEW57" s="552"/>
      <c r="PEX57" s="552"/>
      <c r="PEY57" s="552"/>
      <c r="PEZ57" s="552"/>
      <c r="PFA57" s="552"/>
      <c r="PFB57" s="552"/>
      <c r="PFC57" s="552"/>
      <c r="PFD57" s="552"/>
      <c r="PFE57" s="552"/>
      <c r="PFF57" s="552"/>
      <c r="PFG57" s="552"/>
      <c r="PFH57" s="552"/>
      <c r="PFI57" s="552"/>
      <c r="PFJ57" s="552"/>
      <c r="PFK57" s="552"/>
      <c r="PFL57" s="552"/>
      <c r="PFM57" s="552"/>
      <c r="PFN57" s="552"/>
      <c r="PFO57" s="552"/>
      <c r="PFP57" s="552"/>
      <c r="PFQ57" s="552"/>
      <c r="PFR57" s="552"/>
      <c r="PFS57" s="552"/>
      <c r="PFT57" s="552"/>
      <c r="PFU57" s="552"/>
      <c r="PFV57" s="552"/>
      <c r="PFW57" s="552"/>
      <c r="PFX57" s="552"/>
      <c r="PFY57" s="552"/>
      <c r="PFZ57" s="552"/>
      <c r="PGA57" s="552"/>
      <c r="PGB57" s="552"/>
      <c r="PGC57" s="552"/>
      <c r="PGD57" s="552"/>
      <c r="PGE57" s="552"/>
      <c r="PGF57" s="552"/>
      <c r="PGG57" s="552"/>
      <c r="PGH57" s="552"/>
      <c r="PGI57" s="552"/>
      <c r="PGJ57" s="552"/>
      <c r="PGK57" s="552"/>
      <c r="PGL57" s="552"/>
      <c r="PGM57" s="552"/>
      <c r="PGN57" s="552"/>
      <c r="PGO57" s="552"/>
      <c r="PGP57" s="552"/>
      <c r="PGQ57" s="552"/>
      <c r="PGR57" s="552"/>
      <c r="PGS57" s="552"/>
      <c r="PGT57" s="552"/>
      <c r="PGU57" s="552"/>
      <c r="PGV57" s="552"/>
      <c r="PGW57" s="552"/>
      <c r="PGX57" s="552"/>
      <c r="PGY57" s="552"/>
      <c r="PGZ57" s="552"/>
      <c r="PHA57" s="552"/>
      <c r="PHB57" s="552"/>
      <c r="PHC57" s="552"/>
      <c r="PHD57" s="552"/>
      <c r="PHE57" s="552"/>
      <c r="PHF57" s="552"/>
      <c r="PHG57" s="552"/>
      <c r="PHH57" s="552"/>
      <c r="PHI57" s="552"/>
      <c r="PHJ57" s="552"/>
      <c r="PHK57" s="552"/>
      <c r="PHL57" s="552"/>
      <c r="PHM57" s="552"/>
      <c r="PHN57" s="552"/>
      <c r="PHO57" s="552"/>
      <c r="PHP57" s="552"/>
      <c r="PHQ57" s="552"/>
      <c r="PHR57" s="552"/>
      <c r="PHS57" s="552"/>
      <c r="PHT57" s="552"/>
      <c r="PHU57" s="552"/>
      <c r="PHV57" s="552"/>
      <c r="PHW57" s="552"/>
      <c r="PHX57" s="552"/>
      <c r="PHY57" s="552"/>
      <c r="PHZ57" s="552"/>
      <c r="PIA57" s="552"/>
      <c r="PIB57" s="552"/>
      <c r="PIC57" s="552"/>
      <c r="PID57" s="552"/>
      <c r="PIE57" s="552"/>
      <c r="PIF57" s="552"/>
      <c r="PIG57" s="552"/>
      <c r="PIH57" s="552"/>
      <c r="PII57" s="552"/>
      <c r="PIJ57" s="552"/>
      <c r="PIK57" s="552"/>
      <c r="PIL57" s="552"/>
      <c r="PIM57" s="552"/>
      <c r="PIN57" s="552"/>
      <c r="PIO57" s="552"/>
      <c r="PIP57" s="552"/>
      <c r="PIQ57" s="552"/>
      <c r="PIR57" s="552"/>
      <c r="PIS57" s="552"/>
      <c r="PIT57" s="552"/>
      <c r="PIU57" s="552"/>
      <c r="PIV57" s="552"/>
      <c r="PIW57" s="552"/>
      <c r="PIX57" s="552"/>
      <c r="PIY57" s="552"/>
      <c r="PIZ57" s="552"/>
      <c r="PJA57" s="552"/>
      <c r="PJB57" s="552"/>
      <c r="PJC57" s="552"/>
      <c r="PJD57" s="552"/>
      <c r="PJE57" s="552"/>
      <c r="PJF57" s="552"/>
      <c r="PJG57" s="552"/>
      <c r="PJH57" s="552"/>
      <c r="PJI57" s="552"/>
      <c r="PJJ57" s="552"/>
      <c r="PJK57" s="552"/>
      <c r="PJL57" s="552"/>
      <c r="PJM57" s="552"/>
      <c r="PJN57" s="552"/>
      <c r="PJO57" s="552"/>
      <c r="PJP57" s="552"/>
      <c r="PJQ57" s="552"/>
      <c r="PJR57" s="552"/>
      <c r="PJS57" s="552"/>
      <c r="PJT57" s="552"/>
      <c r="PJU57" s="552"/>
      <c r="PJV57" s="552"/>
      <c r="PJW57" s="552"/>
      <c r="PJX57" s="552"/>
      <c r="PJY57" s="552"/>
      <c r="PJZ57" s="552"/>
      <c r="PKA57" s="552"/>
      <c r="PKB57" s="552"/>
      <c r="PKC57" s="552"/>
      <c r="PKD57" s="552"/>
      <c r="PKE57" s="552"/>
      <c r="PKF57" s="552"/>
      <c r="PKG57" s="552"/>
      <c r="PKH57" s="552"/>
      <c r="PKI57" s="552"/>
      <c r="PKJ57" s="552"/>
      <c r="PKK57" s="552"/>
      <c r="PKL57" s="552"/>
      <c r="PKM57" s="552"/>
      <c r="PKN57" s="552"/>
      <c r="PKO57" s="552"/>
      <c r="PKP57" s="552"/>
      <c r="PKQ57" s="552"/>
      <c r="PKR57" s="552"/>
      <c r="PKS57" s="552"/>
      <c r="PKT57" s="552"/>
      <c r="PKU57" s="552"/>
      <c r="PKV57" s="552"/>
      <c r="PKW57" s="552"/>
      <c r="PKX57" s="552"/>
      <c r="PKY57" s="552"/>
      <c r="PKZ57" s="552"/>
      <c r="PLA57" s="552"/>
      <c r="PLB57" s="552"/>
      <c r="PLC57" s="552"/>
      <c r="PLD57" s="552"/>
      <c r="PLE57" s="552"/>
      <c r="PLF57" s="552"/>
      <c r="PLG57" s="552"/>
      <c r="PLH57" s="552"/>
      <c r="PLI57" s="552"/>
      <c r="PLJ57" s="552"/>
      <c r="PLK57" s="552"/>
      <c r="PLL57" s="552"/>
      <c r="PLM57" s="552"/>
      <c r="PLN57" s="552"/>
      <c r="PLO57" s="552"/>
      <c r="PLP57" s="552"/>
      <c r="PLQ57" s="552"/>
      <c r="PLR57" s="552"/>
      <c r="PLS57" s="552"/>
      <c r="PLT57" s="552"/>
      <c r="PLU57" s="552"/>
      <c r="PLV57" s="552"/>
      <c r="PLW57" s="552"/>
      <c r="PLX57" s="552"/>
      <c r="PLY57" s="552"/>
      <c r="PLZ57" s="552"/>
      <c r="PMA57" s="552"/>
      <c r="PMB57" s="552"/>
      <c r="PMC57" s="552"/>
      <c r="PMD57" s="552"/>
      <c r="PME57" s="552"/>
      <c r="PMF57" s="552"/>
      <c r="PMG57" s="552"/>
      <c r="PMH57" s="552"/>
      <c r="PMI57" s="552"/>
      <c r="PMJ57" s="552"/>
      <c r="PMK57" s="552"/>
      <c r="PML57" s="552"/>
      <c r="PMM57" s="552"/>
      <c r="PMN57" s="552"/>
      <c r="PMO57" s="552"/>
      <c r="PMP57" s="552"/>
      <c r="PMQ57" s="552"/>
      <c r="PMR57" s="552"/>
      <c r="PMS57" s="552"/>
      <c r="PMT57" s="552"/>
      <c r="PMU57" s="552"/>
      <c r="PMV57" s="552"/>
      <c r="PMW57" s="552"/>
      <c r="PMX57" s="552"/>
      <c r="PMY57" s="552"/>
      <c r="PMZ57" s="552"/>
      <c r="PNA57" s="552"/>
      <c r="PNB57" s="552"/>
      <c r="PNC57" s="552"/>
      <c r="PND57" s="552"/>
      <c r="PNE57" s="552"/>
      <c r="PNF57" s="552"/>
      <c r="PNG57" s="552"/>
      <c r="PNH57" s="552"/>
      <c r="PNI57" s="552"/>
      <c r="PNJ57" s="552"/>
      <c r="PNK57" s="552"/>
      <c r="PNL57" s="552"/>
      <c r="PNM57" s="552"/>
      <c r="PNN57" s="552"/>
      <c r="PNO57" s="552"/>
      <c r="PNP57" s="552"/>
      <c r="PNQ57" s="552"/>
      <c r="PNR57" s="552"/>
      <c r="PNS57" s="552"/>
      <c r="PNT57" s="552"/>
      <c r="PNU57" s="552"/>
      <c r="PNV57" s="552"/>
      <c r="PNW57" s="552"/>
      <c r="PNX57" s="552"/>
      <c r="PNY57" s="552"/>
      <c r="PNZ57" s="552"/>
      <c r="POA57" s="552"/>
      <c r="POB57" s="552"/>
      <c r="POC57" s="552"/>
      <c r="POD57" s="552"/>
      <c r="POE57" s="552"/>
      <c r="POF57" s="552"/>
      <c r="POG57" s="552"/>
      <c r="POH57" s="552"/>
      <c r="POI57" s="552"/>
      <c r="POJ57" s="552"/>
      <c r="POK57" s="552"/>
      <c r="POL57" s="552"/>
      <c r="POM57" s="552"/>
      <c r="PON57" s="552"/>
      <c r="POO57" s="552"/>
      <c r="POP57" s="552"/>
      <c r="POQ57" s="552"/>
      <c r="POR57" s="552"/>
      <c r="POS57" s="552"/>
      <c r="POT57" s="552"/>
      <c r="POU57" s="552"/>
      <c r="POV57" s="552"/>
      <c r="POW57" s="552"/>
      <c r="POX57" s="552"/>
      <c r="POY57" s="552"/>
      <c r="POZ57" s="552"/>
      <c r="PPA57" s="552"/>
      <c r="PPB57" s="552"/>
      <c r="PPC57" s="552"/>
      <c r="PPD57" s="552"/>
      <c r="PPE57" s="552"/>
      <c r="PPF57" s="552"/>
      <c r="PPG57" s="552"/>
      <c r="PPH57" s="552"/>
      <c r="PPI57" s="552"/>
      <c r="PPJ57" s="552"/>
      <c r="PPK57" s="552"/>
      <c r="PPL57" s="552"/>
      <c r="PPM57" s="552"/>
      <c r="PPN57" s="552"/>
      <c r="PPO57" s="552"/>
      <c r="PPP57" s="552"/>
      <c r="PPQ57" s="552"/>
      <c r="PPR57" s="552"/>
      <c r="PPS57" s="552"/>
      <c r="PPT57" s="552"/>
      <c r="PPU57" s="552"/>
      <c r="PPV57" s="552"/>
      <c r="PPW57" s="552"/>
      <c r="PPX57" s="552"/>
      <c r="PPY57" s="552"/>
      <c r="PPZ57" s="552"/>
      <c r="PQA57" s="552"/>
      <c r="PQB57" s="552"/>
      <c r="PQC57" s="552"/>
      <c r="PQD57" s="552"/>
      <c r="PQE57" s="552"/>
      <c r="PQF57" s="552"/>
      <c r="PQG57" s="552"/>
      <c r="PQH57" s="552"/>
      <c r="PQI57" s="552"/>
      <c r="PQJ57" s="552"/>
      <c r="PQK57" s="552"/>
      <c r="PQL57" s="552"/>
      <c r="PQM57" s="552"/>
      <c r="PQN57" s="552"/>
      <c r="PQO57" s="552"/>
      <c r="PQP57" s="552"/>
      <c r="PQQ57" s="552"/>
      <c r="PQR57" s="552"/>
      <c r="PQS57" s="552"/>
      <c r="PQT57" s="552"/>
      <c r="PQU57" s="552"/>
      <c r="PQV57" s="552"/>
      <c r="PQW57" s="552"/>
      <c r="PQX57" s="552"/>
      <c r="PQY57" s="552"/>
      <c r="PQZ57" s="552"/>
      <c r="PRA57" s="552"/>
      <c r="PRB57" s="552"/>
      <c r="PRC57" s="552"/>
      <c r="PRD57" s="552"/>
      <c r="PRE57" s="552"/>
      <c r="PRF57" s="552"/>
      <c r="PRG57" s="552"/>
      <c r="PRH57" s="552"/>
      <c r="PRI57" s="552"/>
      <c r="PRJ57" s="552"/>
      <c r="PRK57" s="552"/>
      <c r="PRL57" s="552"/>
      <c r="PRM57" s="552"/>
      <c r="PRN57" s="552"/>
      <c r="PRO57" s="552"/>
      <c r="PRP57" s="552"/>
      <c r="PRQ57" s="552"/>
      <c r="PRR57" s="552"/>
      <c r="PRS57" s="552"/>
      <c r="PRT57" s="552"/>
      <c r="PRU57" s="552"/>
      <c r="PRV57" s="552"/>
      <c r="PRW57" s="552"/>
      <c r="PRX57" s="552"/>
      <c r="PRY57" s="552"/>
      <c r="PRZ57" s="552"/>
      <c r="PSA57" s="552"/>
      <c r="PSB57" s="552"/>
      <c r="PSC57" s="552"/>
      <c r="PSD57" s="552"/>
      <c r="PSE57" s="552"/>
      <c r="PSF57" s="552"/>
      <c r="PSG57" s="552"/>
      <c r="PSH57" s="552"/>
      <c r="PSI57" s="552"/>
      <c r="PSJ57" s="552"/>
      <c r="PSK57" s="552"/>
      <c r="PSL57" s="552"/>
      <c r="PSM57" s="552"/>
      <c r="PSN57" s="552"/>
      <c r="PSO57" s="552"/>
      <c r="PSP57" s="552"/>
      <c r="PSQ57" s="552"/>
      <c r="PSR57" s="552"/>
      <c r="PSS57" s="552"/>
      <c r="PST57" s="552"/>
      <c r="PSU57" s="552"/>
      <c r="PSV57" s="552"/>
      <c r="PSW57" s="552"/>
      <c r="PSX57" s="552"/>
      <c r="PSY57" s="552"/>
      <c r="PSZ57" s="552"/>
      <c r="PTA57" s="552"/>
      <c r="PTB57" s="552"/>
      <c r="PTC57" s="552"/>
      <c r="PTD57" s="552"/>
      <c r="PTE57" s="552"/>
      <c r="PTF57" s="552"/>
      <c r="PTG57" s="552"/>
      <c r="PTH57" s="552"/>
      <c r="PTI57" s="552"/>
      <c r="PTJ57" s="552"/>
      <c r="PTK57" s="552"/>
      <c r="PTL57" s="552"/>
      <c r="PTM57" s="552"/>
      <c r="PTN57" s="552"/>
      <c r="PTO57" s="552"/>
      <c r="PTP57" s="552"/>
      <c r="PTQ57" s="552"/>
      <c r="PTR57" s="552"/>
      <c r="PTS57" s="552"/>
      <c r="PTT57" s="552"/>
      <c r="PTU57" s="552"/>
      <c r="PTV57" s="552"/>
      <c r="PTW57" s="552"/>
      <c r="PTX57" s="552"/>
      <c r="PTY57" s="552"/>
      <c r="PTZ57" s="552"/>
      <c r="PUA57" s="552"/>
      <c r="PUB57" s="552"/>
      <c r="PUC57" s="552"/>
      <c r="PUD57" s="552"/>
      <c r="PUE57" s="552"/>
      <c r="PUF57" s="552"/>
      <c r="PUG57" s="552"/>
      <c r="PUH57" s="552"/>
      <c r="PUI57" s="552"/>
      <c r="PUJ57" s="552"/>
      <c r="PUK57" s="552"/>
      <c r="PUL57" s="552"/>
      <c r="PUM57" s="552"/>
      <c r="PUN57" s="552"/>
      <c r="PUO57" s="552"/>
      <c r="PUP57" s="552"/>
      <c r="PUQ57" s="552"/>
      <c r="PUR57" s="552"/>
      <c r="PUS57" s="552"/>
      <c r="PUT57" s="552"/>
      <c r="PUU57" s="552"/>
      <c r="PUV57" s="552"/>
      <c r="PUW57" s="552"/>
      <c r="PUX57" s="552"/>
      <c r="PUY57" s="552"/>
      <c r="PUZ57" s="552"/>
      <c r="PVA57" s="552"/>
      <c r="PVB57" s="552"/>
      <c r="PVC57" s="552"/>
      <c r="PVD57" s="552"/>
      <c r="PVE57" s="552"/>
      <c r="PVF57" s="552"/>
      <c r="PVG57" s="552"/>
      <c r="PVH57" s="552"/>
      <c r="PVI57" s="552"/>
      <c r="PVJ57" s="552"/>
      <c r="PVK57" s="552"/>
      <c r="PVL57" s="552"/>
      <c r="PVM57" s="552"/>
      <c r="PVN57" s="552"/>
      <c r="PVO57" s="552"/>
      <c r="PVP57" s="552"/>
      <c r="PVQ57" s="552"/>
      <c r="PVR57" s="552"/>
      <c r="PVS57" s="552"/>
      <c r="PVT57" s="552"/>
      <c r="PVU57" s="552"/>
      <c r="PVV57" s="552"/>
      <c r="PVW57" s="552"/>
      <c r="PVX57" s="552"/>
      <c r="PVY57" s="552"/>
      <c r="PVZ57" s="552"/>
      <c r="PWA57" s="552"/>
      <c r="PWB57" s="552"/>
      <c r="PWC57" s="552"/>
      <c r="PWD57" s="552"/>
      <c r="PWE57" s="552"/>
      <c r="PWF57" s="552"/>
      <c r="PWG57" s="552"/>
      <c r="PWH57" s="552"/>
      <c r="PWI57" s="552"/>
      <c r="PWJ57" s="552"/>
      <c r="PWK57" s="552"/>
      <c r="PWL57" s="552"/>
      <c r="PWM57" s="552"/>
      <c r="PWN57" s="552"/>
      <c r="PWO57" s="552"/>
      <c r="PWP57" s="552"/>
      <c r="PWQ57" s="552"/>
      <c r="PWR57" s="552"/>
      <c r="PWS57" s="552"/>
      <c r="PWT57" s="552"/>
      <c r="PWU57" s="552"/>
      <c r="PWV57" s="552"/>
      <c r="PWW57" s="552"/>
      <c r="PWX57" s="552"/>
      <c r="PWY57" s="552"/>
      <c r="PWZ57" s="552"/>
      <c r="PXA57" s="552"/>
      <c r="PXB57" s="552"/>
      <c r="PXC57" s="552"/>
      <c r="PXD57" s="552"/>
      <c r="PXE57" s="552"/>
      <c r="PXF57" s="552"/>
      <c r="PXG57" s="552"/>
      <c r="PXH57" s="552"/>
      <c r="PXI57" s="552"/>
      <c r="PXJ57" s="552"/>
      <c r="PXK57" s="552"/>
      <c r="PXL57" s="552"/>
      <c r="PXM57" s="552"/>
      <c r="PXN57" s="552"/>
      <c r="PXO57" s="552"/>
      <c r="PXP57" s="552"/>
      <c r="PXQ57" s="552"/>
      <c r="PXR57" s="552"/>
      <c r="PXS57" s="552"/>
      <c r="PXT57" s="552"/>
      <c r="PXU57" s="552"/>
      <c r="PXV57" s="552"/>
      <c r="PXW57" s="552"/>
      <c r="PXX57" s="552"/>
      <c r="PXY57" s="552"/>
      <c r="PXZ57" s="552"/>
      <c r="PYA57" s="552"/>
      <c r="PYB57" s="552"/>
      <c r="PYC57" s="552"/>
      <c r="PYD57" s="552"/>
      <c r="PYE57" s="552"/>
      <c r="PYF57" s="552"/>
      <c r="PYG57" s="552"/>
      <c r="PYH57" s="552"/>
      <c r="PYI57" s="552"/>
      <c r="PYJ57" s="552"/>
      <c r="PYK57" s="552"/>
      <c r="PYL57" s="552"/>
      <c r="PYM57" s="552"/>
      <c r="PYN57" s="552"/>
      <c r="PYO57" s="552"/>
      <c r="PYP57" s="552"/>
      <c r="PYQ57" s="552"/>
      <c r="PYR57" s="552"/>
      <c r="PYS57" s="552"/>
      <c r="PYT57" s="552"/>
      <c r="PYU57" s="552"/>
      <c r="PYV57" s="552"/>
      <c r="PYW57" s="552"/>
      <c r="PYX57" s="552"/>
      <c r="PYY57" s="552"/>
      <c r="PYZ57" s="552"/>
      <c r="PZA57" s="552"/>
      <c r="PZB57" s="552"/>
      <c r="PZC57" s="552"/>
      <c r="PZD57" s="552"/>
      <c r="PZE57" s="552"/>
      <c r="PZF57" s="552"/>
      <c r="PZG57" s="552"/>
      <c r="PZH57" s="552"/>
      <c r="PZI57" s="552"/>
      <c r="PZJ57" s="552"/>
      <c r="PZK57" s="552"/>
      <c r="PZL57" s="552"/>
      <c r="PZM57" s="552"/>
      <c r="PZN57" s="552"/>
      <c r="PZO57" s="552"/>
      <c r="PZP57" s="552"/>
      <c r="PZQ57" s="552"/>
      <c r="PZR57" s="552"/>
      <c r="PZS57" s="552"/>
      <c r="PZT57" s="552"/>
      <c r="PZU57" s="552"/>
      <c r="PZV57" s="552"/>
      <c r="PZW57" s="552"/>
      <c r="PZX57" s="552"/>
      <c r="PZY57" s="552"/>
      <c r="PZZ57" s="552"/>
      <c r="QAA57" s="552"/>
      <c r="QAB57" s="552"/>
      <c r="QAC57" s="552"/>
      <c r="QAD57" s="552"/>
      <c r="QAE57" s="552"/>
      <c r="QAF57" s="552"/>
      <c r="QAG57" s="552"/>
      <c r="QAH57" s="552"/>
      <c r="QAI57" s="552"/>
      <c r="QAJ57" s="552"/>
      <c r="QAK57" s="552"/>
      <c r="QAL57" s="552"/>
      <c r="QAM57" s="552"/>
      <c r="QAN57" s="552"/>
      <c r="QAO57" s="552"/>
      <c r="QAP57" s="552"/>
      <c r="QAQ57" s="552"/>
      <c r="QAR57" s="552"/>
      <c r="QAS57" s="552"/>
      <c r="QAT57" s="552"/>
      <c r="QAU57" s="552"/>
      <c r="QAV57" s="552"/>
      <c r="QAW57" s="552"/>
      <c r="QAX57" s="552"/>
      <c r="QAY57" s="552"/>
      <c r="QAZ57" s="552"/>
      <c r="QBA57" s="552"/>
      <c r="QBB57" s="552"/>
      <c r="QBC57" s="552"/>
      <c r="QBD57" s="552"/>
      <c r="QBE57" s="552"/>
      <c r="QBF57" s="552"/>
      <c r="QBG57" s="552"/>
      <c r="QBH57" s="552"/>
      <c r="QBI57" s="552"/>
      <c r="QBJ57" s="552"/>
      <c r="QBK57" s="552"/>
      <c r="QBL57" s="552"/>
      <c r="QBM57" s="552"/>
      <c r="QBN57" s="552"/>
      <c r="QBO57" s="552"/>
      <c r="QBP57" s="552"/>
      <c r="QBQ57" s="552"/>
      <c r="QBR57" s="552"/>
      <c r="QBS57" s="552"/>
      <c r="QBT57" s="552"/>
      <c r="QBU57" s="552"/>
      <c r="QBV57" s="552"/>
      <c r="QBW57" s="552"/>
      <c r="QBX57" s="552"/>
      <c r="QBY57" s="552"/>
      <c r="QBZ57" s="552"/>
      <c r="QCA57" s="552"/>
      <c r="QCB57" s="552"/>
      <c r="QCC57" s="552"/>
      <c r="QCD57" s="552"/>
      <c r="QCE57" s="552"/>
      <c r="QCF57" s="552"/>
      <c r="QCG57" s="552"/>
      <c r="QCH57" s="552"/>
      <c r="QCI57" s="552"/>
      <c r="QCJ57" s="552"/>
      <c r="QCK57" s="552"/>
      <c r="QCL57" s="552"/>
      <c r="QCM57" s="552"/>
      <c r="QCN57" s="552"/>
      <c r="QCO57" s="552"/>
      <c r="QCP57" s="552"/>
      <c r="QCQ57" s="552"/>
      <c r="QCR57" s="552"/>
      <c r="QCS57" s="552"/>
      <c r="QCT57" s="552"/>
      <c r="QCU57" s="552"/>
      <c r="QCV57" s="552"/>
      <c r="QCW57" s="552"/>
      <c r="QCX57" s="552"/>
      <c r="QCY57" s="552"/>
      <c r="QCZ57" s="552"/>
      <c r="QDA57" s="552"/>
      <c r="QDB57" s="552"/>
      <c r="QDC57" s="552"/>
      <c r="QDD57" s="552"/>
      <c r="QDE57" s="552"/>
      <c r="QDF57" s="552"/>
      <c r="QDG57" s="552"/>
      <c r="QDH57" s="552"/>
      <c r="QDI57" s="552"/>
      <c r="QDJ57" s="552"/>
      <c r="QDK57" s="552"/>
      <c r="QDL57" s="552"/>
      <c r="QDM57" s="552"/>
      <c r="QDN57" s="552"/>
      <c r="QDO57" s="552"/>
      <c r="QDP57" s="552"/>
      <c r="QDQ57" s="552"/>
      <c r="QDR57" s="552"/>
      <c r="QDS57" s="552"/>
      <c r="QDT57" s="552"/>
      <c r="QDU57" s="552"/>
      <c r="QDV57" s="552"/>
      <c r="QDW57" s="552"/>
      <c r="QDX57" s="552"/>
      <c r="QDY57" s="552"/>
      <c r="QDZ57" s="552"/>
      <c r="QEA57" s="552"/>
      <c r="QEB57" s="552"/>
      <c r="QEC57" s="552"/>
      <c r="QED57" s="552"/>
      <c r="QEE57" s="552"/>
      <c r="QEF57" s="552"/>
      <c r="QEG57" s="552"/>
      <c r="QEH57" s="552"/>
      <c r="QEI57" s="552"/>
      <c r="QEJ57" s="552"/>
      <c r="QEK57" s="552"/>
      <c r="QEL57" s="552"/>
      <c r="QEM57" s="552"/>
      <c r="QEN57" s="552"/>
      <c r="QEO57" s="552"/>
      <c r="QEP57" s="552"/>
      <c r="QEQ57" s="552"/>
      <c r="QER57" s="552"/>
      <c r="QES57" s="552"/>
      <c r="QET57" s="552"/>
      <c r="QEU57" s="552"/>
      <c r="QEV57" s="552"/>
      <c r="QEW57" s="552"/>
      <c r="QEX57" s="552"/>
      <c r="QEY57" s="552"/>
      <c r="QEZ57" s="552"/>
      <c r="QFA57" s="552"/>
      <c r="QFB57" s="552"/>
      <c r="QFC57" s="552"/>
      <c r="QFD57" s="552"/>
      <c r="QFE57" s="552"/>
      <c r="QFF57" s="552"/>
      <c r="QFG57" s="552"/>
      <c r="QFH57" s="552"/>
      <c r="QFI57" s="552"/>
      <c r="QFJ57" s="552"/>
      <c r="QFK57" s="552"/>
      <c r="QFL57" s="552"/>
      <c r="QFM57" s="552"/>
      <c r="QFN57" s="552"/>
      <c r="QFO57" s="552"/>
      <c r="QFP57" s="552"/>
      <c r="QFQ57" s="552"/>
      <c r="QFR57" s="552"/>
      <c r="QFS57" s="552"/>
      <c r="QFT57" s="552"/>
      <c r="QFU57" s="552"/>
      <c r="QFV57" s="552"/>
      <c r="QFW57" s="552"/>
      <c r="QFX57" s="552"/>
      <c r="QFY57" s="552"/>
      <c r="QFZ57" s="552"/>
      <c r="QGA57" s="552"/>
      <c r="QGB57" s="552"/>
      <c r="QGC57" s="552"/>
      <c r="QGD57" s="552"/>
      <c r="QGE57" s="552"/>
      <c r="QGF57" s="552"/>
      <c r="QGG57" s="552"/>
      <c r="QGH57" s="552"/>
      <c r="QGI57" s="552"/>
      <c r="QGJ57" s="552"/>
      <c r="QGK57" s="552"/>
      <c r="QGL57" s="552"/>
      <c r="QGM57" s="552"/>
      <c r="QGN57" s="552"/>
      <c r="QGO57" s="552"/>
      <c r="QGP57" s="552"/>
      <c r="QGQ57" s="552"/>
      <c r="QGR57" s="552"/>
      <c r="QGS57" s="552"/>
      <c r="QGT57" s="552"/>
      <c r="QGU57" s="552"/>
      <c r="QGV57" s="552"/>
      <c r="QGW57" s="552"/>
      <c r="QGX57" s="552"/>
      <c r="QGY57" s="552"/>
      <c r="QGZ57" s="552"/>
      <c r="QHA57" s="552"/>
      <c r="QHB57" s="552"/>
      <c r="QHC57" s="552"/>
      <c r="QHD57" s="552"/>
      <c r="QHE57" s="552"/>
      <c r="QHF57" s="552"/>
      <c r="QHG57" s="552"/>
      <c r="QHH57" s="552"/>
      <c r="QHI57" s="552"/>
      <c r="QHJ57" s="552"/>
      <c r="QHK57" s="552"/>
      <c r="QHL57" s="552"/>
      <c r="QHM57" s="552"/>
      <c r="QHN57" s="552"/>
      <c r="QHO57" s="552"/>
      <c r="QHP57" s="552"/>
      <c r="QHQ57" s="552"/>
      <c r="QHR57" s="552"/>
      <c r="QHS57" s="552"/>
      <c r="QHT57" s="552"/>
      <c r="QHU57" s="552"/>
      <c r="QHV57" s="552"/>
      <c r="QHW57" s="552"/>
      <c r="QHX57" s="552"/>
      <c r="QHY57" s="552"/>
      <c r="QHZ57" s="552"/>
      <c r="QIA57" s="552"/>
      <c r="QIB57" s="552"/>
      <c r="QIC57" s="552"/>
      <c r="QID57" s="552"/>
      <c r="QIE57" s="552"/>
      <c r="QIF57" s="552"/>
      <c r="QIG57" s="552"/>
      <c r="QIH57" s="552"/>
      <c r="QII57" s="552"/>
      <c r="QIJ57" s="552"/>
      <c r="QIK57" s="552"/>
      <c r="QIL57" s="552"/>
      <c r="QIM57" s="552"/>
      <c r="QIN57" s="552"/>
      <c r="QIO57" s="552"/>
      <c r="QIP57" s="552"/>
      <c r="QIQ57" s="552"/>
      <c r="QIR57" s="552"/>
      <c r="QIS57" s="552"/>
      <c r="QIT57" s="552"/>
      <c r="QIU57" s="552"/>
      <c r="QIV57" s="552"/>
      <c r="QIW57" s="552"/>
      <c r="QIX57" s="552"/>
      <c r="QIY57" s="552"/>
      <c r="QIZ57" s="552"/>
      <c r="QJA57" s="552"/>
      <c r="QJB57" s="552"/>
      <c r="QJC57" s="552"/>
      <c r="QJD57" s="552"/>
      <c r="QJE57" s="552"/>
      <c r="QJF57" s="552"/>
      <c r="QJG57" s="552"/>
      <c r="QJH57" s="552"/>
      <c r="QJI57" s="552"/>
      <c r="QJJ57" s="552"/>
      <c r="QJK57" s="552"/>
      <c r="QJL57" s="552"/>
      <c r="QJM57" s="552"/>
      <c r="QJN57" s="552"/>
      <c r="QJO57" s="552"/>
      <c r="QJP57" s="552"/>
      <c r="QJQ57" s="552"/>
      <c r="QJR57" s="552"/>
      <c r="QJS57" s="552"/>
      <c r="QJT57" s="552"/>
      <c r="QJU57" s="552"/>
      <c r="QJV57" s="552"/>
      <c r="QJW57" s="552"/>
      <c r="QJX57" s="552"/>
      <c r="QJY57" s="552"/>
      <c r="QJZ57" s="552"/>
      <c r="QKA57" s="552"/>
      <c r="QKB57" s="552"/>
      <c r="QKC57" s="552"/>
      <c r="QKD57" s="552"/>
      <c r="QKE57" s="552"/>
      <c r="QKF57" s="552"/>
      <c r="QKG57" s="552"/>
      <c r="QKH57" s="552"/>
      <c r="QKI57" s="552"/>
      <c r="QKJ57" s="552"/>
      <c r="QKK57" s="552"/>
      <c r="QKL57" s="552"/>
      <c r="QKM57" s="552"/>
      <c r="QKN57" s="552"/>
      <c r="QKO57" s="552"/>
      <c r="QKP57" s="552"/>
      <c r="QKQ57" s="552"/>
      <c r="QKR57" s="552"/>
      <c r="QKS57" s="552"/>
      <c r="QKT57" s="552"/>
      <c r="QKU57" s="552"/>
      <c r="QKV57" s="552"/>
      <c r="QKW57" s="552"/>
      <c r="QKX57" s="552"/>
      <c r="QKY57" s="552"/>
      <c r="QKZ57" s="552"/>
      <c r="QLA57" s="552"/>
      <c r="QLB57" s="552"/>
      <c r="QLC57" s="552"/>
      <c r="QLD57" s="552"/>
      <c r="QLE57" s="552"/>
      <c r="QLF57" s="552"/>
      <c r="QLG57" s="552"/>
      <c r="QLH57" s="552"/>
      <c r="QLI57" s="552"/>
      <c r="QLJ57" s="552"/>
      <c r="QLK57" s="552"/>
      <c r="QLL57" s="552"/>
      <c r="QLM57" s="552"/>
      <c r="QLN57" s="552"/>
      <c r="QLO57" s="552"/>
      <c r="QLP57" s="552"/>
      <c r="QLQ57" s="552"/>
      <c r="QLR57" s="552"/>
      <c r="QLS57" s="552"/>
      <c r="QLT57" s="552"/>
      <c r="QLU57" s="552"/>
      <c r="QLV57" s="552"/>
      <c r="QLW57" s="552"/>
      <c r="QLX57" s="552"/>
      <c r="QLY57" s="552"/>
      <c r="QLZ57" s="552"/>
      <c r="QMA57" s="552"/>
      <c r="QMB57" s="552"/>
      <c r="QMC57" s="552"/>
      <c r="QMD57" s="552"/>
      <c r="QME57" s="552"/>
      <c r="QMF57" s="552"/>
      <c r="QMG57" s="552"/>
      <c r="QMH57" s="552"/>
      <c r="QMI57" s="552"/>
      <c r="QMJ57" s="552"/>
      <c r="QMK57" s="552"/>
      <c r="QML57" s="552"/>
      <c r="QMM57" s="552"/>
      <c r="QMN57" s="552"/>
      <c r="QMO57" s="552"/>
      <c r="QMP57" s="552"/>
      <c r="QMQ57" s="552"/>
      <c r="QMR57" s="552"/>
      <c r="QMS57" s="552"/>
      <c r="QMT57" s="552"/>
      <c r="QMU57" s="552"/>
      <c r="QMV57" s="552"/>
      <c r="QMW57" s="552"/>
      <c r="QMX57" s="552"/>
      <c r="QMY57" s="552"/>
      <c r="QMZ57" s="552"/>
      <c r="QNA57" s="552"/>
      <c r="QNB57" s="552"/>
      <c r="QNC57" s="552"/>
      <c r="QND57" s="552"/>
      <c r="QNE57" s="552"/>
      <c r="QNF57" s="552"/>
      <c r="QNG57" s="552"/>
      <c r="QNH57" s="552"/>
      <c r="QNI57" s="552"/>
      <c r="QNJ57" s="552"/>
      <c r="QNK57" s="552"/>
      <c r="QNL57" s="552"/>
      <c r="QNM57" s="552"/>
      <c r="QNN57" s="552"/>
      <c r="QNO57" s="552"/>
      <c r="QNP57" s="552"/>
      <c r="QNQ57" s="552"/>
      <c r="QNR57" s="552"/>
      <c r="QNS57" s="552"/>
      <c r="QNT57" s="552"/>
      <c r="QNU57" s="552"/>
      <c r="QNV57" s="552"/>
      <c r="QNW57" s="552"/>
      <c r="QNX57" s="552"/>
      <c r="QNY57" s="552"/>
      <c r="QNZ57" s="552"/>
      <c r="QOA57" s="552"/>
      <c r="QOB57" s="552"/>
      <c r="QOC57" s="552"/>
      <c r="QOD57" s="552"/>
      <c r="QOE57" s="552"/>
      <c r="QOF57" s="552"/>
      <c r="QOG57" s="552"/>
      <c r="QOH57" s="552"/>
      <c r="QOI57" s="552"/>
      <c r="QOJ57" s="552"/>
      <c r="QOK57" s="552"/>
      <c r="QOL57" s="552"/>
      <c r="QOM57" s="552"/>
      <c r="QON57" s="552"/>
      <c r="QOO57" s="552"/>
      <c r="QOP57" s="552"/>
      <c r="QOQ57" s="552"/>
      <c r="QOR57" s="552"/>
      <c r="QOS57" s="552"/>
      <c r="QOT57" s="552"/>
      <c r="QOU57" s="552"/>
      <c r="QOV57" s="552"/>
      <c r="QOW57" s="552"/>
      <c r="QOX57" s="552"/>
      <c r="QOY57" s="552"/>
      <c r="QOZ57" s="552"/>
      <c r="QPA57" s="552"/>
      <c r="QPB57" s="552"/>
      <c r="QPC57" s="552"/>
      <c r="QPD57" s="552"/>
      <c r="QPE57" s="552"/>
      <c r="QPF57" s="552"/>
      <c r="QPG57" s="552"/>
      <c r="QPH57" s="552"/>
      <c r="QPI57" s="552"/>
      <c r="QPJ57" s="552"/>
      <c r="QPK57" s="552"/>
      <c r="QPL57" s="552"/>
      <c r="QPM57" s="552"/>
      <c r="QPN57" s="552"/>
      <c r="QPO57" s="552"/>
      <c r="QPP57" s="552"/>
      <c r="QPQ57" s="552"/>
      <c r="QPR57" s="552"/>
      <c r="QPS57" s="552"/>
      <c r="QPT57" s="552"/>
      <c r="QPU57" s="552"/>
      <c r="QPV57" s="552"/>
      <c r="QPW57" s="552"/>
      <c r="QPX57" s="552"/>
      <c r="QPY57" s="552"/>
      <c r="QPZ57" s="552"/>
      <c r="QQA57" s="552"/>
      <c r="QQB57" s="552"/>
      <c r="QQC57" s="552"/>
      <c r="QQD57" s="552"/>
      <c r="QQE57" s="552"/>
      <c r="QQF57" s="552"/>
      <c r="QQG57" s="552"/>
      <c r="QQH57" s="552"/>
      <c r="QQI57" s="552"/>
      <c r="QQJ57" s="552"/>
      <c r="QQK57" s="552"/>
      <c r="QQL57" s="552"/>
      <c r="QQM57" s="552"/>
      <c r="QQN57" s="552"/>
      <c r="QQO57" s="552"/>
      <c r="QQP57" s="552"/>
      <c r="QQQ57" s="552"/>
      <c r="QQR57" s="552"/>
      <c r="QQS57" s="552"/>
      <c r="QQT57" s="552"/>
      <c r="QQU57" s="552"/>
      <c r="QQV57" s="552"/>
      <c r="QQW57" s="552"/>
      <c r="QQX57" s="552"/>
      <c r="QQY57" s="552"/>
      <c r="QQZ57" s="552"/>
      <c r="QRA57" s="552"/>
      <c r="QRB57" s="552"/>
      <c r="QRC57" s="552"/>
      <c r="QRD57" s="552"/>
      <c r="QRE57" s="552"/>
      <c r="QRF57" s="552"/>
      <c r="QRG57" s="552"/>
      <c r="QRH57" s="552"/>
      <c r="QRI57" s="552"/>
      <c r="QRJ57" s="552"/>
      <c r="QRK57" s="552"/>
      <c r="QRL57" s="552"/>
      <c r="QRM57" s="552"/>
      <c r="QRN57" s="552"/>
      <c r="QRO57" s="552"/>
      <c r="QRP57" s="552"/>
      <c r="QRQ57" s="552"/>
      <c r="QRR57" s="552"/>
      <c r="QRS57" s="552"/>
      <c r="QRT57" s="552"/>
      <c r="QRU57" s="552"/>
      <c r="QRV57" s="552"/>
      <c r="QRW57" s="552"/>
      <c r="QRX57" s="552"/>
      <c r="QRY57" s="552"/>
      <c r="QRZ57" s="552"/>
      <c r="QSA57" s="552"/>
      <c r="QSB57" s="552"/>
      <c r="QSC57" s="552"/>
      <c r="QSD57" s="552"/>
      <c r="QSE57" s="552"/>
      <c r="QSF57" s="552"/>
      <c r="QSG57" s="552"/>
      <c r="QSH57" s="552"/>
      <c r="QSI57" s="552"/>
      <c r="QSJ57" s="552"/>
      <c r="QSK57" s="552"/>
      <c r="QSL57" s="552"/>
      <c r="QSM57" s="552"/>
      <c r="QSN57" s="552"/>
      <c r="QSO57" s="552"/>
      <c r="QSP57" s="552"/>
      <c r="QSQ57" s="552"/>
      <c r="QSR57" s="552"/>
      <c r="QSS57" s="552"/>
      <c r="QST57" s="552"/>
      <c r="QSU57" s="552"/>
      <c r="QSV57" s="552"/>
      <c r="QSW57" s="552"/>
      <c r="QSX57" s="552"/>
      <c r="QSY57" s="552"/>
      <c r="QSZ57" s="552"/>
      <c r="QTA57" s="552"/>
      <c r="QTB57" s="552"/>
      <c r="QTC57" s="552"/>
      <c r="QTD57" s="552"/>
      <c r="QTE57" s="552"/>
      <c r="QTF57" s="552"/>
      <c r="QTG57" s="552"/>
      <c r="QTH57" s="552"/>
      <c r="QTI57" s="552"/>
      <c r="QTJ57" s="552"/>
      <c r="QTK57" s="552"/>
      <c r="QTL57" s="552"/>
      <c r="QTM57" s="552"/>
      <c r="QTN57" s="552"/>
      <c r="QTO57" s="552"/>
      <c r="QTP57" s="552"/>
      <c r="QTQ57" s="552"/>
      <c r="QTR57" s="552"/>
      <c r="QTS57" s="552"/>
      <c r="QTT57" s="552"/>
      <c r="QTU57" s="552"/>
      <c r="QTV57" s="552"/>
      <c r="QTW57" s="552"/>
      <c r="QTX57" s="552"/>
      <c r="QTY57" s="552"/>
      <c r="QTZ57" s="552"/>
      <c r="QUA57" s="552"/>
      <c r="QUB57" s="552"/>
      <c r="QUC57" s="552"/>
      <c r="QUD57" s="552"/>
      <c r="QUE57" s="552"/>
      <c r="QUF57" s="552"/>
      <c r="QUG57" s="552"/>
      <c r="QUH57" s="552"/>
      <c r="QUI57" s="552"/>
      <c r="QUJ57" s="552"/>
      <c r="QUK57" s="552"/>
      <c r="QUL57" s="552"/>
      <c r="QUM57" s="552"/>
      <c r="QUN57" s="552"/>
      <c r="QUO57" s="552"/>
      <c r="QUP57" s="552"/>
      <c r="QUQ57" s="552"/>
      <c r="QUR57" s="552"/>
      <c r="QUS57" s="552"/>
      <c r="QUT57" s="552"/>
      <c r="QUU57" s="552"/>
      <c r="QUV57" s="552"/>
      <c r="QUW57" s="552"/>
      <c r="QUX57" s="552"/>
      <c r="QUY57" s="552"/>
      <c r="QUZ57" s="552"/>
      <c r="QVA57" s="552"/>
      <c r="QVB57" s="552"/>
      <c r="QVC57" s="552"/>
      <c r="QVD57" s="552"/>
      <c r="QVE57" s="552"/>
      <c r="QVF57" s="552"/>
      <c r="QVG57" s="552"/>
      <c r="QVH57" s="552"/>
      <c r="QVI57" s="552"/>
      <c r="QVJ57" s="552"/>
      <c r="QVK57" s="552"/>
      <c r="QVL57" s="552"/>
      <c r="QVM57" s="552"/>
      <c r="QVN57" s="552"/>
      <c r="QVO57" s="552"/>
      <c r="QVP57" s="552"/>
      <c r="QVQ57" s="552"/>
      <c r="QVR57" s="552"/>
      <c r="QVS57" s="552"/>
      <c r="QVT57" s="552"/>
      <c r="QVU57" s="552"/>
      <c r="QVV57" s="552"/>
      <c r="QVW57" s="552"/>
      <c r="QVX57" s="552"/>
      <c r="QVY57" s="552"/>
      <c r="QVZ57" s="552"/>
      <c r="QWA57" s="552"/>
      <c r="QWB57" s="552"/>
      <c r="QWC57" s="552"/>
      <c r="QWD57" s="552"/>
      <c r="QWE57" s="552"/>
      <c r="QWF57" s="552"/>
      <c r="QWG57" s="552"/>
      <c r="QWH57" s="552"/>
      <c r="QWI57" s="552"/>
      <c r="QWJ57" s="552"/>
      <c r="QWK57" s="552"/>
      <c r="QWL57" s="552"/>
      <c r="QWM57" s="552"/>
      <c r="QWN57" s="552"/>
      <c r="QWO57" s="552"/>
      <c r="QWP57" s="552"/>
      <c r="QWQ57" s="552"/>
      <c r="QWR57" s="552"/>
      <c r="QWS57" s="552"/>
      <c r="QWT57" s="552"/>
      <c r="QWU57" s="552"/>
      <c r="QWV57" s="552"/>
      <c r="QWW57" s="552"/>
      <c r="QWX57" s="552"/>
      <c r="QWY57" s="552"/>
      <c r="QWZ57" s="552"/>
      <c r="QXA57" s="552"/>
      <c r="QXB57" s="552"/>
      <c r="QXC57" s="552"/>
      <c r="QXD57" s="552"/>
      <c r="QXE57" s="552"/>
      <c r="QXF57" s="552"/>
      <c r="QXG57" s="552"/>
      <c r="QXH57" s="552"/>
      <c r="QXI57" s="552"/>
      <c r="QXJ57" s="552"/>
      <c r="QXK57" s="552"/>
      <c r="QXL57" s="552"/>
      <c r="QXM57" s="552"/>
      <c r="QXN57" s="552"/>
      <c r="QXO57" s="552"/>
      <c r="QXP57" s="552"/>
      <c r="QXQ57" s="552"/>
      <c r="QXR57" s="552"/>
      <c r="QXS57" s="552"/>
      <c r="QXT57" s="552"/>
      <c r="QXU57" s="552"/>
      <c r="QXV57" s="552"/>
      <c r="QXW57" s="552"/>
      <c r="QXX57" s="552"/>
      <c r="QXY57" s="552"/>
      <c r="QXZ57" s="552"/>
      <c r="QYA57" s="552"/>
      <c r="QYB57" s="552"/>
      <c r="QYC57" s="552"/>
      <c r="QYD57" s="552"/>
      <c r="QYE57" s="552"/>
      <c r="QYF57" s="552"/>
      <c r="QYG57" s="552"/>
      <c r="QYH57" s="552"/>
      <c r="QYI57" s="552"/>
      <c r="QYJ57" s="552"/>
      <c r="QYK57" s="552"/>
      <c r="QYL57" s="552"/>
      <c r="QYM57" s="552"/>
      <c r="QYN57" s="552"/>
      <c r="QYO57" s="552"/>
      <c r="QYP57" s="552"/>
      <c r="QYQ57" s="552"/>
      <c r="QYR57" s="552"/>
      <c r="QYS57" s="552"/>
      <c r="QYT57" s="552"/>
      <c r="QYU57" s="552"/>
      <c r="QYV57" s="552"/>
      <c r="QYW57" s="552"/>
      <c r="QYX57" s="552"/>
      <c r="QYY57" s="552"/>
      <c r="QYZ57" s="552"/>
      <c r="QZA57" s="552"/>
      <c r="QZB57" s="552"/>
      <c r="QZC57" s="552"/>
      <c r="QZD57" s="552"/>
      <c r="QZE57" s="552"/>
      <c r="QZF57" s="552"/>
      <c r="QZG57" s="552"/>
      <c r="QZH57" s="552"/>
      <c r="QZI57" s="552"/>
      <c r="QZJ57" s="552"/>
      <c r="QZK57" s="552"/>
      <c r="QZL57" s="552"/>
      <c r="QZM57" s="552"/>
      <c r="QZN57" s="552"/>
      <c r="QZO57" s="552"/>
      <c r="QZP57" s="552"/>
      <c r="QZQ57" s="552"/>
      <c r="QZR57" s="552"/>
      <c r="QZS57" s="552"/>
      <c r="QZT57" s="552"/>
      <c r="QZU57" s="552"/>
      <c r="QZV57" s="552"/>
      <c r="QZW57" s="552"/>
      <c r="QZX57" s="552"/>
      <c r="QZY57" s="552"/>
      <c r="QZZ57" s="552"/>
      <c r="RAA57" s="552"/>
      <c r="RAB57" s="552"/>
      <c r="RAC57" s="552"/>
      <c r="RAD57" s="552"/>
      <c r="RAE57" s="552"/>
      <c r="RAF57" s="552"/>
      <c r="RAG57" s="552"/>
      <c r="RAH57" s="552"/>
      <c r="RAI57" s="552"/>
      <c r="RAJ57" s="552"/>
      <c r="RAK57" s="552"/>
      <c r="RAL57" s="552"/>
      <c r="RAM57" s="552"/>
      <c r="RAN57" s="552"/>
      <c r="RAO57" s="552"/>
      <c r="RAP57" s="552"/>
      <c r="RAQ57" s="552"/>
      <c r="RAR57" s="552"/>
      <c r="RAS57" s="552"/>
      <c r="RAT57" s="552"/>
      <c r="RAU57" s="552"/>
      <c r="RAV57" s="552"/>
      <c r="RAW57" s="552"/>
      <c r="RAX57" s="552"/>
      <c r="RAY57" s="552"/>
      <c r="RAZ57" s="552"/>
      <c r="RBA57" s="552"/>
      <c r="RBB57" s="552"/>
      <c r="RBC57" s="552"/>
      <c r="RBD57" s="552"/>
      <c r="RBE57" s="552"/>
      <c r="RBF57" s="552"/>
      <c r="RBG57" s="552"/>
      <c r="RBH57" s="552"/>
      <c r="RBI57" s="552"/>
      <c r="RBJ57" s="552"/>
      <c r="RBK57" s="552"/>
      <c r="RBL57" s="552"/>
      <c r="RBM57" s="552"/>
      <c r="RBN57" s="552"/>
      <c r="RBO57" s="552"/>
      <c r="RBP57" s="552"/>
      <c r="RBQ57" s="552"/>
      <c r="RBR57" s="552"/>
      <c r="RBS57" s="552"/>
      <c r="RBT57" s="552"/>
      <c r="RBU57" s="552"/>
      <c r="RBV57" s="552"/>
      <c r="RBW57" s="552"/>
      <c r="RBX57" s="552"/>
      <c r="RBY57" s="552"/>
      <c r="RBZ57" s="552"/>
      <c r="RCA57" s="552"/>
      <c r="RCB57" s="552"/>
      <c r="RCC57" s="552"/>
      <c r="RCD57" s="552"/>
      <c r="RCE57" s="552"/>
      <c r="RCF57" s="552"/>
      <c r="RCG57" s="552"/>
      <c r="RCH57" s="552"/>
      <c r="RCI57" s="552"/>
      <c r="RCJ57" s="552"/>
      <c r="RCK57" s="552"/>
      <c r="RCL57" s="552"/>
      <c r="RCM57" s="552"/>
      <c r="RCN57" s="552"/>
      <c r="RCO57" s="552"/>
      <c r="RCP57" s="552"/>
      <c r="RCQ57" s="552"/>
      <c r="RCR57" s="552"/>
      <c r="RCS57" s="552"/>
      <c r="RCT57" s="552"/>
      <c r="RCU57" s="552"/>
      <c r="RCV57" s="552"/>
      <c r="RCW57" s="552"/>
      <c r="RCX57" s="552"/>
      <c r="RCY57" s="552"/>
      <c r="RCZ57" s="552"/>
      <c r="RDA57" s="552"/>
      <c r="RDB57" s="552"/>
      <c r="RDC57" s="552"/>
      <c r="RDD57" s="552"/>
      <c r="RDE57" s="552"/>
      <c r="RDF57" s="552"/>
      <c r="RDG57" s="552"/>
      <c r="RDH57" s="552"/>
      <c r="RDI57" s="552"/>
      <c r="RDJ57" s="552"/>
      <c r="RDK57" s="552"/>
      <c r="RDL57" s="552"/>
      <c r="RDM57" s="552"/>
      <c r="RDN57" s="552"/>
      <c r="RDO57" s="552"/>
      <c r="RDP57" s="552"/>
      <c r="RDQ57" s="552"/>
      <c r="RDR57" s="552"/>
      <c r="RDS57" s="552"/>
      <c r="RDT57" s="552"/>
      <c r="RDU57" s="552"/>
      <c r="RDV57" s="552"/>
      <c r="RDW57" s="552"/>
      <c r="RDX57" s="552"/>
      <c r="RDY57" s="552"/>
      <c r="RDZ57" s="552"/>
      <c r="REA57" s="552"/>
      <c r="REB57" s="552"/>
      <c r="REC57" s="552"/>
      <c r="RED57" s="552"/>
      <c r="REE57" s="552"/>
      <c r="REF57" s="552"/>
      <c r="REG57" s="552"/>
      <c r="REH57" s="552"/>
      <c r="REI57" s="552"/>
      <c r="REJ57" s="552"/>
      <c r="REK57" s="552"/>
      <c r="REL57" s="552"/>
      <c r="REM57" s="552"/>
      <c r="REN57" s="552"/>
      <c r="REO57" s="552"/>
      <c r="REP57" s="552"/>
      <c r="REQ57" s="552"/>
      <c r="RER57" s="552"/>
      <c r="RES57" s="552"/>
      <c r="RET57" s="552"/>
      <c r="REU57" s="552"/>
      <c r="REV57" s="552"/>
      <c r="REW57" s="552"/>
      <c r="REX57" s="552"/>
      <c r="REY57" s="552"/>
      <c r="REZ57" s="552"/>
      <c r="RFA57" s="552"/>
      <c r="RFB57" s="552"/>
      <c r="RFC57" s="552"/>
      <c r="RFD57" s="552"/>
      <c r="RFE57" s="552"/>
      <c r="RFF57" s="552"/>
      <c r="RFG57" s="552"/>
      <c r="RFH57" s="552"/>
      <c r="RFI57" s="552"/>
      <c r="RFJ57" s="552"/>
      <c r="RFK57" s="552"/>
      <c r="RFL57" s="552"/>
      <c r="RFM57" s="552"/>
      <c r="RFN57" s="552"/>
      <c r="RFO57" s="552"/>
      <c r="RFP57" s="552"/>
      <c r="RFQ57" s="552"/>
      <c r="RFR57" s="552"/>
      <c r="RFS57" s="552"/>
      <c r="RFT57" s="552"/>
      <c r="RFU57" s="552"/>
      <c r="RFV57" s="552"/>
      <c r="RFW57" s="552"/>
      <c r="RFX57" s="552"/>
      <c r="RFY57" s="552"/>
      <c r="RFZ57" s="552"/>
      <c r="RGA57" s="552"/>
      <c r="RGB57" s="552"/>
      <c r="RGC57" s="552"/>
      <c r="RGD57" s="552"/>
      <c r="RGE57" s="552"/>
      <c r="RGF57" s="552"/>
      <c r="RGG57" s="552"/>
      <c r="RGH57" s="552"/>
      <c r="RGI57" s="552"/>
      <c r="RGJ57" s="552"/>
      <c r="RGK57" s="552"/>
      <c r="RGL57" s="552"/>
      <c r="RGM57" s="552"/>
      <c r="RGN57" s="552"/>
      <c r="RGO57" s="552"/>
      <c r="RGP57" s="552"/>
      <c r="RGQ57" s="552"/>
      <c r="RGR57" s="552"/>
      <c r="RGS57" s="552"/>
      <c r="RGT57" s="552"/>
      <c r="RGU57" s="552"/>
      <c r="RGV57" s="552"/>
      <c r="RGW57" s="552"/>
      <c r="RGX57" s="552"/>
      <c r="RGY57" s="552"/>
      <c r="RGZ57" s="552"/>
      <c r="RHA57" s="552"/>
      <c r="RHB57" s="552"/>
      <c r="RHC57" s="552"/>
      <c r="RHD57" s="552"/>
      <c r="RHE57" s="552"/>
      <c r="RHF57" s="552"/>
      <c r="RHG57" s="552"/>
      <c r="RHH57" s="552"/>
      <c r="RHI57" s="552"/>
      <c r="RHJ57" s="552"/>
      <c r="RHK57" s="552"/>
      <c r="RHL57" s="552"/>
      <c r="RHM57" s="552"/>
      <c r="RHN57" s="552"/>
      <c r="RHO57" s="552"/>
      <c r="RHP57" s="552"/>
      <c r="RHQ57" s="552"/>
      <c r="RHR57" s="552"/>
      <c r="RHS57" s="552"/>
      <c r="RHT57" s="552"/>
      <c r="RHU57" s="552"/>
      <c r="RHV57" s="552"/>
      <c r="RHW57" s="552"/>
      <c r="RHX57" s="552"/>
      <c r="RHY57" s="552"/>
      <c r="RHZ57" s="552"/>
      <c r="RIA57" s="552"/>
      <c r="RIB57" s="552"/>
      <c r="RIC57" s="552"/>
      <c r="RID57" s="552"/>
      <c r="RIE57" s="552"/>
      <c r="RIF57" s="552"/>
      <c r="RIG57" s="552"/>
      <c r="RIH57" s="552"/>
      <c r="RII57" s="552"/>
      <c r="RIJ57" s="552"/>
      <c r="RIK57" s="552"/>
      <c r="RIL57" s="552"/>
      <c r="RIM57" s="552"/>
      <c r="RIN57" s="552"/>
      <c r="RIO57" s="552"/>
      <c r="RIP57" s="552"/>
      <c r="RIQ57" s="552"/>
      <c r="RIR57" s="552"/>
      <c r="RIS57" s="552"/>
      <c r="RIT57" s="552"/>
      <c r="RIU57" s="552"/>
      <c r="RIV57" s="552"/>
      <c r="RIW57" s="552"/>
      <c r="RIX57" s="552"/>
      <c r="RIY57" s="552"/>
      <c r="RIZ57" s="552"/>
      <c r="RJA57" s="552"/>
      <c r="RJB57" s="552"/>
      <c r="RJC57" s="552"/>
      <c r="RJD57" s="552"/>
      <c r="RJE57" s="552"/>
      <c r="RJF57" s="552"/>
      <c r="RJG57" s="552"/>
      <c r="RJH57" s="552"/>
      <c r="RJI57" s="552"/>
      <c r="RJJ57" s="552"/>
      <c r="RJK57" s="552"/>
      <c r="RJL57" s="552"/>
      <c r="RJM57" s="552"/>
      <c r="RJN57" s="552"/>
      <c r="RJO57" s="552"/>
      <c r="RJP57" s="552"/>
      <c r="RJQ57" s="552"/>
      <c r="RJR57" s="552"/>
      <c r="RJS57" s="552"/>
      <c r="RJT57" s="552"/>
      <c r="RJU57" s="552"/>
      <c r="RJV57" s="552"/>
      <c r="RJW57" s="552"/>
      <c r="RJX57" s="552"/>
      <c r="RJY57" s="552"/>
      <c r="RJZ57" s="552"/>
      <c r="RKA57" s="552"/>
      <c r="RKB57" s="552"/>
      <c r="RKC57" s="552"/>
      <c r="RKD57" s="552"/>
      <c r="RKE57" s="552"/>
      <c r="RKF57" s="552"/>
      <c r="RKG57" s="552"/>
      <c r="RKH57" s="552"/>
      <c r="RKI57" s="552"/>
      <c r="RKJ57" s="552"/>
      <c r="RKK57" s="552"/>
      <c r="RKL57" s="552"/>
      <c r="RKM57" s="552"/>
      <c r="RKN57" s="552"/>
      <c r="RKO57" s="552"/>
      <c r="RKP57" s="552"/>
      <c r="RKQ57" s="552"/>
      <c r="RKR57" s="552"/>
      <c r="RKS57" s="552"/>
      <c r="RKT57" s="552"/>
      <c r="RKU57" s="552"/>
      <c r="RKV57" s="552"/>
      <c r="RKW57" s="552"/>
      <c r="RKX57" s="552"/>
      <c r="RKY57" s="552"/>
      <c r="RKZ57" s="552"/>
      <c r="RLA57" s="552"/>
      <c r="RLB57" s="552"/>
      <c r="RLC57" s="552"/>
      <c r="RLD57" s="552"/>
      <c r="RLE57" s="552"/>
      <c r="RLF57" s="552"/>
      <c r="RLG57" s="552"/>
      <c r="RLH57" s="552"/>
      <c r="RLI57" s="552"/>
      <c r="RLJ57" s="552"/>
      <c r="RLK57" s="552"/>
      <c r="RLL57" s="552"/>
      <c r="RLM57" s="552"/>
      <c r="RLN57" s="552"/>
      <c r="RLO57" s="552"/>
      <c r="RLP57" s="552"/>
      <c r="RLQ57" s="552"/>
      <c r="RLR57" s="552"/>
      <c r="RLS57" s="552"/>
      <c r="RLT57" s="552"/>
      <c r="RLU57" s="552"/>
      <c r="RLV57" s="552"/>
      <c r="RLW57" s="552"/>
      <c r="RLX57" s="552"/>
      <c r="RLY57" s="552"/>
      <c r="RLZ57" s="552"/>
      <c r="RMA57" s="552"/>
      <c r="RMB57" s="552"/>
      <c r="RMC57" s="552"/>
      <c r="RMD57" s="552"/>
      <c r="RME57" s="552"/>
      <c r="RMF57" s="552"/>
      <c r="RMG57" s="552"/>
      <c r="RMH57" s="552"/>
      <c r="RMI57" s="552"/>
      <c r="RMJ57" s="552"/>
      <c r="RMK57" s="552"/>
      <c r="RML57" s="552"/>
      <c r="RMM57" s="552"/>
      <c r="RMN57" s="552"/>
      <c r="RMO57" s="552"/>
      <c r="RMP57" s="552"/>
      <c r="RMQ57" s="552"/>
      <c r="RMR57" s="552"/>
      <c r="RMS57" s="552"/>
      <c r="RMT57" s="552"/>
      <c r="RMU57" s="552"/>
      <c r="RMV57" s="552"/>
      <c r="RMW57" s="552"/>
      <c r="RMX57" s="552"/>
      <c r="RMY57" s="552"/>
      <c r="RMZ57" s="552"/>
      <c r="RNA57" s="552"/>
      <c r="RNB57" s="552"/>
      <c r="RNC57" s="552"/>
      <c r="RND57" s="552"/>
      <c r="RNE57" s="552"/>
      <c r="RNF57" s="552"/>
      <c r="RNG57" s="552"/>
      <c r="RNH57" s="552"/>
      <c r="RNI57" s="552"/>
      <c r="RNJ57" s="552"/>
      <c r="RNK57" s="552"/>
      <c r="RNL57" s="552"/>
      <c r="RNM57" s="552"/>
      <c r="RNN57" s="552"/>
      <c r="RNO57" s="552"/>
      <c r="RNP57" s="552"/>
      <c r="RNQ57" s="552"/>
      <c r="RNR57" s="552"/>
      <c r="RNS57" s="552"/>
      <c r="RNT57" s="552"/>
      <c r="RNU57" s="552"/>
      <c r="RNV57" s="552"/>
      <c r="RNW57" s="552"/>
      <c r="RNX57" s="552"/>
      <c r="RNY57" s="552"/>
      <c r="RNZ57" s="552"/>
      <c r="ROA57" s="552"/>
      <c r="ROB57" s="552"/>
      <c r="ROC57" s="552"/>
      <c r="ROD57" s="552"/>
      <c r="ROE57" s="552"/>
      <c r="ROF57" s="552"/>
      <c r="ROG57" s="552"/>
      <c r="ROH57" s="552"/>
      <c r="ROI57" s="552"/>
      <c r="ROJ57" s="552"/>
      <c r="ROK57" s="552"/>
      <c r="ROL57" s="552"/>
      <c r="ROM57" s="552"/>
      <c r="RON57" s="552"/>
      <c r="ROO57" s="552"/>
      <c r="ROP57" s="552"/>
      <c r="ROQ57" s="552"/>
      <c r="ROR57" s="552"/>
      <c r="ROS57" s="552"/>
      <c r="ROT57" s="552"/>
      <c r="ROU57" s="552"/>
      <c r="ROV57" s="552"/>
      <c r="ROW57" s="552"/>
      <c r="ROX57" s="552"/>
      <c r="ROY57" s="552"/>
      <c r="ROZ57" s="552"/>
      <c r="RPA57" s="552"/>
      <c r="RPB57" s="552"/>
      <c r="RPC57" s="552"/>
      <c r="RPD57" s="552"/>
      <c r="RPE57" s="552"/>
      <c r="RPF57" s="552"/>
      <c r="RPG57" s="552"/>
      <c r="RPH57" s="552"/>
      <c r="RPI57" s="552"/>
      <c r="RPJ57" s="552"/>
      <c r="RPK57" s="552"/>
      <c r="RPL57" s="552"/>
      <c r="RPM57" s="552"/>
      <c r="RPN57" s="552"/>
      <c r="RPO57" s="552"/>
      <c r="RPP57" s="552"/>
      <c r="RPQ57" s="552"/>
      <c r="RPR57" s="552"/>
      <c r="RPS57" s="552"/>
      <c r="RPT57" s="552"/>
      <c r="RPU57" s="552"/>
      <c r="RPV57" s="552"/>
      <c r="RPW57" s="552"/>
      <c r="RPX57" s="552"/>
      <c r="RPY57" s="552"/>
      <c r="RPZ57" s="552"/>
      <c r="RQA57" s="552"/>
      <c r="RQB57" s="552"/>
      <c r="RQC57" s="552"/>
      <c r="RQD57" s="552"/>
      <c r="RQE57" s="552"/>
      <c r="RQF57" s="552"/>
      <c r="RQG57" s="552"/>
      <c r="RQH57" s="552"/>
      <c r="RQI57" s="552"/>
      <c r="RQJ57" s="552"/>
      <c r="RQK57" s="552"/>
      <c r="RQL57" s="552"/>
      <c r="RQM57" s="552"/>
      <c r="RQN57" s="552"/>
      <c r="RQO57" s="552"/>
      <c r="RQP57" s="552"/>
      <c r="RQQ57" s="552"/>
      <c r="RQR57" s="552"/>
      <c r="RQS57" s="552"/>
      <c r="RQT57" s="552"/>
      <c r="RQU57" s="552"/>
      <c r="RQV57" s="552"/>
      <c r="RQW57" s="552"/>
      <c r="RQX57" s="552"/>
      <c r="RQY57" s="552"/>
      <c r="RQZ57" s="552"/>
      <c r="RRA57" s="552"/>
      <c r="RRB57" s="552"/>
      <c r="RRC57" s="552"/>
      <c r="RRD57" s="552"/>
      <c r="RRE57" s="552"/>
      <c r="RRF57" s="552"/>
      <c r="RRG57" s="552"/>
      <c r="RRH57" s="552"/>
      <c r="RRI57" s="552"/>
      <c r="RRJ57" s="552"/>
      <c r="RRK57" s="552"/>
      <c r="RRL57" s="552"/>
      <c r="RRM57" s="552"/>
      <c r="RRN57" s="552"/>
      <c r="RRO57" s="552"/>
      <c r="RRP57" s="552"/>
      <c r="RRQ57" s="552"/>
      <c r="RRR57" s="552"/>
      <c r="RRS57" s="552"/>
      <c r="RRT57" s="552"/>
      <c r="RRU57" s="552"/>
      <c r="RRV57" s="552"/>
      <c r="RRW57" s="552"/>
      <c r="RRX57" s="552"/>
      <c r="RRY57" s="552"/>
      <c r="RRZ57" s="552"/>
      <c r="RSA57" s="552"/>
      <c r="RSB57" s="552"/>
      <c r="RSC57" s="552"/>
      <c r="RSD57" s="552"/>
      <c r="RSE57" s="552"/>
      <c r="RSF57" s="552"/>
      <c r="RSG57" s="552"/>
      <c r="RSH57" s="552"/>
      <c r="RSI57" s="552"/>
      <c r="RSJ57" s="552"/>
      <c r="RSK57" s="552"/>
      <c r="RSL57" s="552"/>
      <c r="RSM57" s="552"/>
      <c r="RSN57" s="552"/>
      <c r="RSO57" s="552"/>
      <c r="RSP57" s="552"/>
      <c r="RSQ57" s="552"/>
      <c r="RSR57" s="552"/>
      <c r="RSS57" s="552"/>
      <c r="RST57" s="552"/>
      <c r="RSU57" s="552"/>
      <c r="RSV57" s="552"/>
      <c r="RSW57" s="552"/>
      <c r="RSX57" s="552"/>
      <c r="RSY57" s="552"/>
      <c r="RSZ57" s="552"/>
      <c r="RTA57" s="552"/>
      <c r="RTB57" s="552"/>
      <c r="RTC57" s="552"/>
      <c r="RTD57" s="552"/>
      <c r="RTE57" s="552"/>
      <c r="RTF57" s="552"/>
      <c r="RTG57" s="552"/>
      <c r="RTH57" s="552"/>
      <c r="RTI57" s="552"/>
      <c r="RTJ57" s="552"/>
      <c r="RTK57" s="552"/>
      <c r="RTL57" s="552"/>
      <c r="RTM57" s="552"/>
      <c r="RTN57" s="552"/>
      <c r="RTO57" s="552"/>
      <c r="RTP57" s="552"/>
      <c r="RTQ57" s="552"/>
      <c r="RTR57" s="552"/>
      <c r="RTS57" s="552"/>
      <c r="RTT57" s="552"/>
      <c r="RTU57" s="552"/>
      <c r="RTV57" s="552"/>
      <c r="RTW57" s="552"/>
      <c r="RTX57" s="552"/>
      <c r="RTY57" s="552"/>
      <c r="RTZ57" s="552"/>
      <c r="RUA57" s="552"/>
      <c r="RUB57" s="552"/>
      <c r="RUC57" s="552"/>
      <c r="RUD57" s="552"/>
      <c r="RUE57" s="552"/>
      <c r="RUF57" s="552"/>
      <c r="RUG57" s="552"/>
      <c r="RUH57" s="552"/>
      <c r="RUI57" s="552"/>
      <c r="RUJ57" s="552"/>
      <c r="RUK57" s="552"/>
      <c r="RUL57" s="552"/>
      <c r="RUM57" s="552"/>
      <c r="RUN57" s="552"/>
      <c r="RUO57" s="552"/>
      <c r="RUP57" s="552"/>
      <c r="RUQ57" s="552"/>
      <c r="RUR57" s="552"/>
      <c r="RUS57" s="552"/>
      <c r="RUT57" s="552"/>
      <c r="RUU57" s="552"/>
      <c r="RUV57" s="552"/>
      <c r="RUW57" s="552"/>
      <c r="RUX57" s="552"/>
      <c r="RUY57" s="552"/>
      <c r="RUZ57" s="552"/>
      <c r="RVA57" s="552"/>
      <c r="RVB57" s="552"/>
      <c r="RVC57" s="552"/>
      <c r="RVD57" s="552"/>
      <c r="RVE57" s="552"/>
      <c r="RVF57" s="552"/>
      <c r="RVG57" s="552"/>
      <c r="RVH57" s="552"/>
      <c r="RVI57" s="552"/>
      <c r="RVJ57" s="552"/>
      <c r="RVK57" s="552"/>
      <c r="RVL57" s="552"/>
      <c r="RVM57" s="552"/>
      <c r="RVN57" s="552"/>
      <c r="RVO57" s="552"/>
      <c r="RVP57" s="552"/>
      <c r="RVQ57" s="552"/>
      <c r="RVR57" s="552"/>
      <c r="RVS57" s="552"/>
      <c r="RVT57" s="552"/>
      <c r="RVU57" s="552"/>
      <c r="RVV57" s="552"/>
      <c r="RVW57" s="552"/>
      <c r="RVX57" s="552"/>
      <c r="RVY57" s="552"/>
      <c r="RVZ57" s="552"/>
      <c r="RWA57" s="552"/>
      <c r="RWB57" s="552"/>
      <c r="RWC57" s="552"/>
      <c r="RWD57" s="552"/>
      <c r="RWE57" s="552"/>
      <c r="RWF57" s="552"/>
      <c r="RWG57" s="552"/>
      <c r="RWH57" s="552"/>
      <c r="RWI57" s="552"/>
      <c r="RWJ57" s="552"/>
      <c r="RWK57" s="552"/>
      <c r="RWL57" s="552"/>
      <c r="RWM57" s="552"/>
      <c r="RWN57" s="552"/>
      <c r="RWO57" s="552"/>
      <c r="RWP57" s="552"/>
      <c r="RWQ57" s="552"/>
      <c r="RWR57" s="552"/>
      <c r="RWS57" s="552"/>
      <c r="RWT57" s="552"/>
      <c r="RWU57" s="552"/>
      <c r="RWV57" s="552"/>
      <c r="RWW57" s="552"/>
      <c r="RWX57" s="552"/>
      <c r="RWY57" s="552"/>
      <c r="RWZ57" s="552"/>
      <c r="RXA57" s="552"/>
      <c r="RXB57" s="552"/>
      <c r="RXC57" s="552"/>
      <c r="RXD57" s="552"/>
      <c r="RXE57" s="552"/>
      <c r="RXF57" s="552"/>
      <c r="RXG57" s="552"/>
      <c r="RXH57" s="552"/>
      <c r="RXI57" s="552"/>
      <c r="RXJ57" s="552"/>
      <c r="RXK57" s="552"/>
      <c r="RXL57" s="552"/>
      <c r="RXM57" s="552"/>
      <c r="RXN57" s="552"/>
      <c r="RXO57" s="552"/>
      <c r="RXP57" s="552"/>
      <c r="RXQ57" s="552"/>
      <c r="RXR57" s="552"/>
      <c r="RXS57" s="552"/>
      <c r="RXT57" s="552"/>
      <c r="RXU57" s="552"/>
      <c r="RXV57" s="552"/>
      <c r="RXW57" s="552"/>
      <c r="RXX57" s="552"/>
      <c r="RXY57" s="552"/>
      <c r="RXZ57" s="552"/>
      <c r="RYA57" s="552"/>
      <c r="RYB57" s="552"/>
      <c r="RYC57" s="552"/>
      <c r="RYD57" s="552"/>
      <c r="RYE57" s="552"/>
      <c r="RYF57" s="552"/>
      <c r="RYG57" s="552"/>
      <c r="RYH57" s="552"/>
      <c r="RYI57" s="552"/>
      <c r="RYJ57" s="552"/>
      <c r="RYK57" s="552"/>
      <c r="RYL57" s="552"/>
      <c r="RYM57" s="552"/>
      <c r="RYN57" s="552"/>
      <c r="RYO57" s="552"/>
      <c r="RYP57" s="552"/>
      <c r="RYQ57" s="552"/>
      <c r="RYR57" s="552"/>
      <c r="RYS57" s="552"/>
      <c r="RYT57" s="552"/>
      <c r="RYU57" s="552"/>
      <c r="RYV57" s="552"/>
      <c r="RYW57" s="552"/>
      <c r="RYX57" s="552"/>
      <c r="RYY57" s="552"/>
      <c r="RYZ57" s="552"/>
      <c r="RZA57" s="552"/>
      <c r="RZB57" s="552"/>
      <c r="RZC57" s="552"/>
      <c r="RZD57" s="552"/>
      <c r="RZE57" s="552"/>
      <c r="RZF57" s="552"/>
      <c r="RZG57" s="552"/>
      <c r="RZH57" s="552"/>
      <c r="RZI57" s="552"/>
      <c r="RZJ57" s="552"/>
      <c r="RZK57" s="552"/>
      <c r="RZL57" s="552"/>
      <c r="RZM57" s="552"/>
      <c r="RZN57" s="552"/>
      <c r="RZO57" s="552"/>
      <c r="RZP57" s="552"/>
      <c r="RZQ57" s="552"/>
      <c r="RZR57" s="552"/>
      <c r="RZS57" s="552"/>
      <c r="RZT57" s="552"/>
      <c r="RZU57" s="552"/>
      <c r="RZV57" s="552"/>
      <c r="RZW57" s="552"/>
      <c r="RZX57" s="552"/>
      <c r="RZY57" s="552"/>
      <c r="RZZ57" s="552"/>
      <c r="SAA57" s="552"/>
      <c r="SAB57" s="552"/>
      <c r="SAC57" s="552"/>
      <c r="SAD57" s="552"/>
      <c r="SAE57" s="552"/>
      <c r="SAF57" s="552"/>
      <c r="SAG57" s="552"/>
      <c r="SAH57" s="552"/>
      <c r="SAI57" s="552"/>
      <c r="SAJ57" s="552"/>
      <c r="SAK57" s="552"/>
      <c r="SAL57" s="552"/>
      <c r="SAM57" s="552"/>
      <c r="SAN57" s="552"/>
      <c r="SAO57" s="552"/>
      <c r="SAP57" s="552"/>
      <c r="SAQ57" s="552"/>
      <c r="SAR57" s="552"/>
      <c r="SAS57" s="552"/>
      <c r="SAT57" s="552"/>
      <c r="SAU57" s="552"/>
      <c r="SAV57" s="552"/>
      <c r="SAW57" s="552"/>
      <c r="SAX57" s="552"/>
      <c r="SAY57" s="552"/>
      <c r="SAZ57" s="552"/>
      <c r="SBA57" s="552"/>
      <c r="SBB57" s="552"/>
      <c r="SBC57" s="552"/>
      <c r="SBD57" s="552"/>
      <c r="SBE57" s="552"/>
      <c r="SBF57" s="552"/>
      <c r="SBG57" s="552"/>
      <c r="SBH57" s="552"/>
      <c r="SBI57" s="552"/>
      <c r="SBJ57" s="552"/>
      <c r="SBK57" s="552"/>
      <c r="SBL57" s="552"/>
      <c r="SBM57" s="552"/>
      <c r="SBN57" s="552"/>
      <c r="SBO57" s="552"/>
      <c r="SBP57" s="552"/>
      <c r="SBQ57" s="552"/>
      <c r="SBR57" s="552"/>
      <c r="SBS57" s="552"/>
      <c r="SBT57" s="552"/>
      <c r="SBU57" s="552"/>
      <c r="SBV57" s="552"/>
      <c r="SBW57" s="552"/>
      <c r="SBX57" s="552"/>
      <c r="SBY57" s="552"/>
      <c r="SBZ57" s="552"/>
      <c r="SCA57" s="552"/>
      <c r="SCB57" s="552"/>
      <c r="SCC57" s="552"/>
      <c r="SCD57" s="552"/>
      <c r="SCE57" s="552"/>
      <c r="SCF57" s="552"/>
      <c r="SCG57" s="552"/>
      <c r="SCH57" s="552"/>
      <c r="SCI57" s="552"/>
      <c r="SCJ57" s="552"/>
      <c r="SCK57" s="552"/>
      <c r="SCL57" s="552"/>
      <c r="SCM57" s="552"/>
      <c r="SCN57" s="552"/>
      <c r="SCO57" s="552"/>
      <c r="SCP57" s="552"/>
      <c r="SCQ57" s="552"/>
      <c r="SCR57" s="552"/>
      <c r="SCS57" s="552"/>
      <c r="SCT57" s="552"/>
      <c r="SCU57" s="552"/>
      <c r="SCV57" s="552"/>
      <c r="SCW57" s="552"/>
      <c r="SCX57" s="552"/>
      <c r="SCY57" s="552"/>
      <c r="SCZ57" s="552"/>
      <c r="SDA57" s="552"/>
      <c r="SDB57" s="552"/>
      <c r="SDC57" s="552"/>
      <c r="SDD57" s="552"/>
      <c r="SDE57" s="552"/>
      <c r="SDF57" s="552"/>
      <c r="SDG57" s="552"/>
      <c r="SDH57" s="552"/>
      <c r="SDI57" s="552"/>
      <c r="SDJ57" s="552"/>
      <c r="SDK57" s="552"/>
      <c r="SDL57" s="552"/>
      <c r="SDM57" s="552"/>
      <c r="SDN57" s="552"/>
      <c r="SDO57" s="552"/>
      <c r="SDP57" s="552"/>
      <c r="SDQ57" s="552"/>
      <c r="SDR57" s="552"/>
      <c r="SDS57" s="552"/>
      <c r="SDT57" s="552"/>
      <c r="SDU57" s="552"/>
      <c r="SDV57" s="552"/>
      <c r="SDW57" s="552"/>
      <c r="SDX57" s="552"/>
      <c r="SDY57" s="552"/>
      <c r="SDZ57" s="552"/>
      <c r="SEA57" s="552"/>
      <c r="SEB57" s="552"/>
      <c r="SEC57" s="552"/>
      <c r="SED57" s="552"/>
      <c r="SEE57" s="552"/>
      <c r="SEF57" s="552"/>
      <c r="SEG57" s="552"/>
      <c r="SEH57" s="552"/>
      <c r="SEI57" s="552"/>
      <c r="SEJ57" s="552"/>
      <c r="SEK57" s="552"/>
      <c r="SEL57" s="552"/>
      <c r="SEM57" s="552"/>
      <c r="SEN57" s="552"/>
      <c r="SEO57" s="552"/>
      <c r="SEP57" s="552"/>
      <c r="SEQ57" s="552"/>
      <c r="SER57" s="552"/>
      <c r="SES57" s="552"/>
      <c r="SET57" s="552"/>
      <c r="SEU57" s="552"/>
      <c r="SEV57" s="552"/>
      <c r="SEW57" s="552"/>
      <c r="SEX57" s="552"/>
      <c r="SEY57" s="552"/>
      <c r="SEZ57" s="552"/>
      <c r="SFA57" s="552"/>
      <c r="SFB57" s="552"/>
      <c r="SFC57" s="552"/>
      <c r="SFD57" s="552"/>
      <c r="SFE57" s="552"/>
      <c r="SFF57" s="552"/>
      <c r="SFG57" s="552"/>
      <c r="SFH57" s="552"/>
      <c r="SFI57" s="552"/>
      <c r="SFJ57" s="552"/>
      <c r="SFK57" s="552"/>
      <c r="SFL57" s="552"/>
      <c r="SFM57" s="552"/>
      <c r="SFN57" s="552"/>
      <c r="SFO57" s="552"/>
      <c r="SFP57" s="552"/>
      <c r="SFQ57" s="552"/>
      <c r="SFR57" s="552"/>
      <c r="SFS57" s="552"/>
      <c r="SFT57" s="552"/>
      <c r="SFU57" s="552"/>
      <c r="SFV57" s="552"/>
      <c r="SFW57" s="552"/>
      <c r="SFX57" s="552"/>
      <c r="SFY57" s="552"/>
      <c r="SFZ57" s="552"/>
      <c r="SGA57" s="552"/>
      <c r="SGB57" s="552"/>
      <c r="SGC57" s="552"/>
      <c r="SGD57" s="552"/>
      <c r="SGE57" s="552"/>
      <c r="SGF57" s="552"/>
      <c r="SGG57" s="552"/>
      <c r="SGH57" s="552"/>
      <c r="SGI57" s="552"/>
      <c r="SGJ57" s="552"/>
      <c r="SGK57" s="552"/>
      <c r="SGL57" s="552"/>
      <c r="SGM57" s="552"/>
      <c r="SGN57" s="552"/>
      <c r="SGO57" s="552"/>
      <c r="SGP57" s="552"/>
      <c r="SGQ57" s="552"/>
      <c r="SGR57" s="552"/>
      <c r="SGS57" s="552"/>
      <c r="SGT57" s="552"/>
      <c r="SGU57" s="552"/>
      <c r="SGV57" s="552"/>
      <c r="SGW57" s="552"/>
      <c r="SGX57" s="552"/>
      <c r="SGY57" s="552"/>
      <c r="SGZ57" s="552"/>
      <c r="SHA57" s="552"/>
      <c r="SHB57" s="552"/>
      <c r="SHC57" s="552"/>
      <c r="SHD57" s="552"/>
      <c r="SHE57" s="552"/>
      <c r="SHF57" s="552"/>
      <c r="SHG57" s="552"/>
      <c r="SHH57" s="552"/>
      <c r="SHI57" s="552"/>
      <c r="SHJ57" s="552"/>
      <c r="SHK57" s="552"/>
      <c r="SHL57" s="552"/>
      <c r="SHM57" s="552"/>
      <c r="SHN57" s="552"/>
      <c r="SHO57" s="552"/>
      <c r="SHP57" s="552"/>
      <c r="SHQ57" s="552"/>
      <c r="SHR57" s="552"/>
      <c r="SHS57" s="552"/>
      <c r="SHT57" s="552"/>
      <c r="SHU57" s="552"/>
      <c r="SHV57" s="552"/>
      <c r="SHW57" s="552"/>
      <c r="SHX57" s="552"/>
      <c r="SHY57" s="552"/>
      <c r="SHZ57" s="552"/>
      <c r="SIA57" s="552"/>
      <c r="SIB57" s="552"/>
      <c r="SIC57" s="552"/>
      <c r="SID57" s="552"/>
      <c r="SIE57" s="552"/>
      <c r="SIF57" s="552"/>
      <c r="SIG57" s="552"/>
      <c r="SIH57" s="552"/>
      <c r="SII57" s="552"/>
      <c r="SIJ57" s="552"/>
      <c r="SIK57" s="552"/>
      <c r="SIL57" s="552"/>
      <c r="SIM57" s="552"/>
      <c r="SIN57" s="552"/>
      <c r="SIO57" s="552"/>
      <c r="SIP57" s="552"/>
      <c r="SIQ57" s="552"/>
      <c r="SIR57" s="552"/>
      <c r="SIS57" s="552"/>
      <c r="SIT57" s="552"/>
      <c r="SIU57" s="552"/>
      <c r="SIV57" s="552"/>
      <c r="SIW57" s="552"/>
      <c r="SIX57" s="552"/>
      <c r="SIY57" s="552"/>
      <c r="SIZ57" s="552"/>
      <c r="SJA57" s="552"/>
      <c r="SJB57" s="552"/>
      <c r="SJC57" s="552"/>
      <c r="SJD57" s="552"/>
      <c r="SJE57" s="552"/>
      <c r="SJF57" s="552"/>
      <c r="SJG57" s="552"/>
      <c r="SJH57" s="552"/>
      <c r="SJI57" s="552"/>
      <c r="SJJ57" s="552"/>
      <c r="SJK57" s="552"/>
      <c r="SJL57" s="552"/>
      <c r="SJM57" s="552"/>
      <c r="SJN57" s="552"/>
      <c r="SJO57" s="552"/>
      <c r="SJP57" s="552"/>
      <c r="SJQ57" s="552"/>
      <c r="SJR57" s="552"/>
      <c r="SJS57" s="552"/>
      <c r="SJT57" s="552"/>
      <c r="SJU57" s="552"/>
      <c r="SJV57" s="552"/>
      <c r="SJW57" s="552"/>
      <c r="SJX57" s="552"/>
      <c r="SJY57" s="552"/>
      <c r="SJZ57" s="552"/>
      <c r="SKA57" s="552"/>
      <c r="SKB57" s="552"/>
      <c r="SKC57" s="552"/>
      <c r="SKD57" s="552"/>
      <c r="SKE57" s="552"/>
      <c r="SKF57" s="552"/>
      <c r="SKG57" s="552"/>
      <c r="SKH57" s="552"/>
      <c r="SKI57" s="552"/>
      <c r="SKJ57" s="552"/>
      <c r="SKK57" s="552"/>
      <c r="SKL57" s="552"/>
      <c r="SKM57" s="552"/>
      <c r="SKN57" s="552"/>
      <c r="SKO57" s="552"/>
      <c r="SKP57" s="552"/>
      <c r="SKQ57" s="552"/>
      <c r="SKR57" s="552"/>
      <c r="SKS57" s="552"/>
      <c r="SKT57" s="552"/>
      <c r="SKU57" s="552"/>
      <c r="SKV57" s="552"/>
      <c r="SKW57" s="552"/>
      <c r="SKX57" s="552"/>
      <c r="SKY57" s="552"/>
      <c r="SKZ57" s="552"/>
      <c r="SLA57" s="552"/>
      <c r="SLB57" s="552"/>
      <c r="SLC57" s="552"/>
      <c r="SLD57" s="552"/>
      <c r="SLE57" s="552"/>
      <c r="SLF57" s="552"/>
      <c r="SLG57" s="552"/>
      <c r="SLH57" s="552"/>
      <c r="SLI57" s="552"/>
      <c r="SLJ57" s="552"/>
      <c r="SLK57" s="552"/>
      <c r="SLL57" s="552"/>
      <c r="SLM57" s="552"/>
      <c r="SLN57" s="552"/>
      <c r="SLO57" s="552"/>
      <c r="SLP57" s="552"/>
      <c r="SLQ57" s="552"/>
      <c r="SLR57" s="552"/>
      <c r="SLS57" s="552"/>
      <c r="SLT57" s="552"/>
      <c r="SLU57" s="552"/>
      <c r="SLV57" s="552"/>
      <c r="SLW57" s="552"/>
      <c r="SLX57" s="552"/>
      <c r="SLY57" s="552"/>
      <c r="SLZ57" s="552"/>
      <c r="SMA57" s="552"/>
      <c r="SMB57" s="552"/>
      <c r="SMC57" s="552"/>
      <c r="SMD57" s="552"/>
      <c r="SME57" s="552"/>
      <c r="SMF57" s="552"/>
      <c r="SMG57" s="552"/>
      <c r="SMH57" s="552"/>
      <c r="SMI57" s="552"/>
      <c r="SMJ57" s="552"/>
      <c r="SMK57" s="552"/>
      <c r="SML57" s="552"/>
      <c r="SMM57" s="552"/>
      <c r="SMN57" s="552"/>
      <c r="SMO57" s="552"/>
      <c r="SMP57" s="552"/>
      <c r="SMQ57" s="552"/>
      <c r="SMR57" s="552"/>
      <c r="SMS57" s="552"/>
      <c r="SMT57" s="552"/>
      <c r="SMU57" s="552"/>
      <c r="SMV57" s="552"/>
      <c r="SMW57" s="552"/>
      <c r="SMX57" s="552"/>
      <c r="SMY57" s="552"/>
      <c r="SMZ57" s="552"/>
      <c r="SNA57" s="552"/>
      <c r="SNB57" s="552"/>
      <c r="SNC57" s="552"/>
      <c r="SND57" s="552"/>
      <c r="SNE57" s="552"/>
      <c r="SNF57" s="552"/>
      <c r="SNG57" s="552"/>
      <c r="SNH57" s="552"/>
      <c r="SNI57" s="552"/>
      <c r="SNJ57" s="552"/>
      <c r="SNK57" s="552"/>
      <c r="SNL57" s="552"/>
      <c r="SNM57" s="552"/>
      <c r="SNN57" s="552"/>
      <c r="SNO57" s="552"/>
      <c r="SNP57" s="552"/>
      <c r="SNQ57" s="552"/>
      <c r="SNR57" s="552"/>
      <c r="SNS57" s="552"/>
      <c r="SNT57" s="552"/>
      <c r="SNU57" s="552"/>
      <c r="SNV57" s="552"/>
      <c r="SNW57" s="552"/>
      <c r="SNX57" s="552"/>
      <c r="SNY57" s="552"/>
      <c r="SNZ57" s="552"/>
      <c r="SOA57" s="552"/>
      <c r="SOB57" s="552"/>
      <c r="SOC57" s="552"/>
      <c r="SOD57" s="552"/>
      <c r="SOE57" s="552"/>
      <c r="SOF57" s="552"/>
      <c r="SOG57" s="552"/>
      <c r="SOH57" s="552"/>
      <c r="SOI57" s="552"/>
      <c r="SOJ57" s="552"/>
      <c r="SOK57" s="552"/>
      <c r="SOL57" s="552"/>
      <c r="SOM57" s="552"/>
      <c r="SON57" s="552"/>
      <c r="SOO57" s="552"/>
      <c r="SOP57" s="552"/>
      <c r="SOQ57" s="552"/>
      <c r="SOR57" s="552"/>
      <c r="SOS57" s="552"/>
      <c r="SOT57" s="552"/>
      <c r="SOU57" s="552"/>
      <c r="SOV57" s="552"/>
      <c r="SOW57" s="552"/>
      <c r="SOX57" s="552"/>
      <c r="SOY57" s="552"/>
      <c r="SOZ57" s="552"/>
      <c r="SPA57" s="552"/>
      <c r="SPB57" s="552"/>
      <c r="SPC57" s="552"/>
      <c r="SPD57" s="552"/>
      <c r="SPE57" s="552"/>
      <c r="SPF57" s="552"/>
      <c r="SPG57" s="552"/>
      <c r="SPH57" s="552"/>
      <c r="SPI57" s="552"/>
      <c r="SPJ57" s="552"/>
      <c r="SPK57" s="552"/>
      <c r="SPL57" s="552"/>
      <c r="SPM57" s="552"/>
      <c r="SPN57" s="552"/>
      <c r="SPO57" s="552"/>
      <c r="SPP57" s="552"/>
      <c r="SPQ57" s="552"/>
      <c r="SPR57" s="552"/>
      <c r="SPS57" s="552"/>
      <c r="SPT57" s="552"/>
      <c r="SPU57" s="552"/>
      <c r="SPV57" s="552"/>
      <c r="SPW57" s="552"/>
      <c r="SPX57" s="552"/>
      <c r="SPY57" s="552"/>
      <c r="SPZ57" s="552"/>
      <c r="SQA57" s="552"/>
      <c r="SQB57" s="552"/>
      <c r="SQC57" s="552"/>
      <c r="SQD57" s="552"/>
      <c r="SQE57" s="552"/>
      <c r="SQF57" s="552"/>
      <c r="SQG57" s="552"/>
      <c r="SQH57" s="552"/>
      <c r="SQI57" s="552"/>
      <c r="SQJ57" s="552"/>
      <c r="SQK57" s="552"/>
      <c r="SQL57" s="552"/>
      <c r="SQM57" s="552"/>
      <c r="SQN57" s="552"/>
      <c r="SQO57" s="552"/>
      <c r="SQP57" s="552"/>
      <c r="SQQ57" s="552"/>
      <c r="SQR57" s="552"/>
      <c r="SQS57" s="552"/>
      <c r="SQT57" s="552"/>
      <c r="SQU57" s="552"/>
      <c r="SQV57" s="552"/>
      <c r="SQW57" s="552"/>
      <c r="SQX57" s="552"/>
      <c r="SQY57" s="552"/>
      <c r="SQZ57" s="552"/>
      <c r="SRA57" s="552"/>
      <c r="SRB57" s="552"/>
      <c r="SRC57" s="552"/>
      <c r="SRD57" s="552"/>
      <c r="SRE57" s="552"/>
      <c r="SRF57" s="552"/>
      <c r="SRG57" s="552"/>
      <c r="SRH57" s="552"/>
      <c r="SRI57" s="552"/>
      <c r="SRJ57" s="552"/>
      <c r="SRK57" s="552"/>
      <c r="SRL57" s="552"/>
      <c r="SRM57" s="552"/>
      <c r="SRN57" s="552"/>
      <c r="SRO57" s="552"/>
      <c r="SRP57" s="552"/>
      <c r="SRQ57" s="552"/>
      <c r="SRR57" s="552"/>
      <c r="SRS57" s="552"/>
      <c r="SRT57" s="552"/>
      <c r="SRU57" s="552"/>
      <c r="SRV57" s="552"/>
      <c r="SRW57" s="552"/>
      <c r="SRX57" s="552"/>
      <c r="SRY57" s="552"/>
      <c r="SRZ57" s="552"/>
      <c r="SSA57" s="552"/>
      <c r="SSB57" s="552"/>
      <c r="SSC57" s="552"/>
      <c r="SSD57" s="552"/>
      <c r="SSE57" s="552"/>
      <c r="SSF57" s="552"/>
      <c r="SSG57" s="552"/>
      <c r="SSH57" s="552"/>
      <c r="SSI57" s="552"/>
      <c r="SSJ57" s="552"/>
      <c r="SSK57" s="552"/>
      <c r="SSL57" s="552"/>
      <c r="SSM57" s="552"/>
      <c r="SSN57" s="552"/>
      <c r="SSO57" s="552"/>
      <c r="SSP57" s="552"/>
      <c r="SSQ57" s="552"/>
      <c r="SSR57" s="552"/>
      <c r="SSS57" s="552"/>
      <c r="SST57" s="552"/>
      <c r="SSU57" s="552"/>
      <c r="SSV57" s="552"/>
      <c r="SSW57" s="552"/>
      <c r="SSX57" s="552"/>
      <c r="SSY57" s="552"/>
      <c r="SSZ57" s="552"/>
      <c r="STA57" s="552"/>
      <c r="STB57" s="552"/>
      <c r="STC57" s="552"/>
      <c r="STD57" s="552"/>
      <c r="STE57" s="552"/>
      <c r="STF57" s="552"/>
      <c r="STG57" s="552"/>
      <c r="STH57" s="552"/>
      <c r="STI57" s="552"/>
      <c r="STJ57" s="552"/>
      <c r="STK57" s="552"/>
      <c r="STL57" s="552"/>
      <c r="STM57" s="552"/>
      <c r="STN57" s="552"/>
      <c r="STO57" s="552"/>
      <c r="STP57" s="552"/>
      <c r="STQ57" s="552"/>
      <c r="STR57" s="552"/>
      <c r="STS57" s="552"/>
      <c r="STT57" s="552"/>
      <c r="STU57" s="552"/>
      <c r="STV57" s="552"/>
      <c r="STW57" s="552"/>
      <c r="STX57" s="552"/>
      <c r="STY57" s="552"/>
      <c r="STZ57" s="552"/>
      <c r="SUA57" s="552"/>
      <c r="SUB57" s="552"/>
      <c r="SUC57" s="552"/>
      <c r="SUD57" s="552"/>
      <c r="SUE57" s="552"/>
      <c r="SUF57" s="552"/>
      <c r="SUG57" s="552"/>
      <c r="SUH57" s="552"/>
      <c r="SUI57" s="552"/>
      <c r="SUJ57" s="552"/>
      <c r="SUK57" s="552"/>
      <c r="SUL57" s="552"/>
      <c r="SUM57" s="552"/>
      <c r="SUN57" s="552"/>
      <c r="SUO57" s="552"/>
      <c r="SUP57" s="552"/>
      <c r="SUQ57" s="552"/>
      <c r="SUR57" s="552"/>
      <c r="SUS57" s="552"/>
      <c r="SUT57" s="552"/>
      <c r="SUU57" s="552"/>
      <c r="SUV57" s="552"/>
      <c r="SUW57" s="552"/>
      <c r="SUX57" s="552"/>
      <c r="SUY57" s="552"/>
      <c r="SUZ57" s="552"/>
      <c r="SVA57" s="552"/>
      <c r="SVB57" s="552"/>
      <c r="SVC57" s="552"/>
      <c r="SVD57" s="552"/>
      <c r="SVE57" s="552"/>
      <c r="SVF57" s="552"/>
      <c r="SVG57" s="552"/>
      <c r="SVH57" s="552"/>
      <c r="SVI57" s="552"/>
      <c r="SVJ57" s="552"/>
      <c r="SVK57" s="552"/>
      <c r="SVL57" s="552"/>
      <c r="SVM57" s="552"/>
      <c r="SVN57" s="552"/>
      <c r="SVO57" s="552"/>
      <c r="SVP57" s="552"/>
      <c r="SVQ57" s="552"/>
      <c r="SVR57" s="552"/>
      <c r="SVS57" s="552"/>
      <c r="SVT57" s="552"/>
      <c r="SVU57" s="552"/>
      <c r="SVV57" s="552"/>
      <c r="SVW57" s="552"/>
      <c r="SVX57" s="552"/>
      <c r="SVY57" s="552"/>
      <c r="SVZ57" s="552"/>
      <c r="SWA57" s="552"/>
      <c r="SWB57" s="552"/>
      <c r="SWC57" s="552"/>
      <c r="SWD57" s="552"/>
      <c r="SWE57" s="552"/>
      <c r="SWF57" s="552"/>
      <c r="SWG57" s="552"/>
      <c r="SWH57" s="552"/>
      <c r="SWI57" s="552"/>
      <c r="SWJ57" s="552"/>
      <c r="SWK57" s="552"/>
      <c r="SWL57" s="552"/>
      <c r="SWM57" s="552"/>
      <c r="SWN57" s="552"/>
      <c r="SWO57" s="552"/>
      <c r="SWP57" s="552"/>
      <c r="SWQ57" s="552"/>
      <c r="SWR57" s="552"/>
      <c r="SWS57" s="552"/>
      <c r="SWT57" s="552"/>
      <c r="SWU57" s="552"/>
      <c r="SWV57" s="552"/>
      <c r="SWW57" s="552"/>
      <c r="SWX57" s="552"/>
      <c r="SWY57" s="552"/>
      <c r="SWZ57" s="552"/>
      <c r="SXA57" s="552"/>
      <c r="SXB57" s="552"/>
      <c r="SXC57" s="552"/>
      <c r="SXD57" s="552"/>
      <c r="SXE57" s="552"/>
      <c r="SXF57" s="552"/>
      <c r="SXG57" s="552"/>
      <c r="SXH57" s="552"/>
      <c r="SXI57" s="552"/>
      <c r="SXJ57" s="552"/>
      <c r="SXK57" s="552"/>
      <c r="SXL57" s="552"/>
      <c r="SXM57" s="552"/>
      <c r="SXN57" s="552"/>
      <c r="SXO57" s="552"/>
      <c r="SXP57" s="552"/>
      <c r="SXQ57" s="552"/>
      <c r="SXR57" s="552"/>
      <c r="SXS57" s="552"/>
      <c r="SXT57" s="552"/>
      <c r="SXU57" s="552"/>
      <c r="SXV57" s="552"/>
      <c r="SXW57" s="552"/>
      <c r="SXX57" s="552"/>
      <c r="SXY57" s="552"/>
      <c r="SXZ57" s="552"/>
      <c r="SYA57" s="552"/>
      <c r="SYB57" s="552"/>
      <c r="SYC57" s="552"/>
      <c r="SYD57" s="552"/>
      <c r="SYE57" s="552"/>
      <c r="SYF57" s="552"/>
      <c r="SYG57" s="552"/>
      <c r="SYH57" s="552"/>
      <c r="SYI57" s="552"/>
      <c r="SYJ57" s="552"/>
      <c r="SYK57" s="552"/>
      <c r="SYL57" s="552"/>
      <c r="SYM57" s="552"/>
      <c r="SYN57" s="552"/>
      <c r="SYO57" s="552"/>
      <c r="SYP57" s="552"/>
      <c r="SYQ57" s="552"/>
      <c r="SYR57" s="552"/>
      <c r="SYS57" s="552"/>
      <c r="SYT57" s="552"/>
      <c r="SYU57" s="552"/>
      <c r="SYV57" s="552"/>
      <c r="SYW57" s="552"/>
      <c r="SYX57" s="552"/>
      <c r="SYY57" s="552"/>
      <c r="SYZ57" s="552"/>
      <c r="SZA57" s="552"/>
      <c r="SZB57" s="552"/>
      <c r="SZC57" s="552"/>
      <c r="SZD57" s="552"/>
      <c r="SZE57" s="552"/>
      <c r="SZF57" s="552"/>
      <c r="SZG57" s="552"/>
      <c r="SZH57" s="552"/>
      <c r="SZI57" s="552"/>
      <c r="SZJ57" s="552"/>
      <c r="SZK57" s="552"/>
      <c r="SZL57" s="552"/>
      <c r="SZM57" s="552"/>
      <c r="SZN57" s="552"/>
      <c r="SZO57" s="552"/>
      <c r="SZP57" s="552"/>
      <c r="SZQ57" s="552"/>
      <c r="SZR57" s="552"/>
      <c r="SZS57" s="552"/>
      <c r="SZT57" s="552"/>
      <c r="SZU57" s="552"/>
      <c r="SZV57" s="552"/>
      <c r="SZW57" s="552"/>
      <c r="SZX57" s="552"/>
      <c r="SZY57" s="552"/>
      <c r="SZZ57" s="552"/>
      <c r="TAA57" s="552"/>
      <c r="TAB57" s="552"/>
      <c r="TAC57" s="552"/>
      <c r="TAD57" s="552"/>
      <c r="TAE57" s="552"/>
      <c r="TAF57" s="552"/>
      <c r="TAG57" s="552"/>
      <c r="TAH57" s="552"/>
      <c r="TAI57" s="552"/>
      <c r="TAJ57" s="552"/>
      <c r="TAK57" s="552"/>
      <c r="TAL57" s="552"/>
      <c r="TAM57" s="552"/>
      <c r="TAN57" s="552"/>
      <c r="TAO57" s="552"/>
      <c r="TAP57" s="552"/>
      <c r="TAQ57" s="552"/>
      <c r="TAR57" s="552"/>
      <c r="TAS57" s="552"/>
      <c r="TAT57" s="552"/>
      <c r="TAU57" s="552"/>
      <c r="TAV57" s="552"/>
      <c r="TAW57" s="552"/>
      <c r="TAX57" s="552"/>
      <c r="TAY57" s="552"/>
      <c r="TAZ57" s="552"/>
      <c r="TBA57" s="552"/>
      <c r="TBB57" s="552"/>
      <c r="TBC57" s="552"/>
      <c r="TBD57" s="552"/>
      <c r="TBE57" s="552"/>
      <c r="TBF57" s="552"/>
      <c r="TBG57" s="552"/>
      <c r="TBH57" s="552"/>
      <c r="TBI57" s="552"/>
      <c r="TBJ57" s="552"/>
      <c r="TBK57" s="552"/>
      <c r="TBL57" s="552"/>
      <c r="TBM57" s="552"/>
      <c r="TBN57" s="552"/>
      <c r="TBO57" s="552"/>
      <c r="TBP57" s="552"/>
      <c r="TBQ57" s="552"/>
      <c r="TBR57" s="552"/>
      <c r="TBS57" s="552"/>
      <c r="TBT57" s="552"/>
      <c r="TBU57" s="552"/>
      <c r="TBV57" s="552"/>
      <c r="TBW57" s="552"/>
      <c r="TBX57" s="552"/>
      <c r="TBY57" s="552"/>
      <c r="TBZ57" s="552"/>
      <c r="TCA57" s="552"/>
      <c r="TCB57" s="552"/>
      <c r="TCC57" s="552"/>
      <c r="TCD57" s="552"/>
      <c r="TCE57" s="552"/>
      <c r="TCF57" s="552"/>
      <c r="TCG57" s="552"/>
      <c r="TCH57" s="552"/>
      <c r="TCI57" s="552"/>
      <c r="TCJ57" s="552"/>
      <c r="TCK57" s="552"/>
      <c r="TCL57" s="552"/>
      <c r="TCM57" s="552"/>
      <c r="TCN57" s="552"/>
      <c r="TCO57" s="552"/>
      <c r="TCP57" s="552"/>
      <c r="TCQ57" s="552"/>
      <c r="TCR57" s="552"/>
      <c r="TCS57" s="552"/>
      <c r="TCT57" s="552"/>
      <c r="TCU57" s="552"/>
      <c r="TCV57" s="552"/>
      <c r="TCW57" s="552"/>
      <c r="TCX57" s="552"/>
      <c r="TCY57" s="552"/>
      <c r="TCZ57" s="552"/>
      <c r="TDA57" s="552"/>
      <c r="TDB57" s="552"/>
      <c r="TDC57" s="552"/>
      <c r="TDD57" s="552"/>
      <c r="TDE57" s="552"/>
      <c r="TDF57" s="552"/>
      <c r="TDG57" s="552"/>
      <c r="TDH57" s="552"/>
      <c r="TDI57" s="552"/>
      <c r="TDJ57" s="552"/>
      <c r="TDK57" s="552"/>
      <c r="TDL57" s="552"/>
      <c r="TDM57" s="552"/>
      <c r="TDN57" s="552"/>
      <c r="TDO57" s="552"/>
      <c r="TDP57" s="552"/>
      <c r="TDQ57" s="552"/>
      <c r="TDR57" s="552"/>
      <c r="TDS57" s="552"/>
      <c r="TDT57" s="552"/>
      <c r="TDU57" s="552"/>
      <c r="TDV57" s="552"/>
      <c r="TDW57" s="552"/>
      <c r="TDX57" s="552"/>
      <c r="TDY57" s="552"/>
      <c r="TDZ57" s="552"/>
      <c r="TEA57" s="552"/>
      <c r="TEB57" s="552"/>
      <c r="TEC57" s="552"/>
      <c r="TED57" s="552"/>
      <c r="TEE57" s="552"/>
      <c r="TEF57" s="552"/>
      <c r="TEG57" s="552"/>
      <c r="TEH57" s="552"/>
      <c r="TEI57" s="552"/>
      <c r="TEJ57" s="552"/>
      <c r="TEK57" s="552"/>
      <c r="TEL57" s="552"/>
      <c r="TEM57" s="552"/>
      <c r="TEN57" s="552"/>
      <c r="TEO57" s="552"/>
      <c r="TEP57" s="552"/>
      <c r="TEQ57" s="552"/>
      <c r="TER57" s="552"/>
      <c r="TES57" s="552"/>
      <c r="TET57" s="552"/>
      <c r="TEU57" s="552"/>
      <c r="TEV57" s="552"/>
      <c r="TEW57" s="552"/>
      <c r="TEX57" s="552"/>
      <c r="TEY57" s="552"/>
      <c r="TEZ57" s="552"/>
      <c r="TFA57" s="552"/>
      <c r="TFB57" s="552"/>
      <c r="TFC57" s="552"/>
      <c r="TFD57" s="552"/>
      <c r="TFE57" s="552"/>
      <c r="TFF57" s="552"/>
      <c r="TFG57" s="552"/>
      <c r="TFH57" s="552"/>
      <c r="TFI57" s="552"/>
      <c r="TFJ57" s="552"/>
      <c r="TFK57" s="552"/>
      <c r="TFL57" s="552"/>
      <c r="TFM57" s="552"/>
      <c r="TFN57" s="552"/>
      <c r="TFO57" s="552"/>
      <c r="TFP57" s="552"/>
      <c r="TFQ57" s="552"/>
      <c r="TFR57" s="552"/>
      <c r="TFS57" s="552"/>
      <c r="TFT57" s="552"/>
      <c r="TFU57" s="552"/>
      <c r="TFV57" s="552"/>
      <c r="TFW57" s="552"/>
      <c r="TFX57" s="552"/>
      <c r="TFY57" s="552"/>
      <c r="TFZ57" s="552"/>
      <c r="TGA57" s="552"/>
      <c r="TGB57" s="552"/>
      <c r="TGC57" s="552"/>
      <c r="TGD57" s="552"/>
      <c r="TGE57" s="552"/>
      <c r="TGF57" s="552"/>
      <c r="TGG57" s="552"/>
      <c r="TGH57" s="552"/>
      <c r="TGI57" s="552"/>
      <c r="TGJ57" s="552"/>
      <c r="TGK57" s="552"/>
      <c r="TGL57" s="552"/>
      <c r="TGM57" s="552"/>
      <c r="TGN57" s="552"/>
      <c r="TGO57" s="552"/>
      <c r="TGP57" s="552"/>
      <c r="TGQ57" s="552"/>
      <c r="TGR57" s="552"/>
      <c r="TGS57" s="552"/>
      <c r="TGT57" s="552"/>
      <c r="TGU57" s="552"/>
      <c r="TGV57" s="552"/>
      <c r="TGW57" s="552"/>
      <c r="TGX57" s="552"/>
      <c r="TGY57" s="552"/>
      <c r="TGZ57" s="552"/>
      <c r="THA57" s="552"/>
      <c r="THB57" s="552"/>
      <c r="THC57" s="552"/>
      <c r="THD57" s="552"/>
      <c r="THE57" s="552"/>
      <c r="THF57" s="552"/>
      <c r="THG57" s="552"/>
      <c r="THH57" s="552"/>
      <c r="THI57" s="552"/>
      <c r="THJ57" s="552"/>
      <c r="THK57" s="552"/>
      <c r="THL57" s="552"/>
      <c r="THM57" s="552"/>
      <c r="THN57" s="552"/>
      <c r="THO57" s="552"/>
      <c r="THP57" s="552"/>
      <c r="THQ57" s="552"/>
      <c r="THR57" s="552"/>
      <c r="THS57" s="552"/>
      <c r="THT57" s="552"/>
      <c r="THU57" s="552"/>
      <c r="THV57" s="552"/>
      <c r="THW57" s="552"/>
      <c r="THX57" s="552"/>
      <c r="THY57" s="552"/>
      <c r="THZ57" s="552"/>
      <c r="TIA57" s="552"/>
      <c r="TIB57" s="552"/>
      <c r="TIC57" s="552"/>
      <c r="TID57" s="552"/>
      <c r="TIE57" s="552"/>
      <c r="TIF57" s="552"/>
      <c r="TIG57" s="552"/>
      <c r="TIH57" s="552"/>
      <c r="TII57" s="552"/>
      <c r="TIJ57" s="552"/>
      <c r="TIK57" s="552"/>
      <c r="TIL57" s="552"/>
      <c r="TIM57" s="552"/>
      <c r="TIN57" s="552"/>
      <c r="TIO57" s="552"/>
      <c r="TIP57" s="552"/>
      <c r="TIQ57" s="552"/>
      <c r="TIR57" s="552"/>
      <c r="TIS57" s="552"/>
      <c r="TIT57" s="552"/>
      <c r="TIU57" s="552"/>
      <c r="TIV57" s="552"/>
      <c r="TIW57" s="552"/>
      <c r="TIX57" s="552"/>
      <c r="TIY57" s="552"/>
      <c r="TIZ57" s="552"/>
      <c r="TJA57" s="552"/>
      <c r="TJB57" s="552"/>
      <c r="TJC57" s="552"/>
      <c r="TJD57" s="552"/>
      <c r="TJE57" s="552"/>
      <c r="TJF57" s="552"/>
      <c r="TJG57" s="552"/>
      <c r="TJH57" s="552"/>
      <c r="TJI57" s="552"/>
      <c r="TJJ57" s="552"/>
      <c r="TJK57" s="552"/>
      <c r="TJL57" s="552"/>
      <c r="TJM57" s="552"/>
      <c r="TJN57" s="552"/>
      <c r="TJO57" s="552"/>
      <c r="TJP57" s="552"/>
      <c r="TJQ57" s="552"/>
      <c r="TJR57" s="552"/>
      <c r="TJS57" s="552"/>
      <c r="TJT57" s="552"/>
      <c r="TJU57" s="552"/>
      <c r="TJV57" s="552"/>
      <c r="TJW57" s="552"/>
      <c r="TJX57" s="552"/>
      <c r="TJY57" s="552"/>
      <c r="TJZ57" s="552"/>
      <c r="TKA57" s="552"/>
      <c r="TKB57" s="552"/>
      <c r="TKC57" s="552"/>
      <c r="TKD57" s="552"/>
      <c r="TKE57" s="552"/>
      <c r="TKF57" s="552"/>
      <c r="TKG57" s="552"/>
      <c r="TKH57" s="552"/>
      <c r="TKI57" s="552"/>
      <c r="TKJ57" s="552"/>
      <c r="TKK57" s="552"/>
      <c r="TKL57" s="552"/>
      <c r="TKM57" s="552"/>
      <c r="TKN57" s="552"/>
      <c r="TKO57" s="552"/>
      <c r="TKP57" s="552"/>
      <c r="TKQ57" s="552"/>
      <c r="TKR57" s="552"/>
      <c r="TKS57" s="552"/>
      <c r="TKT57" s="552"/>
      <c r="TKU57" s="552"/>
      <c r="TKV57" s="552"/>
      <c r="TKW57" s="552"/>
      <c r="TKX57" s="552"/>
      <c r="TKY57" s="552"/>
      <c r="TKZ57" s="552"/>
      <c r="TLA57" s="552"/>
      <c r="TLB57" s="552"/>
      <c r="TLC57" s="552"/>
      <c r="TLD57" s="552"/>
      <c r="TLE57" s="552"/>
      <c r="TLF57" s="552"/>
      <c r="TLG57" s="552"/>
      <c r="TLH57" s="552"/>
      <c r="TLI57" s="552"/>
      <c r="TLJ57" s="552"/>
      <c r="TLK57" s="552"/>
      <c r="TLL57" s="552"/>
      <c r="TLM57" s="552"/>
      <c r="TLN57" s="552"/>
      <c r="TLO57" s="552"/>
      <c r="TLP57" s="552"/>
      <c r="TLQ57" s="552"/>
      <c r="TLR57" s="552"/>
      <c r="TLS57" s="552"/>
      <c r="TLT57" s="552"/>
      <c r="TLU57" s="552"/>
      <c r="TLV57" s="552"/>
      <c r="TLW57" s="552"/>
      <c r="TLX57" s="552"/>
      <c r="TLY57" s="552"/>
      <c r="TLZ57" s="552"/>
      <c r="TMA57" s="552"/>
      <c r="TMB57" s="552"/>
      <c r="TMC57" s="552"/>
      <c r="TMD57" s="552"/>
      <c r="TME57" s="552"/>
      <c r="TMF57" s="552"/>
      <c r="TMG57" s="552"/>
      <c r="TMH57" s="552"/>
      <c r="TMI57" s="552"/>
      <c r="TMJ57" s="552"/>
      <c r="TMK57" s="552"/>
      <c r="TML57" s="552"/>
      <c r="TMM57" s="552"/>
      <c r="TMN57" s="552"/>
      <c r="TMO57" s="552"/>
      <c r="TMP57" s="552"/>
      <c r="TMQ57" s="552"/>
      <c r="TMR57" s="552"/>
      <c r="TMS57" s="552"/>
      <c r="TMT57" s="552"/>
      <c r="TMU57" s="552"/>
      <c r="TMV57" s="552"/>
      <c r="TMW57" s="552"/>
      <c r="TMX57" s="552"/>
      <c r="TMY57" s="552"/>
      <c r="TMZ57" s="552"/>
      <c r="TNA57" s="552"/>
      <c r="TNB57" s="552"/>
      <c r="TNC57" s="552"/>
      <c r="TND57" s="552"/>
      <c r="TNE57" s="552"/>
      <c r="TNF57" s="552"/>
      <c r="TNG57" s="552"/>
      <c r="TNH57" s="552"/>
      <c r="TNI57" s="552"/>
      <c r="TNJ57" s="552"/>
      <c r="TNK57" s="552"/>
      <c r="TNL57" s="552"/>
      <c r="TNM57" s="552"/>
      <c r="TNN57" s="552"/>
      <c r="TNO57" s="552"/>
      <c r="TNP57" s="552"/>
      <c r="TNQ57" s="552"/>
      <c r="TNR57" s="552"/>
      <c r="TNS57" s="552"/>
      <c r="TNT57" s="552"/>
      <c r="TNU57" s="552"/>
      <c r="TNV57" s="552"/>
      <c r="TNW57" s="552"/>
      <c r="TNX57" s="552"/>
      <c r="TNY57" s="552"/>
      <c r="TNZ57" s="552"/>
      <c r="TOA57" s="552"/>
      <c r="TOB57" s="552"/>
      <c r="TOC57" s="552"/>
      <c r="TOD57" s="552"/>
      <c r="TOE57" s="552"/>
      <c r="TOF57" s="552"/>
      <c r="TOG57" s="552"/>
      <c r="TOH57" s="552"/>
      <c r="TOI57" s="552"/>
      <c r="TOJ57" s="552"/>
      <c r="TOK57" s="552"/>
      <c r="TOL57" s="552"/>
      <c r="TOM57" s="552"/>
      <c r="TON57" s="552"/>
      <c r="TOO57" s="552"/>
      <c r="TOP57" s="552"/>
      <c r="TOQ57" s="552"/>
      <c r="TOR57" s="552"/>
      <c r="TOS57" s="552"/>
      <c r="TOT57" s="552"/>
      <c r="TOU57" s="552"/>
      <c r="TOV57" s="552"/>
      <c r="TOW57" s="552"/>
      <c r="TOX57" s="552"/>
      <c r="TOY57" s="552"/>
      <c r="TOZ57" s="552"/>
      <c r="TPA57" s="552"/>
      <c r="TPB57" s="552"/>
      <c r="TPC57" s="552"/>
      <c r="TPD57" s="552"/>
      <c r="TPE57" s="552"/>
      <c r="TPF57" s="552"/>
      <c r="TPG57" s="552"/>
      <c r="TPH57" s="552"/>
      <c r="TPI57" s="552"/>
      <c r="TPJ57" s="552"/>
      <c r="TPK57" s="552"/>
      <c r="TPL57" s="552"/>
      <c r="TPM57" s="552"/>
      <c r="TPN57" s="552"/>
      <c r="TPO57" s="552"/>
      <c r="TPP57" s="552"/>
      <c r="TPQ57" s="552"/>
      <c r="TPR57" s="552"/>
      <c r="TPS57" s="552"/>
      <c r="TPT57" s="552"/>
      <c r="TPU57" s="552"/>
      <c r="TPV57" s="552"/>
      <c r="TPW57" s="552"/>
      <c r="TPX57" s="552"/>
      <c r="TPY57" s="552"/>
      <c r="TPZ57" s="552"/>
      <c r="TQA57" s="552"/>
      <c r="TQB57" s="552"/>
      <c r="TQC57" s="552"/>
      <c r="TQD57" s="552"/>
      <c r="TQE57" s="552"/>
      <c r="TQF57" s="552"/>
      <c r="TQG57" s="552"/>
      <c r="TQH57" s="552"/>
      <c r="TQI57" s="552"/>
      <c r="TQJ57" s="552"/>
      <c r="TQK57" s="552"/>
      <c r="TQL57" s="552"/>
      <c r="TQM57" s="552"/>
      <c r="TQN57" s="552"/>
      <c r="TQO57" s="552"/>
      <c r="TQP57" s="552"/>
      <c r="TQQ57" s="552"/>
      <c r="TQR57" s="552"/>
      <c r="TQS57" s="552"/>
      <c r="TQT57" s="552"/>
      <c r="TQU57" s="552"/>
      <c r="TQV57" s="552"/>
      <c r="TQW57" s="552"/>
      <c r="TQX57" s="552"/>
      <c r="TQY57" s="552"/>
      <c r="TQZ57" s="552"/>
      <c r="TRA57" s="552"/>
      <c r="TRB57" s="552"/>
      <c r="TRC57" s="552"/>
      <c r="TRD57" s="552"/>
      <c r="TRE57" s="552"/>
      <c r="TRF57" s="552"/>
      <c r="TRG57" s="552"/>
      <c r="TRH57" s="552"/>
      <c r="TRI57" s="552"/>
      <c r="TRJ57" s="552"/>
      <c r="TRK57" s="552"/>
      <c r="TRL57" s="552"/>
      <c r="TRM57" s="552"/>
      <c r="TRN57" s="552"/>
      <c r="TRO57" s="552"/>
      <c r="TRP57" s="552"/>
      <c r="TRQ57" s="552"/>
      <c r="TRR57" s="552"/>
      <c r="TRS57" s="552"/>
      <c r="TRT57" s="552"/>
      <c r="TRU57" s="552"/>
      <c r="TRV57" s="552"/>
      <c r="TRW57" s="552"/>
      <c r="TRX57" s="552"/>
      <c r="TRY57" s="552"/>
      <c r="TRZ57" s="552"/>
      <c r="TSA57" s="552"/>
      <c r="TSB57" s="552"/>
      <c r="TSC57" s="552"/>
      <c r="TSD57" s="552"/>
      <c r="TSE57" s="552"/>
      <c r="TSF57" s="552"/>
      <c r="TSG57" s="552"/>
      <c r="TSH57" s="552"/>
      <c r="TSI57" s="552"/>
      <c r="TSJ57" s="552"/>
      <c r="TSK57" s="552"/>
      <c r="TSL57" s="552"/>
      <c r="TSM57" s="552"/>
      <c r="TSN57" s="552"/>
      <c r="TSO57" s="552"/>
      <c r="TSP57" s="552"/>
      <c r="TSQ57" s="552"/>
      <c r="TSR57" s="552"/>
      <c r="TSS57" s="552"/>
      <c r="TST57" s="552"/>
      <c r="TSU57" s="552"/>
      <c r="TSV57" s="552"/>
      <c r="TSW57" s="552"/>
      <c r="TSX57" s="552"/>
      <c r="TSY57" s="552"/>
      <c r="TSZ57" s="552"/>
      <c r="TTA57" s="552"/>
      <c r="TTB57" s="552"/>
      <c r="TTC57" s="552"/>
      <c r="TTD57" s="552"/>
      <c r="TTE57" s="552"/>
      <c r="TTF57" s="552"/>
      <c r="TTG57" s="552"/>
      <c r="TTH57" s="552"/>
      <c r="TTI57" s="552"/>
      <c r="TTJ57" s="552"/>
      <c r="TTK57" s="552"/>
      <c r="TTL57" s="552"/>
      <c r="TTM57" s="552"/>
      <c r="TTN57" s="552"/>
      <c r="TTO57" s="552"/>
      <c r="TTP57" s="552"/>
      <c r="TTQ57" s="552"/>
      <c r="TTR57" s="552"/>
      <c r="TTS57" s="552"/>
      <c r="TTT57" s="552"/>
      <c r="TTU57" s="552"/>
      <c r="TTV57" s="552"/>
      <c r="TTW57" s="552"/>
      <c r="TTX57" s="552"/>
      <c r="TTY57" s="552"/>
      <c r="TTZ57" s="552"/>
      <c r="TUA57" s="552"/>
      <c r="TUB57" s="552"/>
      <c r="TUC57" s="552"/>
      <c r="TUD57" s="552"/>
      <c r="TUE57" s="552"/>
      <c r="TUF57" s="552"/>
      <c r="TUG57" s="552"/>
      <c r="TUH57" s="552"/>
      <c r="TUI57" s="552"/>
      <c r="TUJ57" s="552"/>
      <c r="TUK57" s="552"/>
      <c r="TUL57" s="552"/>
      <c r="TUM57" s="552"/>
      <c r="TUN57" s="552"/>
      <c r="TUO57" s="552"/>
      <c r="TUP57" s="552"/>
      <c r="TUQ57" s="552"/>
      <c r="TUR57" s="552"/>
      <c r="TUS57" s="552"/>
      <c r="TUT57" s="552"/>
      <c r="TUU57" s="552"/>
      <c r="TUV57" s="552"/>
      <c r="TUW57" s="552"/>
      <c r="TUX57" s="552"/>
      <c r="TUY57" s="552"/>
      <c r="TUZ57" s="552"/>
      <c r="TVA57" s="552"/>
      <c r="TVB57" s="552"/>
      <c r="TVC57" s="552"/>
      <c r="TVD57" s="552"/>
      <c r="TVE57" s="552"/>
      <c r="TVF57" s="552"/>
      <c r="TVG57" s="552"/>
      <c r="TVH57" s="552"/>
      <c r="TVI57" s="552"/>
      <c r="TVJ57" s="552"/>
      <c r="TVK57" s="552"/>
      <c r="TVL57" s="552"/>
      <c r="TVM57" s="552"/>
      <c r="TVN57" s="552"/>
      <c r="TVO57" s="552"/>
      <c r="TVP57" s="552"/>
      <c r="TVQ57" s="552"/>
      <c r="TVR57" s="552"/>
      <c r="TVS57" s="552"/>
      <c r="TVT57" s="552"/>
      <c r="TVU57" s="552"/>
      <c r="TVV57" s="552"/>
      <c r="TVW57" s="552"/>
      <c r="TVX57" s="552"/>
      <c r="TVY57" s="552"/>
      <c r="TVZ57" s="552"/>
      <c r="TWA57" s="552"/>
      <c r="TWB57" s="552"/>
      <c r="TWC57" s="552"/>
      <c r="TWD57" s="552"/>
      <c r="TWE57" s="552"/>
      <c r="TWF57" s="552"/>
      <c r="TWG57" s="552"/>
      <c r="TWH57" s="552"/>
      <c r="TWI57" s="552"/>
      <c r="TWJ57" s="552"/>
      <c r="TWK57" s="552"/>
      <c r="TWL57" s="552"/>
      <c r="TWM57" s="552"/>
      <c r="TWN57" s="552"/>
      <c r="TWO57" s="552"/>
      <c r="TWP57" s="552"/>
      <c r="TWQ57" s="552"/>
      <c r="TWR57" s="552"/>
      <c r="TWS57" s="552"/>
      <c r="TWT57" s="552"/>
      <c r="TWU57" s="552"/>
      <c r="TWV57" s="552"/>
      <c r="TWW57" s="552"/>
      <c r="TWX57" s="552"/>
      <c r="TWY57" s="552"/>
      <c r="TWZ57" s="552"/>
      <c r="TXA57" s="552"/>
      <c r="TXB57" s="552"/>
      <c r="TXC57" s="552"/>
      <c r="TXD57" s="552"/>
      <c r="TXE57" s="552"/>
      <c r="TXF57" s="552"/>
      <c r="TXG57" s="552"/>
      <c r="TXH57" s="552"/>
      <c r="TXI57" s="552"/>
      <c r="TXJ57" s="552"/>
      <c r="TXK57" s="552"/>
      <c r="TXL57" s="552"/>
      <c r="TXM57" s="552"/>
      <c r="TXN57" s="552"/>
      <c r="TXO57" s="552"/>
      <c r="TXP57" s="552"/>
      <c r="TXQ57" s="552"/>
      <c r="TXR57" s="552"/>
      <c r="TXS57" s="552"/>
      <c r="TXT57" s="552"/>
      <c r="TXU57" s="552"/>
      <c r="TXV57" s="552"/>
      <c r="TXW57" s="552"/>
      <c r="TXX57" s="552"/>
      <c r="TXY57" s="552"/>
      <c r="TXZ57" s="552"/>
      <c r="TYA57" s="552"/>
      <c r="TYB57" s="552"/>
      <c r="TYC57" s="552"/>
      <c r="TYD57" s="552"/>
      <c r="TYE57" s="552"/>
      <c r="TYF57" s="552"/>
      <c r="TYG57" s="552"/>
      <c r="TYH57" s="552"/>
      <c r="TYI57" s="552"/>
      <c r="TYJ57" s="552"/>
      <c r="TYK57" s="552"/>
      <c r="TYL57" s="552"/>
      <c r="TYM57" s="552"/>
      <c r="TYN57" s="552"/>
      <c r="TYO57" s="552"/>
      <c r="TYP57" s="552"/>
      <c r="TYQ57" s="552"/>
      <c r="TYR57" s="552"/>
      <c r="TYS57" s="552"/>
      <c r="TYT57" s="552"/>
      <c r="TYU57" s="552"/>
      <c r="TYV57" s="552"/>
      <c r="TYW57" s="552"/>
      <c r="TYX57" s="552"/>
      <c r="TYY57" s="552"/>
      <c r="TYZ57" s="552"/>
      <c r="TZA57" s="552"/>
      <c r="TZB57" s="552"/>
      <c r="TZC57" s="552"/>
      <c r="TZD57" s="552"/>
      <c r="TZE57" s="552"/>
      <c r="TZF57" s="552"/>
      <c r="TZG57" s="552"/>
      <c r="TZH57" s="552"/>
      <c r="TZI57" s="552"/>
      <c r="TZJ57" s="552"/>
      <c r="TZK57" s="552"/>
      <c r="TZL57" s="552"/>
      <c r="TZM57" s="552"/>
      <c r="TZN57" s="552"/>
      <c r="TZO57" s="552"/>
      <c r="TZP57" s="552"/>
      <c r="TZQ57" s="552"/>
      <c r="TZR57" s="552"/>
      <c r="TZS57" s="552"/>
      <c r="TZT57" s="552"/>
      <c r="TZU57" s="552"/>
      <c r="TZV57" s="552"/>
      <c r="TZW57" s="552"/>
      <c r="TZX57" s="552"/>
      <c r="TZY57" s="552"/>
      <c r="TZZ57" s="552"/>
      <c r="UAA57" s="552"/>
      <c r="UAB57" s="552"/>
      <c r="UAC57" s="552"/>
      <c r="UAD57" s="552"/>
      <c r="UAE57" s="552"/>
      <c r="UAF57" s="552"/>
      <c r="UAG57" s="552"/>
      <c r="UAH57" s="552"/>
      <c r="UAI57" s="552"/>
      <c r="UAJ57" s="552"/>
      <c r="UAK57" s="552"/>
      <c r="UAL57" s="552"/>
      <c r="UAM57" s="552"/>
      <c r="UAN57" s="552"/>
      <c r="UAO57" s="552"/>
      <c r="UAP57" s="552"/>
      <c r="UAQ57" s="552"/>
      <c r="UAR57" s="552"/>
      <c r="UAS57" s="552"/>
      <c r="UAT57" s="552"/>
      <c r="UAU57" s="552"/>
      <c r="UAV57" s="552"/>
      <c r="UAW57" s="552"/>
      <c r="UAX57" s="552"/>
      <c r="UAY57" s="552"/>
      <c r="UAZ57" s="552"/>
      <c r="UBA57" s="552"/>
      <c r="UBB57" s="552"/>
      <c r="UBC57" s="552"/>
      <c r="UBD57" s="552"/>
      <c r="UBE57" s="552"/>
      <c r="UBF57" s="552"/>
      <c r="UBG57" s="552"/>
      <c r="UBH57" s="552"/>
      <c r="UBI57" s="552"/>
      <c r="UBJ57" s="552"/>
      <c r="UBK57" s="552"/>
      <c r="UBL57" s="552"/>
      <c r="UBM57" s="552"/>
      <c r="UBN57" s="552"/>
      <c r="UBO57" s="552"/>
      <c r="UBP57" s="552"/>
      <c r="UBQ57" s="552"/>
      <c r="UBR57" s="552"/>
      <c r="UBS57" s="552"/>
      <c r="UBT57" s="552"/>
      <c r="UBU57" s="552"/>
      <c r="UBV57" s="552"/>
      <c r="UBW57" s="552"/>
      <c r="UBX57" s="552"/>
      <c r="UBY57" s="552"/>
      <c r="UBZ57" s="552"/>
      <c r="UCA57" s="552"/>
      <c r="UCB57" s="552"/>
      <c r="UCC57" s="552"/>
      <c r="UCD57" s="552"/>
      <c r="UCE57" s="552"/>
      <c r="UCF57" s="552"/>
      <c r="UCG57" s="552"/>
      <c r="UCH57" s="552"/>
      <c r="UCI57" s="552"/>
      <c r="UCJ57" s="552"/>
      <c r="UCK57" s="552"/>
      <c r="UCL57" s="552"/>
      <c r="UCM57" s="552"/>
      <c r="UCN57" s="552"/>
      <c r="UCO57" s="552"/>
      <c r="UCP57" s="552"/>
      <c r="UCQ57" s="552"/>
      <c r="UCR57" s="552"/>
      <c r="UCS57" s="552"/>
      <c r="UCT57" s="552"/>
      <c r="UCU57" s="552"/>
      <c r="UCV57" s="552"/>
      <c r="UCW57" s="552"/>
      <c r="UCX57" s="552"/>
      <c r="UCY57" s="552"/>
      <c r="UCZ57" s="552"/>
      <c r="UDA57" s="552"/>
      <c r="UDB57" s="552"/>
      <c r="UDC57" s="552"/>
      <c r="UDD57" s="552"/>
      <c r="UDE57" s="552"/>
      <c r="UDF57" s="552"/>
      <c r="UDG57" s="552"/>
      <c r="UDH57" s="552"/>
      <c r="UDI57" s="552"/>
      <c r="UDJ57" s="552"/>
      <c r="UDK57" s="552"/>
      <c r="UDL57" s="552"/>
      <c r="UDM57" s="552"/>
      <c r="UDN57" s="552"/>
      <c r="UDO57" s="552"/>
      <c r="UDP57" s="552"/>
      <c r="UDQ57" s="552"/>
      <c r="UDR57" s="552"/>
      <c r="UDS57" s="552"/>
      <c r="UDT57" s="552"/>
      <c r="UDU57" s="552"/>
      <c r="UDV57" s="552"/>
      <c r="UDW57" s="552"/>
      <c r="UDX57" s="552"/>
      <c r="UDY57" s="552"/>
      <c r="UDZ57" s="552"/>
      <c r="UEA57" s="552"/>
      <c r="UEB57" s="552"/>
      <c r="UEC57" s="552"/>
      <c r="UED57" s="552"/>
      <c r="UEE57" s="552"/>
      <c r="UEF57" s="552"/>
      <c r="UEG57" s="552"/>
      <c r="UEH57" s="552"/>
      <c r="UEI57" s="552"/>
      <c r="UEJ57" s="552"/>
      <c r="UEK57" s="552"/>
      <c r="UEL57" s="552"/>
      <c r="UEM57" s="552"/>
      <c r="UEN57" s="552"/>
      <c r="UEO57" s="552"/>
      <c r="UEP57" s="552"/>
      <c r="UEQ57" s="552"/>
      <c r="UER57" s="552"/>
      <c r="UES57" s="552"/>
      <c r="UET57" s="552"/>
      <c r="UEU57" s="552"/>
      <c r="UEV57" s="552"/>
      <c r="UEW57" s="552"/>
      <c r="UEX57" s="552"/>
      <c r="UEY57" s="552"/>
      <c r="UEZ57" s="552"/>
      <c r="UFA57" s="552"/>
      <c r="UFB57" s="552"/>
      <c r="UFC57" s="552"/>
      <c r="UFD57" s="552"/>
      <c r="UFE57" s="552"/>
      <c r="UFF57" s="552"/>
      <c r="UFG57" s="552"/>
      <c r="UFH57" s="552"/>
      <c r="UFI57" s="552"/>
      <c r="UFJ57" s="552"/>
      <c r="UFK57" s="552"/>
      <c r="UFL57" s="552"/>
      <c r="UFM57" s="552"/>
      <c r="UFN57" s="552"/>
      <c r="UFO57" s="552"/>
      <c r="UFP57" s="552"/>
      <c r="UFQ57" s="552"/>
      <c r="UFR57" s="552"/>
      <c r="UFS57" s="552"/>
      <c r="UFT57" s="552"/>
      <c r="UFU57" s="552"/>
      <c r="UFV57" s="552"/>
      <c r="UFW57" s="552"/>
      <c r="UFX57" s="552"/>
      <c r="UFY57" s="552"/>
      <c r="UFZ57" s="552"/>
      <c r="UGA57" s="552"/>
      <c r="UGB57" s="552"/>
      <c r="UGC57" s="552"/>
      <c r="UGD57" s="552"/>
      <c r="UGE57" s="552"/>
      <c r="UGF57" s="552"/>
      <c r="UGG57" s="552"/>
      <c r="UGH57" s="552"/>
      <c r="UGI57" s="552"/>
      <c r="UGJ57" s="552"/>
      <c r="UGK57" s="552"/>
      <c r="UGL57" s="552"/>
      <c r="UGM57" s="552"/>
      <c r="UGN57" s="552"/>
      <c r="UGO57" s="552"/>
      <c r="UGP57" s="552"/>
      <c r="UGQ57" s="552"/>
      <c r="UGR57" s="552"/>
      <c r="UGS57" s="552"/>
      <c r="UGT57" s="552"/>
      <c r="UGU57" s="552"/>
      <c r="UGV57" s="552"/>
      <c r="UGW57" s="552"/>
      <c r="UGX57" s="552"/>
      <c r="UGY57" s="552"/>
      <c r="UGZ57" s="552"/>
      <c r="UHA57" s="552"/>
      <c r="UHB57" s="552"/>
      <c r="UHC57" s="552"/>
      <c r="UHD57" s="552"/>
      <c r="UHE57" s="552"/>
      <c r="UHF57" s="552"/>
      <c r="UHG57" s="552"/>
      <c r="UHH57" s="552"/>
      <c r="UHI57" s="552"/>
      <c r="UHJ57" s="552"/>
      <c r="UHK57" s="552"/>
      <c r="UHL57" s="552"/>
      <c r="UHM57" s="552"/>
      <c r="UHN57" s="552"/>
      <c r="UHO57" s="552"/>
      <c r="UHP57" s="552"/>
      <c r="UHQ57" s="552"/>
      <c r="UHR57" s="552"/>
      <c r="UHS57" s="552"/>
      <c r="UHT57" s="552"/>
      <c r="UHU57" s="552"/>
      <c r="UHV57" s="552"/>
      <c r="UHW57" s="552"/>
      <c r="UHX57" s="552"/>
      <c r="UHY57" s="552"/>
      <c r="UHZ57" s="552"/>
      <c r="UIA57" s="552"/>
      <c r="UIB57" s="552"/>
      <c r="UIC57" s="552"/>
      <c r="UID57" s="552"/>
      <c r="UIE57" s="552"/>
      <c r="UIF57" s="552"/>
      <c r="UIG57" s="552"/>
      <c r="UIH57" s="552"/>
      <c r="UII57" s="552"/>
      <c r="UIJ57" s="552"/>
      <c r="UIK57" s="552"/>
      <c r="UIL57" s="552"/>
      <c r="UIM57" s="552"/>
      <c r="UIN57" s="552"/>
      <c r="UIO57" s="552"/>
      <c r="UIP57" s="552"/>
      <c r="UIQ57" s="552"/>
      <c r="UIR57" s="552"/>
      <c r="UIS57" s="552"/>
      <c r="UIT57" s="552"/>
      <c r="UIU57" s="552"/>
      <c r="UIV57" s="552"/>
      <c r="UIW57" s="552"/>
      <c r="UIX57" s="552"/>
      <c r="UIY57" s="552"/>
      <c r="UIZ57" s="552"/>
      <c r="UJA57" s="552"/>
      <c r="UJB57" s="552"/>
      <c r="UJC57" s="552"/>
      <c r="UJD57" s="552"/>
      <c r="UJE57" s="552"/>
      <c r="UJF57" s="552"/>
      <c r="UJG57" s="552"/>
      <c r="UJH57" s="552"/>
      <c r="UJI57" s="552"/>
      <c r="UJJ57" s="552"/>
      <c r="UJK57" s="552"/>
      <c r="UJL57" s="552"/>
      <c r="UJM57" s="552"/>
      <c r="UJN57" s="552"/>
      <c r="UJO57" s="552"/>
      <c r="UJP57" s="552"/>
      <c r="UJQ57" s="552"/>
      <c r="UJR57" s="552"/>
      <c r="UJS57" s="552"/>
      <c r="UJT57" s="552"/>
      <c r="UJU57" s="552"/>
      <c r="UJV57" s="552"/>
      <c r="UJW57" s="552"/>
      <c r="UJX57" s="552"/>
      <c r="UJY57" s="552"/>
      <c r="UJZ57" s="552"/>
      <c r="UKA57" s="552"/>
      <c r="UKB57" s="552"/>
      <c r="UKC57" s="552"/>
      <c r="UKD57" s="552"/>
      <c r="UKE57" s="552"/>
      <c r="UKF57" s="552"/>
      <c r="UKG57" s="552"/>
      <c r="UKH57" s="552"/>
      <c r="UKI57" s="552"/>
      <c r="UKJ57" s="552"/>
      <c r="UKK57" s="552"/>
      <c r="UKL57" s="552"/>
      <c r="UKM57" s="552"/>
      <c r="UKN57" s="552"/>
      <c r="UKO57" s="552"/>
      <c r="UKP57" s="552"/>
      <c r="UKQ57" s="552"/>
      <c r="UKR57" s="552"/>
      <c r="UKS57" s="552"/>
      <c r="UKT57" s="552"/>
      <c r="UKU57" s="552"/>
      <c r="UKV57" s="552"/>
      <c r="UKW57" s="552"/>
      <c r="UKX57" s="552"/>
      <c r="UKY57" s="552"/>
      <c r="UKZ57" s="552"/>
      <c r="ULA57" s="552"/>
      <c r="ULB57" s="552"/>
      <c r="ULC57" s="552"/>
      <c r="ULD57" s="552"/>
      <c r="ULE57" s="552"/>
      <c r="ULF57" s="552"/>
      <c r="ULG57" s="552"/>
      <c r="ULH57" s="552"/>
      <c r="ULI57" s="552"/>
      <c r="ULJ57" s="552"/>
      <c r="ULK57" s="552"/>
      <c r="ULL57" s="552"/>
      <c r="ULM57" s="552"/>
      <c r="ULN57" s="552"/>
      <c r="ULO57" s="552"/>
      <c r="ULP57" s="552"/>
      <c r="ULQ57" s="552"/>
      <c r="ULR57" s="552"/>
      <c r="ULS57" s="552"/>
      <c r="ULT57" s="552"/>
      <c r="ULU57" s="552"/>
      <c r="ULV57" s="552"/>
      <c r="ULW57" s="552"/>
      <c r="ULX57" s="552"/>
      <c r="ULY57" s="552"/>
      <c r="ULZ57" s="552"/>
      <c r="UMA57" s="552"/>
      <c r="UMB57" s="552"/>
      <c r="UMC57" s="552"/>
      <c r="UMD57" s="552"/>
      <c r="UME57" s="552"/>
      <c r="UMF57" s="552"/>
      <c r="UMG57" s="552"/>
      <c r="UMH57" s="552"/>
      <c r="UMI57" s="552"/>
      <c r="UMJ57" s="552"/>
      <c r="UMK57" s="552"/>
      <c r="UML57" s="552"/>
      <c r="UMM57" s="552"/>
      <c r="UMN57" s="552"/>
      <c r="UMO57" s="552"/>
      <c r="UMP57" s="552"/>
      <c r="UMQ57" s="552"/>
      <c r="UMR57" s="552"/>
      <c r="UMS57" s="552"/>
      <c r="UMT57" s="552"/>
      <c r="UMU57" s="552"/>
      <c r="UMV57" s="552"/>
      <c r="UMW57" s="552"/>
      <c r="UMX57" s="552"/>
      <c r="UMY57" s="552"/>
      <c r="UMZ57" s="552"/>
      <c r="UNA57" s="552"/>
      <c r="UNB57" s="552"/>
      <c r="UNC57" s="552"/>
      <c r="UND57" s="552"/>
      <c r="UNE57" s="552"/>
      <c r="UNF57" s="552"/>
      <c r="UNG57" s="552"/>
      <c r="UNH57" s="552"/>
      <c r="UNI57" s="552"/>
      <c r="UNJ57" s="552"/>
      <c r="UNK57" s="552"/>
      <c r="UNL57" s="552"/>
      <c r="UNM57" s="552"/>
      <c r="UNN57" s="552"/>
      <c r="UNO57" s="552"/>
      <c r="UNP57" s="552"/>
      <c r="UNQ57" s="552"/>
      <c r="UNR57" s="552"/>
      <c r="UNS57" s="552"/>
      <c r="UNT57" s="552"/>
      <c r="UNU57" s="552"/>
      <c r="UNV57" s="552"/>
      <c r="UNW57" s="552"/>
      <c r="UNX57" s="552"/>
      <c r="UNY57" s="552"/>
      <c r="UNZ57" s="552"/>
      <c r="UOA57" s="552"/>
      <c r="UOB57" s="552"/>
      <c r="UOC57" s="552"/>
      <c r="UOD57" s="552"/>
      <c r="UOE57" s="552"/>
      <c r="UOF57" s="552"/>
      <c r="UOG57" s="552"/>
      <c r="UOH57" s="552"/>
      <c r="UOI57" s="552"/>
      <c r="UOJ57" s="552"/>
      <c r="UOK57" s="552"/>
      <c r="UOL57" s="552"/>
      <c r="UOM57" s="552"/>
      <c r="UON57" s="552"/>
      <c r="UOO57" s="552"/>
      <c r="UOP57" s="552"/>
      <c r="UOQ57" s="552"/>
      <c r="UOR57" s="552"/>
      <c r="UOS57" s="552"/>
      <c r="UOT57" s="552"/>
      <c r="UOU57" s="552"/>
      <c r="UOV57" s="552"/>
      <c r="UOW57" s="552"/>
      <c r="UOX57" s="552"/>
      <c r="UOY57" s="552"/>
      <c r="UOZ57" s="552"/>
      <c r="UPA57" s="552"/>
      <c r="UPB57" s="552"/>
      <c r="UPC57" s="552"/>
      <c r="UPD57" s="552"/>
      <c r="UPE57" s="552"/>
      <c r="UPF57" s="552"/>
      <c r="UPG57" s="552"/>
      <c r="UPH57" s="552"/>
      <c r="UPI57" s="552"/>
      <c r="UPJ57" s="552"/>
      <c r="UPK57" s="552"/>
      <c r="UPL57" s="552"/>
      <c r="UPM57" s="552"/>
      <c r="UPN57" s="552"/>
      <c r="UPO57" s="552"/>
      <c r="UPP57" s="552"/>
      <c r="UPQ57" s="552"/>
      <c r="UPR57" s="552"/>
      <c r="UPS57" s="552"/>
      <c r="UPT57" s="552"/>
      <c r="UPU57" s="552"/>
      <c r="UPV57" s="552"/>
      <c r="UPW57" s="552"/>
      <c r="UPX57" s="552"/>
      <c r="UPY57" s="552"/>
      <c r="UPZ57" s="552"/>
      <c r="UQA57" s="552"/>
      <c r="UQB57" s="552"/>
      <c r="UQC57" s="552"/>
      <c r="UQD57" s="552"/>
      <c r="UQE57" s="552"/>
      <c r="UQF57" s="552"/>
      <c r="UQG57" s="552"/>
      <c r="UQH57" s="552"/>
      <c r="UQI57" s="552"/>
      <c r="UQJ57" s="552"/>
      <c r="UQK57" s="552"/>
      <c r="UQL57" s="552"/>
      <c r="UQM57" s="552"/>
      <c r="UQN57" s="552"/>
      <c r="UQO57" s="552"/>
      <c r="UQP57" s="552"/>
      <c r="UQQ57" s="552"/>
      <c r="UQR57" s="552"/>
      <c r="UQS57" s="552"/>
      <c r="UQT57" s="552"/>
      <c r="UQU57" s="552"/>
      <c r="UQV57" s="552"/>
      <c r="UQW57" s="552"/>
      <c r="UQX57" s="552"/>
      <c r="UQY57" s="552"/>
      <c r="UQZ57" s="552"/>
      <c r="URA57" s="552"/>
      <c r="URB57" s="552"/>
      <c r="URC57" s="552"/>
      <c r="URD57" s="552"/>
      <c r="URE57" s="552"/>
      <c r="URF57" s="552"/>
      <c r="URG57" s="552"/>
      <c r="URH57" s="552"/>
      <c r="URI57" s="552"/>
      <c r="URJ57" s="552"/>
      <c r="URK57" s="552"/>
      <c r="URL57" s="552"/>
      <c r="URM57" s="552"/>
      <c r="URN57" s="552"/>
      <c r="URO57" s="552"/>
      <c r="URP57" s="552"/>
      <c r="URQ57" s="552"/>
      <c r="URR57" s="552"/>
      <c r="URS57" s="552"/>
      <c r="URT57" s="552"/>
      <c r="URU57" s="552"/>
      <c r="URV57" s="552"/>
      <c r="URW57" s="552"/>
      <c r="URX57" s="552"/>
      <c r="URY57" s="552"/>
      <c r="URZ57" s="552"/>
      <c r="USA57" s="552"/>
      <c r="USB57" s="552"/>
      <c r="USC57" s="552"/>
      <c r="USD57" s="552"/>
      <c r="USE57" s="552"/>
      <c r="USF57" s="552"/>
      <c r="USG57" s="552"/>
      <c r="USH57" s="552"/>
      <c r="USI57" s="552"/>
      <c r="USJ57" s="552"/>
      <c r="USK57" s="552"/>
      <c r="USL57" s="552"/>
      <c r="USM57" s="552"/>
      <c r="USN57" s="552"/>
      <c r="USO57" s="552"/>
      <c r="USP57" s="552"/>
      <c r="USQ57" s="552"/>
      <c r="USR57" s="552"/>
      <c r="USS57" s="552"/>
      <c r="UST57" s="552"/>
      <c r="USU57" s="552"/>
      <c r="USV57" s="552"/>
      <c r="USW57" s="552"/>
      <c r="USX57" s="552"/>
      <c r="USY57" s="552"/>
      <c r="USZ57" s="552"/>
      <c r="UTA57" s="552"/>
      <c r="UTB57" s="552"/>
      <c r="UTC57" s="552"/>
      <c r="UTD57" s="552"/>
      <c r="UTE57" s="552"/>
      <c r="UTF57" s="552"/>
      <c r="UTG57" s="552"/>
      <c r="UTH57" s="552"/>
      <c r="UTI57" s="552"/>
      <c r="UTJ57" s="552"/>
      <c r="UTK57" s="552"/>
      <c r="UTL57" s="552"/>
      <c r="UTM57" s="552"/>
      <c r="UTN57" s="552"/>
      <c r="UTO57" s="552"/>
      <c r="UTP57" s="552"/>
      <c r="UTQ57" s="552"/>
      <c r="UTR57" s="552"/>
      <c r="UTS57" s="552"/>
      <c r="UTT57" s="552"/>
      <c r="UTU57" s="552"/>
      <c r="UTV57" s="552"/>
      <c r="UTW57" s="552"/>
      <c r="UTX57" s="552"/>
      <c r="UTY57" s="552"/>
      <c r="UTZ57" s="552"/>
      <c r="UUA57" s="552"/>
      <c r="UUB57" s="552"/>
      <c r="UUC57" s="552"/>
      <c r="UUD57" s="552"/>
      <c r="UUE57" s="552"/>
      <c r="UUF57" s="552"/>
      <c r="UUG57" s="552"/>
      <c r="UUH57" s="552"/>
      <c r="UUI57" s="552"/>
      <c r="UUJ57" s="552"/>
      <c r="UUK57" s="552"/>
      <c r="UUL57" s="552"/>
      <c r="UUM57" s="552"/>
      <c r="UUN57" s="552"/>
      <c r="UUO57" s="552"/>
      <c r="UUP57" s="552"/>
      <c r="UUQ57" s="552"/>
      <c r="UUR57" s="552"/>
      <c r="UUS57" s="552"/>
      <c r="UUT57" s="552"/>
      <c r="UUU57" s="552"/>
      <c r="UUV57" s="552"/>
      <c r="UUW57" s="552"/>
      <c r="UUX57" s="552"/>
      <c r="UUY57" s="552"/>
      <c r="UUZ57" s="552"/>
      <c r="UVA57" s="552"/>
      <c r="UVB57" s="552"/>
      <c r="UVC57" s="552"/>
      <c r="UVD57" s="552"/>
      <c r="UVE57" s="552"/>
      <c r="UVF57" s="552"/>
      <c r="UVG57" s="552"/>
      <c r="UVH57" s="552"/>
      <c r="UVI57" s="552"/>
      <c r="UVJ57" s="552"/>
      <c r="UVK57" s="552"/>
      <c r="UVL57" s="552"/>
      <c r="UVM57" s="552"/>
      <c r="UVN57" s="552"/>
      <c r="UVO57" s="552"/>
      <c r="UVP57" s="552"/>
      <c r="UVQ57" s="552"/>
      <c r="UVR57" s="552"/>
      <c r="UVS57" s="552"/>
      <c r="UVT57" s="552"/>
      <c r="UVU57" s="552"/>
      <c r="UVV57" s="552"/>
      <c r="UVW57" s="552"/>
      <c r="UVX57" s="552"/>
      <c r="UVY57" s="552"/>
      <c r="UVZ57" s="552"/>
      <c r="UWA57" s="552"/>
      <c r="UWB57" s="552"/>
      <c r="UWC57" s="552"/>
      <c r="UWD57" s="552"/>
      <c r="UWE57" s="552"/>
      <c r="UWF57" s="552"/>
      <c r="UWG57" s="552"/>
      <c r="UWH57" s="552"/>
      <c r="UWI57" s="552"/>
      <c r="UWJ57" s="552"/>
      <c r="UWK57" s="552"/>
      <c r="UWL57" s="552"/>
      <c r="UWM57" s="552"/>
      <c r="UWN57" s="552"/>
      <c r="UWO57" s="552"/>
      <c r="UWP57" s="552"/>
      <c r="UWQ57" s="552"/>
      <c r="UWR57" s="552"/>
      <c r="UWS57" s="552"/>
      <c r="UWT57" s="552"/>
      <c r="UWU57" s="552"/>
      <c r="UWV57" s="552"/>
      <c r="UWW57" s="552"/>
      <c r="UWX57" s="552"/>
      <c r="UWY57" s="552"/>
      <c r="UWZ57" s="552"/>
      <c r="UXA57" s="552"/>
      <c r="UXB57" s="552"/>
      <c r="UXC57" s="552"/>
      <c r="UXD57" s="552"/>
      <c r="UXE57" s="552"/>
      <c r="UXF57" s="552"/>
      <c r="UXG57" s="552"/>
      <c r="UXH57" s="552"/>
      <c r="UXI57" s="552"/>
      <c r="UXJ57" s="552"/>
      <c r="UXK57" s="552"/>
      <c r="UXL57" s="552"/>
      <c r="UXM57" s="552"/>
      <c r="UXN57" s="552"/>
      <c r="UXO57" s="552"/>
      <c r="UXP57" s="552"/>
      <c r="UXQ57" s="552"/>
      <c r="UXR57" s="552"/>
      <c r="UXS57" s="552"/>
      <c r="UXT57" s="552"/>
      <c r="UXU57" s="552"/>
      <c r="UXV57" s="552"/>
      <c r="UXW57" s="552"/>
      <c r="UXX57" s="552"/>
      <c r="UXY57" s="552"/>
      <c r="UXZ57" s="552"/>
      <c r="UYA57" s="552"/>
      <c r="UYB57" s="552"/>
      <c r="UYC57" s="552"/>
      <c r="UYD57" s="552"/>
      <c r="UYE57" s="552"/>
      <c r="UYF57" s="552"/>
      <c r="UYG57" s="552"/>
      <c r="UYH57" s="552"/>
      <c r="UYI57" s="552"/>
      <c r="UYJ57" s="552"/>
      <c r="UYK57" s="552"/>
      <c r="UYL57" s="552"/>
      <c r="UYM57" s="552"/>
      <c r="UYN57" s="552"/>
      <c r="UYO57" s="552"/>
      <c r="UYP57" s="552"/>
      <c r="UYQ57" s="552"/>
      <c r="UYR57" s="552"/>
      <c r="UYS57" s="552"/>
      <c r="UYT57" s="552"/>
      <c r="UYU57" s="552"/>
      <c r="UYV57" s="552"/>
      <c r="UYW57" s="552"/>
      <c r="UYX57" s="552"/>
      <c r="UYY57" s="552"/>
      <c r="UYZ57" s="552"/>
      <c r="UZA57" s="552"/>
      <c r="UZB57" s="552"/>
      <c r="UZC57" s="552"/>
      <c r="UZD57" s="552"/>
      <c r="UZE57" s="552"/>
      <c r="UZF57" s="552"/>
      <c r="UZG57" s="552"/>
      <c r="UZH57" s="552"/>
      <c r="UZI57" s="552"/>
      <c r="UZJ57" s="552"/>
      <c r="UZK57" s="552"/>
      <c r="UZL57" s="552"/>
      <c r="UZM57" s="552"/>
      <c r="UZN57" s="552"/>
      <c r="UZO57" s="552"/>
      <c r="UZP57" s="552"/>
      <c r="UZQ57" s="552"/>
      <c r="UZR57" s="552"/>
      <c r="UZS57" s="552"/>
      <c r="UZT57" s="552"/>
      <c r="UZU57" s="552"/>
      <c r="UZV57" s="552"/>
      <c r="UZW57" s="552"/>
      <c r="UZX57" s="552"/>
      <c r="UZY57" s="552"/>
      <c r="UZZ57" s="552"/>
      <c r="VAA57" s="552"/>
      <c r="VAB57" s="552"/>
      <c r="VAC57" s="552"/>
      <c r="VAD57" s="552"/>
      <c r="VAE57" s="552"/>
      <c r="VAF57" s="552"/>
      <c r="VAG57" s="552"/>
      <c r="VAH57" s="552"/>
      <c r="VAI57" s="552"/>
      <c r="VAJ57" s="552"/>
      <c r="VAK57" s="552"/>
      <c r="VAL57" s="552"/>
      <c r="VAM57" s="552"/>
      <c r="VAN57" s="552"/>
      <c r="VAO57" s="552"/>
      <c r="VAP57" s="552"/>
      <c r="VAQ57" s="552"/>
      <c r="VAR57" s="552"/>
      <c r="VAS57" s="552"/>
      <c r="VAT57" s="552"/>
      <c r="VAU57" s="552"/>
      <c r="VAV57" s="552"/>
      <c r="VAW57" s="552"/>
      <c r="VAX57" s="552"/>
      <c r="VAY57" s="552"/>
      <c r="VAZ57" s="552"/>
      <c r="VBA57" s="552"/>
      <c r="VBB57" s="552"/>
      <c r="VBC57" s="552"/>
      <c r="VBD57" s="552"/>
      <c r="VBE57" s="552"/>
      <c r="VBF57" s="552"/>
      <c r="VBG57" s="552"/>
      <c r="VBH57" s="552"/>
      <c r="VBI57" s="552"/>
      <c r="VBJ57" s="552"/>
      <c r="VBK57" s="552"/>
      <c r="VBL57" s="552"/>
      <c r="VBM57" s="552"/>
      <c r="VBN57" s="552"/>
      <c r="VBO57" s="552"/>
      <c r="VBP57" s="552"/>
      <c r="VBQ57" s="552"/>
      <c r="VBR57" s="552"/>
      <c r="VBS57" s="552"/>
      <c r="VBT57" s="552"/>
      <c r="VBU57" s="552"/>
      <c r="VBV57" s="552"/>
      <c r="VBW57" s="552"/>
      <c r="VBX57" s="552"/>
      <c r="VBY57" s="552"/>
      <c r="VBZ57" s="552"/>
      <c r="VCA57" s="552"/>
      <c r="VCB57" s="552"/>
      <c r="VCC57" s="552"/>
      <c r="VCD57" s="552"/>
      <c r="VCE57" s="552"/>
      <c r="VCF57" s="552"/>
      <c r="VCG57" s="552"/>
      <c r="VCH57" s="552"/>
      <c r="VCI57" s="552"/>
      <c r="VCJ57" s="552"/>
      <c r="VCK57" s="552"/>
      <c r="VCL57" s="552"/>
      <c r="VCM57" s="552"/>
      <c r="VCN57" s="552"/>
      <c r="VCO57" s="552"/>
      <c r="VCP57" s="552"/>
      <c r="VCQ57" s="552"/>
      <c r="VCR57" s="552"/>
      <c r="VCS57" s="552"/>
      <c r="VCT57" s="552"/>
      <c r="VCU57" s="552"/>
      <c r="VCV57" s="552"/>
      <c r="VCW57" s="552"/>
      <c r="VCX57" s="552"/>
      <c r="VCY57" s="552"/>
      <c r="VCZ57" s="552"/>
      <c r="VDA57" s="552"/>
      <c r="VDB57" s="552"/>
      <c r="VDC57" s="552"/>
      <c r="VDD57" s="552"/>
      <c r="VDE57" s="552"/>
      <c r="VDF57" s="552"/>
      <c r="VDG57" s="552"/>
      <c r="VDH57" s="552"/>
      <c r="VDI57" s="552"/>
      <c r="VDJ57" s="552"/>
      <c r="VDK57" s="552"/>
      <c r="VDL57" s="552"/>
      <c r="VDM57" s="552"/>
      <c r="VDN57" s="552"/>
      <c r="VDO57" s="552"/>
      <c r="VDP57" s="552"/>
      <c r="VDQ57" s="552"/>
      <c r="VDR57" s="552"/>
      <c r="VDS57" s="552"/>
      <c r="VDT57" s="552"/>
      <c r="VDU57" s="552"/>
      <c r="VDV57" s="552"/>
      <c r="VDW57" s="552"/>
      <c r="VDX57" s="552"/>
      <c r="VDY57" s="552"/>
      <c r="VDZ57" s="552"/>
      <c r="VEA57" s="552"/>
      <c r="VEB57" s="552"/>
      <c r="VEC57" s="552"/>
      <c r="VED57" s="552"/>
      <c r="VEE57" s="552"/>
      <c r="VEF57" s="552"/>
      <c r="VEG57" s="552"/>
      <c r="VEH57" s="552"/>
      <c r="VEI57" s="552"/>
      <c r="VEJ57" s="552"/>
      <c r="VEK57" s="552"/>
      <c r="VEL57" s="552"/>
      <c r="VEM57" s="552"/>
      <c r="VEN57" s="552"/>
      <c r="VEO57" s="552"/>
      <c r="VEP57" s="552"/>
      <c r="VEQ57" s="552"/>
      <c r="VER57" s="552"/>
      <c r="VES57" s="552"/>
      <c r="VET57" s="552"/>
      <c r="VEU57" s="552"/>
      <c r="VEV57" s="552"/>
      <c r="VEW57" s="552"/>
      <c r="VEX57" s="552"/>
      <c r="VEY57" s="552"/>
      <c r="VEZ57" s="552"/>
      <c r="VFA57" s="552"/>
      <c r="VFB57" s="552"/>
      <c r="VFC57" s="552"/>
      <c r="VFD57" s="552"/>
      <c r="VFE57" s="552"/>
      <c r="VFF57" s="552"/>
      <c r="VFG57" s="552"/>
      <c r="VFH57" s="552"/>
      <c r="VFI57" s="552"/>
      <c r="VFJ57" s="552"/>
      <c r="VFK57" s="552"/>
      <c r="VFL57" s="552"/>
      <c r="VFM57" s="552"/>
      <c r="VFN57" s="552"/>
      <c r="VFO57" s="552"/>
      <c r="VFP57" s="552"/>
      <c r="VFQ57" s="552"/>
      <c r="VFR57" s="552"/>
      <c r="VFS57" s="552"/>
      <c r="VFT57" s="552"/>
      <c r="VFU57" s="552"/>
      <c r="VFV57" s="552"/>
      <c r="VFW57" s="552"/>
      <c r="VFX57" s="552"/>
      <c r="VFY57" s="552"/>
      <c r="VFZ57" s="552"/>
      <c r="VGA57" s="552"/>
      <c r="VGB57" s="552"/>
      <c r="VGC57" s="552"/>
      <c r="VGD57" s="552"/>
      <c r="VGE57" s="552"/>
      <c r="VGF57" s="552"/>
      <c r="VGG57" s="552"/>
      <c r="VGH57" s="552"/>
      <c r="VGI57" s="552"/>
      <c r="VGJ57" s="552"/>
      <c r="VGK57" s="552"/>
      <c r="VGL57" s="552"/>
      <c r="VGM57" s="552"/>
      <c r="VGN57" s="552"/>
      <c r="VGO57" s="552"/>
      <c r="VGP57" s="552"/>
      <c r="VGQ57" s="552"/>
      <c r="VGR57" s="552"/>
      <c r="VGS57" s="552"/>
      <c r="VGT57" s="552"/>
      <c r="VGU57" s="552"/>
      <c r="VGV57" s="552"/>
      <c r="VGW57" s="552"/>
      <c r="VGX57" s="552"/>
      <c r="VGY57" s="552"/>
      <c r="VGZ57" s="552"/>
      <c r="VHA57" s="552"/>
      <c r="VHB57" s="552"/>
      <c r="VHC57" s="552"/>
      <c r="VHD57" s="552"/>
      <c r="VHE57" s="552"/>
      <c r="VHF57" s="552"/>
      <c r="VHG57" s="552"/>
      <c r="VHH57" s="552"/>
      <c r="VHI57" s="552"/>
      <c r="VHJ57" s="552"/>
      <c r="VHK57" s="552"/>
      <c r="VHL57" s="552"/>
      <c r="VHM57" s="552"/>
      <c r="VHN57" s="552"/>
      <c r="VHO57" s="552"/>
      <c r="VHP57" s="552"/>
      <c r="VHQ57" s="552"/>
      <c r="VHR57" s="552"/>
      <c r="VHS57" s="552"/>
      <c r="VHT57" s="552"/>
      <c r="VHU57" s="552"/>
      <c r="VHV57" s="552"/>
      <c r="VHW57" s="552"/>
      <c r="VHX57" s="552"/>
      <c r="VHY57" s="552"/>
      <c r="VHZ57" s="552"/>
      <c r="VIA57" s="552"/>
      <c r="VIB57" s="552"/>
      <c r="VIC57" s="552"/>
      <c r="VID57" s="552"/>
      <c r="VIE57" s="552"/>
      <c r="VIF57" s="552"/>
      <c r="VIG57" s="552"/>
      <c r="VIH57" s="552"/>
      <c r="VII57" s="552"/>
      <c r="VIJ57" s="552"/>
      <c r="VIK57" s="552"/>
      <c r="VIL57" s="552"/>
      <c r="VIM57" s="552"/>
      <c r="VIN57" s="552"/>
      <c r="VIO57" s="552"/>
      <c r="VIP57" s="552"/>
      <c r="VIQ57" s="552"/>
      <c r="VIR57" s="552"/>
      <c r="VIS57" s="552"/>
      <c r="VIT57" s="552"/>
      <c r="VIU57" s="552"/>
      <c r="VIV57" s="552"/>
      <c r="VIW57" s="552"/>
      <c r="VIX57" s="552"/>
      <c r="VIY57" s="552"/>
      <c r="VIZ57" s="552"/>
      <c r="VJA57" s="552"/>
      <c r="VJB57" s="552"/>
      <c r="VJC57" s="552"/>
      <c r="VJD57" s="552"/>
      <c r="VJE57" s="552"/>
      <c r="VJF57" s="552"/>
      <c r="VJG57" s="552"/>
      <c r="VJH57" s="552"/>
      <c r="VJI57" s="552"/>
      <c r="VJJ57" s="552"/>
      <c r="VJK57" s="552"/>
      <c r="VJL57" s="552"/>
      <c r="VJM57" s="552"/>
      <c r="VJN57" s="552"/>
      <c r="VJO57" s="552"/>
      <c r="VJP57" s="552"/>
      <c r="VJQ57" s="552"/>
      <c r="VJR57" s="552"/>
      <c r="VJS57" s="552"/>
      <c r="VJT57" s="552"/>
      <c r="VJU57" s="552"/>
      <c r="VJV57" s="552"/>
      <c r="VJW57" s="552"/>
      <c r="VJX57" s="552"/>
      <c r="VJY57" s="552"/>
      <c r="VJZ57" s="552"/>
      <c r="VKA57" s="552"/>
      <c r="VKB57" s="552"/>
      <c r="VKC57" s="552"/>
      <c r="VKD57" s="552"/>
      <c r="VKE57" s="552"/>
      <c r="VKF57" s="552"/>
      <c r="VKG57" s="552"/>
      <c r="VKH57" s="552"/>
      <c r="VKI57" s="552"/>
      <c r="VKJ57" s="552"/>
      <c r="VKK57" s="552"/>
      <c r="VKL57" s="552"/>
      <c r="VKM57" s="552"/>
      <c r="VKN57" s="552"/>
      <c r="VKO57" s="552"/>
      <c r="VKP57" s="552"/>
      <c r="VKQ57" s="552"/>
      <c r="VKR57" s="552"/>
      <c r="VKS57" s="552"/>
      <c r="VKT57" s="552"/>
      <c r="VKU57" s="552"/>
      <c r="VKV57" s="552"/>
      <c r="VKW57" s="552"/>
      <c r="VKX57" s="552"/>
      <c r="VKY57" s="552"/>
      <c r="VKZ57" s="552"/>
      <c r="VLA57" s="552"/>
      <c r="VLB57" s="552"/>
      <c r="VLC57" s="552"/>
      <c r="VLD57" s="552"/>
      <c r="VLE57" s="552"/>
      <c r="VLF57" s="552"/>
      <c r="VLG57" s="552"/>
      <c r="VLH57" s="552"/>
      <c r="VLI57" s="552"/>
      <c r="VLJ57" s="552"/>
      <c r="VLK57" s="552"/>
      <c r="VLL57" s="552"/>
      <c r="VLM57" s="552"/>
      <c r="VLN57" s="552"/>
      <c r="VLO57" s="552"/>
      <c r="VLP57" s="552"/>
      <c r="VLQ57" s="552"/>
      <c r="VLR57" s="552"/>
      <c r="VLS57" s="552"/>
      <c r="VLT57" s="552"/>
      <c r="VLU57" s="552"/>
      <c r="VLV57" s="552"/>
      <c r="VLW57" s="552"/>
      <c r="VLX57" s="552"/>
      <c r="VLY57" s="552"/>
      <c r="VLZ57" s="552"/>
      <c r="VMA57" s="552"/>
      <c r="VMB57" s="552"/>
      <c r="VMC57" s="552"/>
      <c r="VMD57" s="552"/>
      <c r="VME57" s="552"/>
      <c r="VMF57" s="552"/>
      <c r="VMG57" s="552"/>
      <c r="VMH57" s="552"/>
      <c r="VMI57" s="552"/>
      <c r="VMJ57" s="552"/>
      <c r="VMK57" s="552"/>
      <c r="VML57" s="552"/>
      <c r="VMM57" s="552"/>
      <c r="VMN57" s="552"/>
      <c r="VMO57" s="552"/>
      <c r="VMP57" s="552"/>
      <c r="VMQ57" s="552"/>
      <c r="VMR57" s="552"/>
      <c r="VMS57" s="552"/>
      <c r="VMT57" s="552"/>
      <c r="VMU57" s="552"/>
      <c r="VMV57" s="552"/>
      <c r="VMW57" s="552"/>
      <c r="VMX57" s="552"/>
      <c r="VMY57" s="552"/>
      <c r="VMZ57" s="552"/>
      <c r="VNA57" s="552"/>
      <c r="VNB57" s="552"/>
      <c r="VNC57" s="552"/>
      <c r="VND57" s="552"/>
      <c r="VNE57" s="552"/>
      <c r="VNF57" s="552"/>
      <c r="VNG57" s="552"/>
      <c r="VNH57" s="552"/>
      <c r="VNI57" s="552"/>
      <c r="VNJ57" s="552"/>
      <c r="VNK57" s="552"/>
      <c r="VNL57" s="552"/>
      <c r="VNM57" s="552"/>
      <c r="VNN57" s="552"/>
      <c r="VNO57" s="552"/>
      <c r="VNP57" s="552"/>
      <c r="VNQ57" s="552"/>
      <c r="VNR57" s="552"/>
      <c r="VNS57" s="552"/>
      <c r="VNT57" s="552"/>
      <c r="VNU57" s="552"/>
      <c r="VNV57" s="552"/>
      <c r="VNW57" s="552"/>
      <c r="VNX57" s="552"/>
      <c r="VNY57" s="552"/>
      <c r="VNZ57" s="552"/>
      <c r="VOA57" s="552"/>
      <c r="VOB57" s="552"/>
      <c r="VOC57" s="552"/>
      <c r="VOD57" s="552"/>
      <c r="VOE57" s="552"/>
      <c r="VOF57" s="552"/>
      <c r="VOG57" s="552"/>
      <c r="VOH57" s="552"/>
      <c r="VOI57" s="552"/>
      <c r="VOJ57" s="552"/>
      <c r="VOK57" s="552"/>
      <c r="VOL57" s="552"/>
      <c r="VOM57" s="552"/>
      <c r="VON57" s="552"/>
      <c r="VOO57" s="552"/>
      <c r="VOP57" s="552"/>
      <c r="VOQ57" s="552"/>
      <c r="VOR57" s="552"/>
      <c r="VOS57" s="552"/>
      <c r="VOT57" s="552"/>
      <c r="VOU57" s="552"/>
      <c r="VOV57" s="552"/>
      <c r="VOW57" s="552"/>
      <c r="VOX57" s="552"/>
      <c r="VOY57" s="552"/>
      <c r="VOZ57" s="552"/>
      <c r="VPA57" s="552"/>
      <c r="VPB57" s="552"/>
      <c r="VPC57" s="552"/>
      <c r="VPD57" s="552"/>
      <c r="VPE57" s="552"/>
      <c r="VPF57" s="552"/>
      <c r="VPG57" s="552"/>
      <c r="VPH57" s="552"/>
      <c r="VPI57" s="552"/>
      <c r="VPJ57" s="552"/>
      <c r="VPK57" s="552"/>
      <c r="VPL57" s="552"/>
      <c r="VPM57" s="552"/>
      <c r="VPN57" s="552"/>
      <c r="VPO57" s="552"/>
      <c r="VPP57" s="552"/>
      <c r="VPQ57" s="552"/>
      <c r="VPR57" s="552"/>
      <c r="VPS57" s="552"/>
      <c r="VPT57" s="552"/>
      <c r="VPU57" s="552"/>
      <c r="VPV57" s="552"/>
      <c r="VPW57" s="552"/>
      <c r="VPX57" s="552"/>
      <c r="VPY57" s="552"/>
      <c r="VPZ57" s="552"/>
      <c r="VQA57" s="552"/>
      <c r="VQB57" s="552"/>
      <c r="VQC57" s="552"/>
      <c r="VQD57" s="552"/>
      <c r="VQE57" s="552"/>
      <c r="VQF57" s="552"/>
      <c r="VQG57" s="552"/>
      <c r="VQH57" s="552"/>
      <c r="VQI57" s="552"/>
      <c r="VQJ57" s="552"/>
      <c r="VQK57" s="552"/>
      <c r="VQL57" s="552"/>
      <c r="VQM57" s="552"/>
      <c r="VQN57" s="552"/>
      <c r="VQO57" s="552"/>
      <c r="VQP57" s="552"/>
      <c r="VQQ57" s="552"/>
      <c r="VQR57" s="552"/>
      <c r="VQS57" s="552"/>
      <c r="VQT57" s="552"/>
      <c r="VQU57" s="552"/>
      <c r="VQV57" s="552"/>
      <c r="VQW57" s="552"/>
      <c r="VQX57" s="552"/>
      <c r="VQY57" s="552"/>
      <c r="VQZ57" s="552"/>
      <c r="VRA57" s="552"/>
      <c r="VRB57" s="552"/>
      <c r="VRC57" s="552"/>
      <c r="VRD57" s="552"/>
      <c r="VRE57" s="552"/>
      <c r="VRF57" s="552"/>
      <c r="VRG57" s="552"/>
      <c r="VRH57" s="552"/>
      <c r="VRI57" s="552"/>
      <c r="VRJ57" s="552"/>
      <c r="VRK57" s="552"/>
      <c r="VRL57" s="552"/>
      <c r="VRM57" s="552"/>
      <c r="VRN57" s="552"/>
      <c r="VRO57" s="552"/>
      <c r="VRP57" s="552"/>
      <c r="VRQ57" s="552"/>
      <c r="VRR57" s="552"/>
      <c r="VRS57" s="552"/>
      <c r="VRT57" s="552"/>
      <c r="VRU57" s="552"/>
      <c r="VRV57" s="552"/>
      <c r="VRW57" s="552"/>
      <c r="VRX57" s="552"/>
      <c r="VRY57" s="552"/>
      <c r="VRZ57" s="552"/>
      <c r="VSA57" s="552"/>
      <c r="VSB57" s="552"/>
      <c r="VSC57" s="552"/>
      <c r="VSD57" s="552"/>
      <c r="VSE57" s="552"/>
      <c r="VSF57" s="552"/>
      <c r="VSG57" s="552"/>
      <c r="VSH57" s="552"/>
      <c r="VSI57" s="552"/>
      <c r="VSJ57" s="552"/>
      <c r="VSK57" s="552"/>
      <c r="VSL57" s="552"/>
      <c r="VSM57" s="552"/>
      <c r="VSN57" s="552"/>
      <c r="VSO57" s="552"/>
      <c r="VSP57" s="552"/>
      <c r="VSQ57" s="552"/>
      <c r="VSR57" s="552"/>
      <c r="VSS57" s="552"/>
      <c r="VST57" s="552"/>
      <c r="VSU57" s="552"/>
      <c r="VSV57" s="552"/>
      <c r="VSW57" s="552"/>
      <c r="VSX57" s="552"/>
      <c r="VSY57" s="552"/>
      <c r="VSZ57" s="552"/>
      <c r="VTA57" s="552"/>
      <c r="VTB57" s="552"/>
      <c r="VTC57" s="552"/>
      <c r="VTD57" s="552"/>
      <c r="VTE57" s="552"/>
      <c r="VTF57" s="552"/>
      <c r="VTG57" s="552"/>
      <c r="VTH57" s="552"/>
      <c r="VTI57" s="552"/>
      <c r="VTJ57" s="552"/>
      <c r="VTK57" s="552"/>
      <c r="VTL57" s="552"/>
      <c r="VTM57" s="552"/>
      <c r="VTN57" s="552"/>
      <c r="VTO57" s="552"/>
      <c r="VTP57" s="552"/>
      <c r="VTQ57" s="552"/>
      <c r="VTR57" s="552"/>
      <c r="VTS57" s="552"/>
      <c r="VTT57" s="552"/>
      <c r="VTU57" s="552"/>
      <c r="VTV57" s="552"/>
      <c r="VTW57" s="552"/>
      <c r="VTX57" s="552"/>
      <c r="VTY57" s="552"/>
      <c r="VTZ57" s="552"/>
      <c r="VUA57" s="552"/>
      <c r="VUB57" s="552"/>
      <c r="VUC57" s="552"/>
      <c r="VUD57" s="552"/>
      <c r="VUE57" s="552"/>
      <c r="VUF57" s="552"/>
      <c r="VUG57" s="552"/>
      <c r="VUH57" s="552"/>
      <c r="VUI57" s="552"/>
      <c r="VUJ57" s="552"/>
      <c r="VUK57" s="552"/>
      <c r="VUL57" s="552"/>
      <c r="VUM57" s="552"/>
      <c r="VUN57" s="552"/>
      <c r="VUO57" s="552"/>
      <c r="VUP57" s="552"/>
      <c r="VUQ57" s="552"/>
      <c r="VUR57" s="552"/>
      <c r="VUS57" s="552"/>
      <c r="VUT57" s="552"/>
      <c r="VUU57" s="552"/>
      <c r="VUV57" s="552"/>
      <c r="VUW57" s="552"/>
      <c r="VUX57" s="552"/>
      <c r="VUY57" s="552"/>
      <c r="VUZ57" s="552"/>
      <c r="VVA57" s="552"/>
      <c r="VVB57" s="552"/>
      <c r="VVC57" s="552"/>
      <c r="VVD57" s="552"/>
      <c r="VVE57" s="552"/>
      <c r="VVF57" s="552"/>
      <c r="VVG57" s="552"/>
      <c r="VVH57" s="552"/>
      <c r="VVI57" s="552"/>
      <c r="VVJ57" s="552"/>
      <c r="VVK57" s="552"/>
      <c r="VVL57" s="552"/>
      <c r="VVM57" s="552"/>
      <c r="VVN57" s="552"/>
      <c r="VVO57" s="552"/>
      <c r="VVP57" s="552"/>
      <c r="VVQ57" s="552"/>
      <c r="VVR57" s="552"/>
      <c r="VVS57" s="552"/>
      <c r="VVT57" s="552"/>
      <c r="VVU57" s="552"/>
      <c r="VVV57" s="552"/>
      <c r="VVW57" s="552"/>
      <c r="VVX57" s="552"/>
      <c r="VVY57" s="552"/>
      <c r="VVZ57" s="552"/>
      <c r="VWA57" s="552"/>
      <c r="VWB57" s="552"/>
      <c r="VWC57" s="552"/>
      <c r="VWD57" s="552"/>
      <c r="VWE57" s="552"/>
      <c r="VWF57" s="552"/>
      <c r="VWG57" s="552"/>
      <c r="VWH57" s="552"/>
      <c r="VWI57" s="552"/>
      <c r="VWJ57" s="552"/>
      <c r="VWK57" s="552"/>
      <c r="VWL57" s="552"/>
      <c r="VWM57" s="552"/>
      <c r="VWN57" s="552"/>
      <c r="VWO57" s="552"/>
      <c r="VWP57" s="552"/>
      <c r="VWQ57" s="552"/>
      <c r="VWR57" s="552"/>
      <c r="VWS57" s="552"/>
      <c r="VWT57" s="552"/>
      <c r="VWU57" s="552"/>
      <c r="VWV57" s="552"/>
      <c r="VWW57" s="552"/>
      <c r="VWX57" s="552"/>
      <c r="VWY57" s="552"/>
      <c r="VWZ57" s="552"/>
      <c r="VXA57" s="552"/>
      <c r="VXB57" s="552"/>
      <c r="VXC57" s="552"/>
      <c r="VXD57" s="552"/>
      <c r="VXE57" s="552"/>
      <c r="VXF57" s="552"/>
      <c r="VXG57" s="552"/>
      <c r="VXH57" s="552"/>
      <c r="VXI57" s="552"/>
      <c r="VXJ57" s="552"/>
      <c r="VXK57" s="552"/>
      <c r="VXL57" s="552"/>
      <c r="VXM57" s="552"/>
      <c r="VXN57" s="552"/>
      <c r="VXO57" s="552"/>
      <c r="VXP57" s="552"/>
      <c r="VXQ57" s="552"/>
      <c r="VXR57" s="552"/>
      <c r="VXS57" s="552"/>
      <c r="VXT57" s="552"/>
      <c r="VXU57" s="552"/>
      <c r="VXV57" s="552"/>
      <c r="VXW57" s="552"/>
      <c r="VXX57" s="552"/>
      <c r="VXY57" s="552"/>
      <c r="VXZ57" s="552"/>
      <c r="VYA57" s="552"/>
      <c r="VYB57" s="552"/>
      <c r="VYC57" s="552"/>
      <c r="VYD57" s="552"/>
      <c r="VYE57" s="552"/>
      <c r="VYF57" s="552"/>
      <c r="VYG57" s="552"/>
      <c r="VYH57" s="552"/>
      <c r="VYI57" s="552"/>
      <c r="VYJ57" s="552"/>
      <c r="VYK57" s="552"/>
      <c r="VYL57" s="552"/>
      <c r="VYM57" s="552"/>
      <c r="VYN57" s="552"/>
      <c r="VYO57" s="552"/>
      <c r="VYP57" s="552"/>
      <c r="VYQ57" s="552"/>
      <c r="VYR57" s="552"/>
      <c r="VYS57" s="552"/>
      <c r="VYT57" s="552"/>
      <c r="VYU57" s="552"/>
      <c r="VYV57" s="552"/>
      <c r="VYW57" s="552"/>
      <c r="VYX57" s="552"/>
      <c r="VYY57" s="552"/>
      <c r="VYZ57" s="552"/>
      <c r="VZA57" s="552"/>
      <c r="VZB57" s="552"/>
      <c r="VZC57" s="552"/>
      <c r="VZD57" s="552"/>
      <c r="VZE57" s="552"/>
      <c r="VZF57" s="552"/>
      <c r="VZG57" s="552"/>
      <c r="VZH57" s="552"/>
      <c r="VZI57" s="552"/>
      <c r="VZJ57" s="552"/>
      <c r="VZK57" s="552"/>
      <c r="VZL57" s="552"/>
      <c r="VZM57" s="552"/>
      <c r="VZN57" s="552"/>
      <c r="VZO57" s="552"/>
      <c r="VZP57" s="552"/>
      <c r="VZQ57" s="552"/>
      <c r="VZR57" s="552"/>
      <c r="VZS57" s="552"/>
      <c r="VZT57" s="552"/>
      <c r="VZU57" s="552"/>
      <c r="VZV57" s="552"/>
      <c r="VZW57" s="552"/>
      <c r="VZX57" s="552"/>
      <c r="VZY57" s="552"/>
      <c r="VZZ57" s="552"/>
      <c r="WAA57" s="552"/>
      <c r="WAB57" s="552"/>
      <c r="WAC57" s="552"/>
      <c r="WAD57" s="552"/>
      <c r="WAE57" s="552"/>
      <c r="WAF57" s="552"/>
      <c r="WAG57" s="552"/>
      <c r="WAH57" s="552"/>
      <c r="WAI57" s="552"/>
      <c r="WAJ57" s="552"/>
      <c r="WAK57" s="552"/>
      <c r="WAL57" s="552"/>
      <c r="WAM57" s="552"/>
      <c r="WAN57" s="552"/>
      <c r="WAO57" s="552"/>
      <c r="WAP57" s="552"/>
      <c r="WAQ57" s="552"/>
      <c r="WAR57" s="552"/>
      <c r="WAS57" s="552"/>
      <c r="WAT57" s="552"/>
      <c r="WAU57" s="552"/>
      <c r="WAV57" s="552"/>
      <c r="WAW57" s="552"/>
      <c r="WAX57" s="552"/>
      <c r="WAY57" s="552"/>
      <c r="WAZ57" s="552"/>
      <c r="WBA57" s="552"/>
      <c r="WBB57" s="552"/>
      <c r="WBC57" s="552"/>
      <c r="WBD57" s="552"/>
      <c r="WBE57" s="552"/>
      <c r="WBF57" s="552"/>
      <c r="WBG57" s="552"/>
      <c r="WBH57" s="552"/>
      <c r="WBI57" s="552"/>
      <c r="WBJ57" s="552"/>
      <c r="WBK57" s="552"/>
      <c r="WBL57" s="552"/>
      <c r="WBM57" s="552"/>
      <c r="WBN57" s="552"/>
      <c r="WBO57" s="552"/>
      <c r="WBP57" s="552"/>
      <c r="WBQ57" s="552"/>
      <c r="WBR57" s="552"/>
      <c r="WBS57" s="552"/>
      <c r="WBT57" s="552"/>
      <c r="WBU57" s="552"/>
      <c r="WBV57" s="552"/>
      <c r="WBW57" s="552"/>
      <c r="WBX57" s="552"/>
      <c r="WBY57" s="552"/>
      <c r="WBZ57" s="552"/>
      <c r="WCA57" s="552"/>
      <c r="WCB57" s="552"/>
      <c r="WCC57" s="552"/>
      <c r="WCD57" s="552"/>
      <c r="WCE57" s="552"/>
      <c r="WCF57" s="552"/>
      <c r="WCG57" s="552"/>
      <c r="WCH57" s="552"/>
      <c r="WCI57" s="552"/>
      <c r="WCJ57" s="552"/>
      <c r="WCK57" s="552"/>
      <c r="WCL57" s="552"/>
      <c r="WCM57" s="552"/>
      <c r="WCN57" s="552"/>
      <c r="WCO57" s="552"/>
      <c r="WCP57" s="552"/>
      <c r="WCQ57" s="552"/>
      <c r="WCR57" s="552"/>
      <c r="WCS57" s="552"/>
      <c r="WCT57" s="552"/>
      <c r="WCU57" s="552"/>
      <c r="WCV57" s="552"/>
      <c r="WCW57" s="552"/>
      <c r="WCX57" s="552"/>
      <c r="WCY57" s="552"/>
      <c r="WCZ57" s="552"/>
      <c r="WDA57" s="552"/>
      <c r="WDB57" s="552"/>
      <c r="WDC57" s="552"/>
      <c r="WDD57" s="552"/>
      <c r="WDE57" s="552"/>
      <c r="WDF57" s="552"/>
      <c r="WDG57" s="552"/>
      <c r="WDH57" s="552"/>
      <c r="WDI57" s="552"/>
      <c r="WDJ57" s="552"/>
      <c r="WDK57" s="552"/>
      <c r="WDL57" s="552"/>
      <c r="WDM57" s="552"/>
      <c r="WDN57" s="552"/>
      <c r="WDO57" s="552"/>
      <c r="WDP57" s="552"/>
      <c r="WDQ57" s="552"/>
      <c r="WDR57" s="552"/>
      <c r="WDS57" s="552"/>
      <c r="WDT57" s="552"/>
      <c r="WDU57" s="552"/>
      <c r="WDV57" s="552"/>
      <c r="WDW57" s="552"/>
      <c r="WDX57" s="552"/>
      <c r="WDY57" s="552"/>
      <c r="WDZ57" s="552"/>
      <c r="WEA57" s="552"/>
      <c r="WEB57" s="552"/>
      <c r="WEC57" s="552"/>
      <c r="WED57" s="552"/>
      <c r="WEE57" s="552"/>
      <c r="WEF57" s="552"/>
      <c r="WEG57" s="552"/>
      <c r="WEH57" s="552"/>
      <c r="WEI57" s="552"/>
      <c r="WEJ57" s="552"/>
      <c r="WEK57" s="552"/>
      <c r="WEL57" s="552"/>
      <c r="WEM57" s="552"/>
      <c r="WEN57" s="552"/>
      <c r="WEO57" s="552"/>
      <c r="WEP57" s="552"/>
      <c r="WEQ57" s="552"/>
      <c r="WER57" s="552"/>
      <c r="WES57" s="552"/>
      <c r="WET57" s="552"/>
      <c r="WEU57" s="552"/>
      <c r="WEV57" s="552"/>
      <c r="WEW57" s="552"/>
      <c r="WEX57" s="552"/>
      <c r="WEY57" s="552"/>
      <c r="WEZ57" s="552"/>
      <c r="WFA57" s="552"/>
      <c r="WFB57" s="552"/>
      <c r="WFC57" s="552"/>
      <c r="WFD57" s="552"/>
      <c r="WFE57" s="552"/>
      <c r="WFF57" s="552"/>
      <c r="WFG57" s="552"/>
      <c r="WFH57" s="552"/>
      <c r="WFI57" s="552"/>
      <c r="WFJ57" s="552"/>
      <c r="WFK57" s="552"/>
      <c r="WFL57" s="552"/>
      <c r="WFM57" s="552"/>
      <c r="WFN57" s="552"/>
      <c r="WFO57" s="552"/>
      <c r="WFP57" s="552"/>
      <c r="WFQ57" s="552"/>
      <c r="WFR57" s="552"/>
      <c r="WFS57" s="552"/>
      <c r="WFT57" s="552"/>
      <c r="WFU57" s="552"/>
      <c r="WFV57" s="552"/>
      <c r="WFW57" s="552"/>
      <c r="WFX57" s="552"/>
      <c r="WFY57" s="552"/>
      <c r="WFZ57" s="552"/>
      <c r="WGA57" s="552"/>
      <c r="WGB57" s="552"/>
      <c r="WGC57" s="552"/>
      <c r="WGD57" s="552"/>
      <c r="WGE57" s="552"/>
      <c r="WGF57" s="552"/>
      <c r="WGG57" s="552"/>
      <c r="WGH57" s="552"/>
      <c r="WGI57" s="552"/>
      <c r="WGJ57" s="552"/>
      <c r="WGK57" s="552"/>
      <c r="WGL57" s="552"/>
      <c r="WGM57" s="552"/>
      <c r="WGN57" s="552"/>
      <c r="WGO57" s="552"/>
      <c r="WGP57" s="552"/>
      <c r="WGQ57" s="552"/>
      <c r="WGR57" s="552"/>
      <c r="WGS57" s="552"/>
      <c r="WGT57" s="552"/>
      <c r="WGU57" s="552"/>
      <c r="WGV57" s="552"/>
      <c r="WGW57" s="552"/>
      <c r="WGX57" s="552"/>
      <c r="WGY57" s="552"/>
      <c r="WGZ57" s="552"/>
      <c r="WHA57" s="552"/>
      <c r="WHB57" s="552"/>
      <c r="WHC57" s="552"/>
      <c r="WHD57" s="552"/>
      <c r="WHE57" s="552"/>
      <c r="WHF57" s="552"/>
      <c r="WHG57" s="552"/>
      <c r="WHH57" s="552"/>
      <c r="WHI57" s="552"/>
      <c r="WHJ57" s="552"/>
      <c r="WHK57" s="552"/>
      <c r="WHL57" s="552"/>
      <c r="WHM57" s="552"/>
      <c r="WHN57" s="552"/>
      <c r="WHO57" s="552"/>
      <c r="WHP57" s="552"/>
      <c r="WHQ57" s="552"/>
      <c r="WHR57" s="552"/>
      <c r="WHS57" s="552"/>
      <c r="WHT57" s="552"/>
      <c r="WHU57" s="552"/>
      <c r="WHV57" s="552"/>
      <c r="WHW57" s="552"/>
      <c r="WHX57" s="552"/>
      <c r="WHY57" s="552"/>
      <c r="WHZ57" s="552"/>
      <c r="WIA57" s="552"/>
      <c r="WIB57" s="552"/>
      <c r="WIC57" s="552"/>
      <c r="WID57" s="552"/>
      <c r="WIE57" s="552"/>
      <c r="WIF57" s="552"/>
      <c r="WIG57" s="552"/>
      <c r="WIH57" s="552"/>
      <c r="WII57" s="552"/>
      <c r="WIJ57" s="552"/>
      <c r="WIK57" s="552"/>
      <c r="WIL57" s="552"/>
      <c r="WIM57" s="552"/>
      <c r="WIN57" s="552"/>
      <c r="WIO57" s="552"/>
      <c r="WIP57" s="552"/>
      <c r="WIQ57" s="552"/>
      <c r="WIR57" s="552"/>
      <c r="WIS57" s="552"/>
      <c r="WIT57" s="552"/>
      <c r="WIU57" s="552"/>
      <c r="WIV57" s="552"/>
      <c r="WIW57" s="552"/>
      <c r="WIX57" s="552"/>
      <c r="WIY57" s="552"/>
      <c r="WIZ57" s="552"/>
      <c r="WJA57" s="552"/>
      <c r="WJB57" s="552"/>
      <c r="WJC57" s="552"/>
      <c r="WJD57" s="552"/>
      <c r="WJE57" s="552"/>
      <c r="WJF57" s="552"/>
      <c r="WJG57" s="552"/>
      <c r="WJH57" s="552"/>
      <c r="WJI57" s="552"/>
      <c r="WJJ57" s="552"/>
      <c r="WJK57" s="552"/>
      <c r="WJL57" s="552"/>
      <c r="WJM57" s="552"/>
      <c r="WJN57" s="552"/>
      <c r="WJO57" s="552"/>
      <c r="WJP57" s="552"/>
      <c r="WJQ57" s="552"/>
      <c r="WJR57" s="552"/>
      <c r="WJS57" s="552"/>
      <c r="WJT57" s="552"/>
      <c r="WJU57" s="552"/>
      <c r="WJV57" s="552"/>
      <c r="WJW57" s="552"/>
      <c r="WJX57" s="552"/>
      <c r="WJY57" s="552"/>
      <c r="WJZ57" s="552"/>
      <c r="WKA57" s="552"/>
      <c r="WKB57" s="552"/>
      <c r="WKC57" s="552"/>
      <c r="WKD57" s="552"/>
      <c r="WKE57" s="552"/>
      <c r="WKF57" s="552"/>
      <c r="WKG57" s="552"/>
      <c r="WKH57" s="552"/>
      <c r="WKI57" s="552"/>
      <c r="WKJ57" s="552"/>
      <c r="WKK57" s="552"/>
      <c r="WKL57" s="552"/>
      <c r="WKM57" s="552"/>
      <c r="WKN57" s="552"/>
      <c r="WKO57" s="552"/>
      <c r="WKP57" s="552"/>
      <c r="WKQ57" s="552"/>
      <c r="WKR57" s="552"/>
      <c r="WKS57" s="552"/>
      <c r="WKT57" s="552"/>
      <c r="WKU57" s="552"/>
      <c r="WKV57" s="552"/>
      <c r="WKW57" s="552"/>
      <c r="WKX57" s="552"/>
      <c r="WKY57" s="552"/>
      <c r="WKZ57" s="552"/>
      <c r="WLA57" s="552"/>
      <c r="WLB57" s="552"/>
      <c r="WLC57" s="552"/>
      <c r="WLD57" s="552"/>
      <c r="WLE57" s="552"/>
      <c r="WLF57" s="552"/>
      <c r="WLG57" s="552"/>
      <c r="WLH57" s="552"/>
      <c r="WLI57" s="552"/>
      <c r="WLJ57" s="552"/>
      <c r="WLK57" s="552"/>
      <c r="WLL57" s="552"/>
      <c r="WLM57" s="552"/>
      <c r="WLN57" s="552"/>
      <c r="WLO57" s="552"/>
      <c r="WLP57" s="552"/>
      <c r="WLQ57" s="552"/>
      <c r="WLR57" s="552"/>
      <c r="WLS57" s="552"/>
      <c r="WLT57" s="552"/>
      <c r="WLU57" s="552"/>
      <c r="WLV57" s="552"/>
      <c r="WLW57" s="552"/>
      <c r="WLX57" s="552"/>
      <c r="WLY57" s="552"/>
      <c r="WLZ57" s="552"/>
      <c r="WMA57" s="552"/>
      <c r="WMB57" s="552"/>
      <c r="WMC57" s="552"/>
      <c r="WMD57" s="552"/>
      <c r="WME57" s="552"/>
      <c r="WMF57" s="552"/>
      <c r="WMG57" s="552"/>
      <c r="WMH57" s="552"/>
      <c r="WMI57" s="552"/>
      <c r="WMJ57" s="552"/>
      <c r="WMK57" s="552"/>
      <c r="WML57" s="552"/>
      <c r="WMM57" s="552"/>
      <c r="WMN57" s="552"/>
      <c r="WMO57" s="552"/>
      <c r="WMP57" s="552"/>
      <c r="WMQ57" s="552"/>
      <c r="WMR57" s="552"/>
      <c r="WMS57" s="552"/>
      <c r="WMT57" s="552"/>
      <c r="WMU57" s="552"/>
      <c r="WMV57" s="552"/>
      <c r="WMW57" s="552"/>
      <c r="WMX57" s="552"/>
      <c r="WMY57" s="552"/>
      <c r="WMZ57" s="552"/>
      <c r="WNA57" s="552"/>
      <c r="WNB57" s="552"/>
      <c r="WNC57" s="552"/>
      <c r="WND57" s="552"/>
      <c r="WNE57" s="552"/>
      <c r="WNF57" s="552"/>
      <c r="WNG57" s="552"/>
      <c r="WNH57" s="552"/>
      <c r="WNI57" s="552"/>
      <c r="WNJ57" s="552"/>
      <c r="WNK57" s="552"/>
      <c r="WNL57" s="552"/>
      <c r="WNM57" s="552"/>
      <c r="WNN57" s="552"/>
      <c r="WNO57" s="552"/>
      <c r="WNP57" s="552"/>
      <c r="WNQ57" s="552"/>
      <c r="WNR57" s="552"/>
      <c r="WNS57" s="552"/>
      <c r="WNT57" s="552"/>
      <c r="WNU57" s="552"/>
      <c r="WNV57" s="552"/>
      <c r="WNW57" s="552"/>
      <c r="WNX57" s="552"/>
      <c r="WNY57" s="552"/>
      <c r="WNZ57" s="552"/>
      <c r="WOA57" s="552"/>
      <c r="WOB57" s="552"/>
      <c r="WOC57" s="552"/>
      <c r="WOD57" s="552"/>
      <c r="WOE57" s="552"/>
      <c r="WOF57" s="552"/>
      <c r="WOG57" s="552"/>
      <c r="WOH57" s="552"/>
      <c r="WOI57" s="552"/>
      <c r="WOJ57" s="552"/>
      <c r="WOK57" s="552"/>
      <c r="WOL57" s="552"/>
      <c r="WOM57" s="552"/>
      <c r="WON57" s="552"/>
      <c r="WOO57" s="552"/>
      <c r="WOP57" s="552"/>
      <c r="WOQ57" s="552"/>
      <c r="WOR57" s="552"/>
      <c r="WOS57" s="552"/>
      <c r="WOT57" s="552"/>
      <c r="WOU57" s="552"/>
      <c r="WOV57" s="552"/>
      <c r="WOW57" s="552"/>
      <c r="WOX57" s="552"/>
      <c r="WOY57" s="552"/>
      <c r="WOZ57" s="552"/>
      <c r="WPA57" s="552"/>
      <c r="WPB57" s="552"/>
      <c r="WPC57" s="552"/>
      <c r="WPD57" s="552"/>
      <c r="WPE57" s="552"/>
      <c r="WPF57" s="552"/>
      <c r="WPG57" s="552"/>
      <c r="WPH57" s="552"/>
      <c r="WPI57" s="552"/>
      <c r="WPJ57" s="552"/>
      <c r="WPK57" s="552"/>
      <c r="WPL57" s="552"/>
      <c r="WPM57" s="552"/>
      <c r="WPN57" s="552"/>
      <c r="WPO57" s="552"/>
      <c r="WPP57" s="552"/>
      <c r="WPQ57" s="552"/>
      <c r="WPR57" s="552"/>
      <c r="WPS57" s="552"/>
      <c r="WPT57" s="552"/>
      <c r="WPU57" s="552"/>
      <c r="WPV57" s="552"/>
      <c r="WPW57" s="552"/>
      <c r="WPX57" s="552"/>
      <c r="WPY57" s="552"/>
      <c r="WPZ57" s="552"/>
      <c r="WQA57" s="552"/>
      <c r="WQB57" s="552"/>
      <c r="WQC57" s="552"/>
      <c r="WQD57" s="552"/>
      <c r="WQE57" s="552"/>
      <c r="WQF57" s="552"/>
      <c r="WQG57" s="552"/>
      <c r="WQH57" s="552"/>
      <c r="WQI57" s="552"/>
      <c r="WQJ57" s="552"/>
      <c r="WQK57" s="552"/>
      <c r="WQL57" s="552"/>
      <c r="WQM57" s="552"/>
      <c r="WQN57" s="552"/>
      <c r="WQO57" s="552"/>
      <c r="WQP57" s="552"/>
      <c r="WQQ57" s="552"/>
      <c r="WQR57" s="552"/>
      <c r="WQS57" s="552"/>
      <c r="WQT57" s="552"/>
      <c r="WQU57" s="552"/>
      <c r="WQV57" s="552"/>
      <c r="WQW57" s="552"/>
      <c r="WQX57" s="552"/>
      <c r="WQY57" s="552"/>
      <c r="WQZ57" s="552"/>
      <c r="WRA57" s="552"/>
      <c r="WRB57" s="552"/>
      <c r="WRC57" s="552"/>
      <c r="WRD57" s="552"/>
      <c r="WRE57" s="552"/>
      <c r="WRF57" s="552"/>
      <c r="WRG57" s="552"/>
      <c r="WRH57" s="552"/>
      <c r="WRI57" s="552"/>
      <c r="WRJ57" s="552"/>
      <c r="WRK57" s="552"/>
      <c r="WRL57" s="552"/>
      <c r="WRM57" s="552"/>
      <c r="WRN57" s="552"/>
      <c r="WRO57" s="552"/>
      <c r="WRP57" s="552"/>
      <c r="WRQ57" s="552"/>
      <c r="WRR57" s="552"/>
      <c r="WRS57" s="552"/>
      <c r="WRT57" s="552"/>
      <c r="WRU57" s="552"/>
      <c r="WRV57" s="552"/>
      <c r="WRW57" s="552"/>
      <c r="WRX57" s="552"/>
      <c r="WRY57" s="552"/>
      <c r="WRZ57" s="552"/>
      <c r="WSA57" s="552"/>
      <c r="WSB57" s="552"/>
      <c r="WSC57" s="552"/>
      <c r="WSD57" s="552"/>
      <c r="WSE57" s="552"/>
      <c r="WSF57" s="552"/>
      <c r="WSG57" s="552"/>
      <c r="WSH57" s="552"/>
      <c r="WSI57" s="552"/>
      <c r="WSJ57" s="552"/>
      <c r="WSK57" s="552"/>
      <c r="WSL57" s="552"/>
      <c r="WSM57" s="552"/>
      <c r="WSN57" s="552"/>
      <c r="WSO57" s="552"/>
      <c r="WSP57" s="552"/>
      <c r="WSQ57" s="552"/>
      <c r="WSR57" s="552"/>
      <c r="WSS57" s="552"/>
      <c r="WST57" s="552"/>
      <c r="WSU57" s="552"/>
      <c r="WSV57" s="552"/>
      <c r="WSW57" s="552"/>
      <c r="WSX57" s="552"/>
      <c r="WSY57" s="552"/>
      <c r="WSZ57" s="552"/>
      <c r="WTA57" s="552"/>
      <c r="WTB57" s="552"/>
      <c r="WTC57" s="552"/>
      <c r="WTD57" s="552"/>
      <c r="WTE57" s="552"/>
      <c r="WTF57" s="552"/>
      <c r="WTG57" s="552"/>
      <c r="WTH57" s="552"/>
      <c r="WTI57" s="552"/>
      <c r="WTJ57" s="552"/>
      <c r="WTK57" s="552"/>
      <c r="WTL57" s="552"/>
      <c r="WTM57" s="552"/>
      <c r="WTN57" s="552"/>
      <c r="WTO57" s="552"/>
      <c r="WTP57" s="552"/>
      <c r="WTQ57" s="552"/>
      <c r="WTR57" s="552"/>
      <c r="WTS57" s="552"/>
      <c r="WTT57" s="552"/>
      <c r="WTU57" s="552"/>
      <c r="WTV57" s="552"/>
      <c r="WTW57" s="552"/>
      <c r="WTX57" s="552"/>
      <c r="WTY57" s="552"/>
      <c r="WTZ57" s="552"/>
      <c r="WUA57" s="552"/>
      <c r="WUB57" s="552"/>
      <c r="WUC57" s="552"/>
      <c r="WUD57" s="552"/>
      <c r="WUE57" s="552"/>
      <c r="WUF57" s="552"/>
      <c r="WUG57" s="552"/>
      <c r="WUH57" s="552"/>
      <c r="WUI57" s="552"/>
      <c r="WUJ57" s="552"/>
      <c r="WUK57" s="552"/>
      <c r="WUL57" s="552"/>
      <c r="WUM57" s="552"/>
      <c r="WUN57" s="552"/>
      <c r="WUO57" s="552"/>
      <c r="WUP57" s="552"/>
      <c r="WUQ57" s="552"/>
      <c r="WUR57" s="552"/>
      <c r="WUS57" s="552"/>
      <c r="WUT57" s="552"/>
      <c r="WUU57" s="552"/>
      <c r="WUV57" s="552"/>
      <c r="WUW57" s="552"/>
      <c r="WUX57" s="552"/>
      <c r="WUY57" s="552"/>
      <c r="WUZ57" s="552"/>
      <c r="WVA57" s="552"/>
      <c r="WVB57" s="552"/>
      <c r="WVC57" s="552"/>
      <c r="WVD57" s="552"/>
      <c r="WVE57" s="552"/>
      <c r="WVF57" s="552"/>
      <c r="WVG57" s="552"/>
      <c r="WVH57" s="552"/>
      <c r="WVI57" s="552"/>
      <c r="WVJ57" s="552"/>
      <c r="WVK57" s="552"/>
      <c r="WVL57" s="552"/>
      <c r="WVM57" s="552"/>
      <c r="WVN57" s="552"/>
      <c r="WVO57" s="552"/>
      <c r="WVP57" s="552"/>
      <c r="WVQ57" s="552"/>
      <c r="WVR57" s="552"/>
      <c r="WVS57" s="552"/>
      <c r="WVT57" s="552"/>
      <c r="WVU57" s="552"/>
      <c r="WVV57" s="552"/>
      <c r="WVW57" s="552"/>
      <c r="WVX57" s="552"/>
      <c r="WVY57" s="552"/>
      <c r="WVZ57" s="552"/>
      <c r="WWA57" s="552"/>
      <c r="WWB57" s="552"/>
      <c r="WWC57" s="552"/>
      <c r="WWD57" s="552"/>
      <c r="WWE57" s="552"/>
      <c r="WWF57" s="552"/>
      <c r="WWG57" s="552"/>
      <c r="WWH57" s="552"/>
      <c r="WWI57" s="552"/>
      <c r="WWJ57" s="552"/>
      <c r="WWK57" s="552"/>
      <c r="WWL57" s="552"/>
      <c r="WWM57" s="552"/>
      <c r="WWN57" s="552"/>
      <c r="WWO57" s="552"/>
      <c r="WWP57" s="552"/>
      <c r="WWQ57" s="552"/>
      <c r="WWR57" s="552"/>
      <c r="WWS57" s="552"/>
      <c r="WWT57" s="552"/>
      <c r="WWU57" s="552"/>
      <c r="WWV57" s="552"/>
      <c r="WWW57" s="552"/>
      <c r="WWX57" s="552"/>
      <c r="WWY57" s="552"/>
      <c r="WWZ57" s="552"/>
      <c r="WXA57" s="552"/>
      <c r="WXB57" s="552"/>
      <c r="WXC57" s="552"/>
      <c r="WXD57" s="552"/>
      <c r="WXE57" s="552"/>
      <c r="WXF57" s="552"/>
      <c r="WXG57" s="552"/>
      <c r="WXH57" s="552"/>
      <c r="WXI57" s="552"/>
      <c r="WXJ57" s="552"/>
      <c r="WXK57" s="552"/>
      <c r="WXL57" s="552"/>
      <c r="WXM57" s="552"/>
      <c r="WXN57" s="552"/>
      <c r="WXO57" s="552"/>
      <c r="WXP57" s="552"/>
      <c r="WXQ57" s="552"/>
      <c r="WXR57" s="552"/>
      <c r="WXS57" s="552"/>
      <c r="WXT57" s="552"/>
      <c r="WXU57" s="552"/>
      <c r="WXV57" s="552"/>
      <c r="WXW57" s="552"/>
      <c r="WXX57" s="552"/>
      <c r="WXY57" s="552"/>
      <c r="WXZ57" s="552"/>
      <c r="WYA57" s="552"/>
      <c r="WYB57" s="552"/>
      <c r="WYC57" s="552"/>
      <c r="WYD57" s="552"/>
      <c r="WYE57" s="552"/>
      <c r="WYF57" s="552"/>
      <c r="WYG57" s="552"/>
      <c r="WYH57" s="552"/>
      <c r="WYI57" s="552"/>
      <c r="WYJ57" s="552"/>
      <c r="WYK57" s="552"/>
      <c r="WYL57" s="552"/>
      <c r="WYM57" s="552"/>
      <c r="WYN57" s="552"/>
      <c r="WYO57" s="552"/>
      <c r="WYP57" s="552"/>
      <c r="WYQ57" s="552"/>
      <c r="WYR57" s="552"/>
      <c r="WYS57" s="552"/>
      <c r="WYT57" s="552"/>
      <c r="WYU57" s="552"/>
      <c r="WYV57" s="552"/>
      <c r="WYW57" s="552"/>
      <c r="WYX57" s="552"/>
      <c r="WYY57" s="552"/>
      <c r="WYZ57" s="552"/>
      <c r="WZA57" s="552"/>
      <c r="WZB57" s="552"/>
      <c r="WZC57" s="552"/>
      <c r="WZD57" s="552"/>
      <c r="WZE57" s="552"/>
      <c r="WZF57" s="552"/>
      <c r="WZG57" s="552"/>
      <c r="WZH57" s="552"/>
      <c r="WZI57" s="552"/>
      <c r="WZJ57" s="552"/>
      <c r="WZK57" s="552"/>
      <c r="WZL57" s="552"/>
      <c r="WZM57" s="552"/>
      <c r="WZN57" s="552"/>
      <c r="WZO57" s="552"/>
      <c r="WZP57" s="552"/>
      <c r="WZQ57" s="552"/>
      <c r="WZR57" s="552"/>
      <c r="WZS57" s="552"/>
      <c r="WZT57" s="552"/>
      <c r="WZU57" s="552"/>
      <c r="WZV57" s="552"/>
      <c r="WZW57" s="552"/>
      <c r="WZX57" s="552"/>
      <c r="WZY57" s="552"/>
      <c r="WZZ57" s="552"/>
      <c r="XAA57" s="552"/>
      <c r="XAB57" s="552"/>
      <c r="XAC57" s="552"/>
      <c r="XAD57" s="552"/>
      <c r="XAE57" s="552"/>
      <c r="XAF57" s="552"/>
      <c r="XAG57" s="552"/>
      <c r="XAH57" s="552"/>
      <c r="XAI57" s="552"/>
      <c r="XAJ57" s="552"/>
      <c r="XAK57" s="552"/>
      <c r="XAL57" s="552"/>
      <c r="XAM57" s="552"/>
      <c r="XAN57" s="552"/>
      <c r="XAO57" s="552"/>
      <c r="XAP57" s="552"/>
      <c r="XAQ57" s="552"/>
      <c r="XAR57" s="552"/>
      <c r="XAS57" s="552"/>
      <c r="XAT57" s="552"/>
      <c r="XAU57" s="552"/>
      <c r="XAV57" s="552"/>
      <c r="XAW57" s="552"/>
      <c r="XAX57" s="552"/>
      <c r="XAY57" s="552"/>
      <c r="XAZ57" s="552"/>
      <c r="XBA57" s="552"/>
      <c r="XBB57" s="552"/>
      <c r="XBC57" s="552"/>
      <c r="XBD57" s="552"/>
      <c r="XBE57" s="552"/>
      <c r="XBF57" s="552"/>
      <c r="XBG57" s="552"/>
      <c r="XBH57" s="552"/>
      <c r="XBI57" s="552"/>
    </row>
    <row r="58" spans="1:16285" s="552" customFormat="1" ht="20.25" customHeight="1">
      <c r="A58" s="547">
        <v>10025</v>
      </c>
      <c r="B58" s="650" t="s">
        <v>277</v>
      </c>
      <c r="C58" s="555" t="s">
        <v>55</v>
      </c>
      <c r="D58" s="555" t="s">
        <v>112</v>
      </c>
      <c r="E58" s="396" t="s">
        <v>89</v>
      </c>
      <c r="F58" s="650" t="s">
        <v>1337</v>
      </c>
      <c r="G58" s="650"/>
      <c r="H58" s="555"/>
      <c r="I58" s="555" t="s">
        <v>278</v>
      </c>
      <c r="J58" s="555" t="s">
        <v>279</v>
      </c>
      <c r="K58" s="555" t="s">
        <v>114</v>
      </c>
      <c r="L58" s="292">
        <v>1</v>
      </c>
      <c r="M58" s="293" t="s">
        <v>93</v>
      </c>
      <c r="N58" s="293" t="s">
        <v>280</v>
      </c>
      <c r="O58" s="288"/>
      <c r="P58" s="289"/>
      <c r="Q58" s="289"/>
      <c r="R58" s="294"/>
      <c r="S58" s="296">
        <v>1995</v>
      </c>
      <c r="T58" s="240">
        <v>1.9</v>
      </c>
      <c r="U58" s="240">
        <v>9.6280000000000001</v>
      </c>
      <c r="V58" s="240">
        <v>9.6280000000000001</v>
      </c>
      <c r="W58" s="297"/>
      <c r="X58" s="252">
        <v>0.50673684210526315</v>
      </c>
      <c r="Y58" s="299">
        <v>1</v>
      </c>
      <c r="Z58" s="299">
        <v>1</v>
      </c>
      <c r="AA58" s="240">
        <v>9.6280000000000001</v>
      </c>
      <c r="AB58" s="298">
        <v>6.0864146240132942E-2</v>
      </c>
      <c r="AC58" s="300">
        <v>54</v>
      </c>
      <c r="AD58" s="301">
        <v>35977</v>
      </c>
      <c r="AE58" s="294" t="s">
        <v>94</v>
      </c>
      <c r="AF58" s="619">
        <v>12.999689</v>
      </c>
      <c r="AG58" s="410"/>
      <c r="AH58" s="405">
        <v>41090</v>
      </c>
      <c r="AI58" s="406">
        <v>12.5</v>
      </c>
      <c r="AJ58" s="246"/>
      <c r="AK58" s="246" t="s">
        <v>152</v>
      </c>
      <c r="AL58" s="246" t="s">
        <v>1529</v>
      </c>
      <c r="AM58" s="247">
        <v>7.8750000000000001E-2</v>
      </c>
      <c r="AN58" s="250">
        <v>8.6152830271554959E-2</v>
      </c>
      <c r="AO58" s="247" t="s">
        <v>1528</v>
      </c>
      <c r="AP58" s="302">
        <v>115.42883336544037</v>
      </c>
      <c r="AQ58" s="302">
        <v>119.33</v>
      </c>
      <c r="AR58" s="555"/>
      <c r="AS58" s="303"/>
      <c r="AT58" s="250">
        <v>3.3797159001068507E-2</v>
      </c>
      <c r="AU58" s="251" t="s">
        <v>1550</v>
      </c>
      <c r="AV58" s="252">
        <v>1</v>
      </c>
      <c r="AW58" s="241"/>
      <c r="AX58" s="477"/>
      <c r="AY58" s="251"/>
      <c r="AZ58" s="252"/>
      <c r="BA58" s="241"/>
      <c r="BB58" s="477"/>
      <c r="BC58" s="251"/>
      <c r="BD58" s="252"/>
      <c r="BE58" s="241"/>
      <c r="BF58" s="477"/>
      <c r="BG58" s="252">
        <v>1</v>
      </c>
      <c r="BH58" s="255">
        <v>0.83333333333333337</v>
      </c>
      <c r="BI58" s="256">
        <v>0</v>
      </c>
      <c r="BJ58" s="256">
        <v>0</v>
      </c>
      <c r="BK58" s="256">
        <v>1</v>
      </c>
      <c r="BL58" s="256">
        <v>0</v>
      </c>
      <c r="BM58" s="256">
        <v>0</v>
      </c>
      <c r="BN58" s="257"/>
      <c r="BO58" s="675">
        <v>0.54062868000000008</v>
      </c>
      <c r="BP58" s="258"/>
      <c r="BQ58" s="411" t="s">
        <v>98</v>
      </c>
      <c r="BR58" s="238">
        <v>1</v>
      </c>
      <c r="BS58" s="238"/>
      <c r="BT58" s="473"/>
      <c r="BU58" s="238"/>
      <c r="BV58" s="238">
        <v>0</v>
      </c>
      <c r="BW58" s="238">
        <v>1</v>
      </c>
      <c r="BX58" s="238"/>
      <c r="BY58" s="238">
        <v>0</v>
      </c>
      <c r="BZ58" s="296">
        <v>0</v>
      </c>
      <c r="CA58" s="555" t="s">
        <v>602</v>
      </c>
      <c r="CB58" s="555" t="s">
        <v>603</v>
      </c>
      <c r="CC58" s="304" t="s">
        <v>604</v>
      </c>
      <c r="CD58" s="564" t="s">
        <v>605</v>
      </c>
      <c r="CE58" s="555" t="s">
        <v>602</v>
      </c>
      <c r="CF58" s="555" t="s">
        <v>603</v>
      </c>
      <c r="CG58" s="304" t="s">
        <v>604</v>
      </c>
      <c r="CH58" s="555" t="s">
        <v>605</v>
      </c>
      <c r="CI58" s="305"/>
      <c r="CJ58" s="305"/>
      <c r="CK58" s="305"/>
      <c r="CL58" s="305"/>
      <c r="CM58" s="305"/>
      <c r="CN58" s="554" t="s">
        <v>809</v>
      </c>
      <c r="CO58" s="554"/>
      <c r="CP58" s="556" t="s">
        <v>277</v>
      </c>
      <c r="CQ58" s="296" t="s">
        <v>422</v>
      </c>
      <c r="CR58" s="296" t="s">
        <v>55</v>
      </c>
      <c r="CS58" s="556"/>
      <c r="CT58" s="291"/>
      <c r="CU58" s="291" t="s">
        <v>93</v>
      </c>
      <c r="CV58" s="291"/>
      <c r="CW58" s="291"/>
      <c r="CX58" s="291"/>
      <c r="CY58" s="291"/>
      <c r="CZ58" s="264" t="s">
        <v>93</v>
      </c>
      <c r="DA58" s="265"/>
      <c r="DB58" s="266"/>
      <c r="DC58" s="267"/>
      <c r="DD58" s="267"/>
      <c r="DE58" s="267"/>
      <c r="DF58" s="267"/>
      <c r="DG58" s="267"/>
      <c r="DH58" s="267"/>
      <c r="DI58" s="267"/>
      <c r="DJ58" s="268"/>
      <c r="DK58" s="263"/>
      <c r="DL58" s="269"/>
      <c r="DM58" s="270"/>
      <c r="DN58" s="270"/>
      <c r="DO58" s="270"/>
      <c r="DP58" s="271"/>
      <c r="DQ58" s="272"/>
      <c r="DS58" s="409">
        <v>10025</v>
      </c>
    </row>
    <row r="59" spans="1:16285" s="552" customFormat="1" ht="20.25" customHeight="1">
      <c r="A59" s="547">
        <v>10004</v>
      </c>
      <c r="B59" s="650" t="s">
        <v>282</v>
      </c>
      <c r="C59" s="555" t="s">
        <v>55</v>
      </c>
      <c r="D59" s="555" t="s">
        <v>112</v>
      </c>
      <c r="E59" s="396" t="s">
        <v>89</v>
      </c>
      <c r="F59" s="650" t="s">
        <v>1278</v>
      </c>
      <c r="G59" s="650"/>
      <c r="H59" s="555"/>
      <c r="I59" s="555" t="s">
        <v>283</v>
      </c>
      <c r="J59" s="555" t="s">
        <v>140</v>
      </c>
      <c r="K59" s="555" t="s">
        <v>114</v>
      </c>
      <c r="L59" s="292">
        <v>1</v>
      </c>
      <c r="M59" s="293" t="s">
        <v>93</v>
      </c>
      <c r="N59" s="293" t="s">
        <v>830</v>
      </c>
      <c r="O59" s="294"/>
      <c r="P59" s="295"/>
      <c r="Q59" s="295"/>
      <c r="R59" s="294"/>
      <c r="S59" s="296">
        <v>1989</v>
      </c>
      <c r="T59" s="240">
        <v>3.5</v>
      </c>
      <c r="U59" s="240">
        <v>26.001399999999997</v>
      </c>
      <c r="V59" s="240">
        <v>26.001399999999997</v>
      </c>
      <c r="W59" s="297"/>
      <c r="X59" s="252">
        <v>0.74289714285714281</v>
      </c>
      <c r="Y59" s="299">
        <v>2</v>
      </c>
      <c r="Z59" s="299">
        <v>15</v>
      </c>
      <c r="AA59" s="240">
        <v>1.7341800000000001</v>
      </c>
      <c r="AB59" s="298">
        <v>0.42229024627800194</v>
      </c>
      <c r="AC59" s="300">
        <v>466</v>
      </c>
      <c r="AD59" s="301">
        <v>35674</v>
      </c>
      <c r="AE59" s="294" t="s">
        <v>306</v>
      </c>
      <c r="AF59" s="619"/>
      <c r="AG59" s="410"/>
      <c r="AH59" s="405"/>
      <c r="AI59" s="406"/>
      <c r="AJ59" s="246"/>
      <c r="AK59" s="246"/>
      <c r="AL59" s="246"/>
      <c r="AM59" s="247"/>
      <c r="AN59" s="407"/>
      <c r="AO59" s="247"/>
      <c r="AP59" s="249"/>
      <c r="AQ59" s="302"/>
      <c r="AR59" s="555"/>
      <c r="AS59" s="303"/>
      <c r="AT59" s="250"/>
      <c r="AU59" s="251"/>
      <c r="AV59" s="256"/>
      <c r="AW59" s="277"/>
      <c r="AX59" s="254"/>
      <c r="AY59" s="251"/>
      <c r="AZ59" s="256"/>
      <c r="BA59" s="277"/>
      <c r="BB59" s="254"/>
      <c r="BC59" s="251"/>
      <c r="BD59" s="256"/>
      <c r="BE59" s="277"/>
      <c r="BF59" s="254"/>
      <c r="BG59" s="252"/>
      <c r="BH59" s="255"/>
      <c r="BI59" s="256"/>
      <c r="BJ59" s="256"/>
      <c r="BK59" s="256"/>
      <c r="BL59" s="256"/>
      <c r="BM59" s="256"/>
      <c r="BN59" s="257"/>
      <c r="BO59" s="675">
        <v>0.25225081999999999</v>
      </c>
      <c r="BP59" s="258"/>
      <c r="BQ59" s="411" t="s">
        <v>98</v>
      </c>
      <c r="BR59" s="238">
        <v>1</v>
      </c>
      <c r="BS59" s="238"/>
      <c r="BT59" s="473"/>
      <c r="BU59" s="238"/>
      <c r="BV59" s="238">
        <v>0</v>
      </c>
      <c r="BW59" s="238">
        <v>1</v>
      </c>
      <c r="BX59" s="238"/>
      <c r="BY59" s="238">
        <v>1</v>
      </c>
      <c r="BZ59" s="296">
        <v>0</v>
      </c>
      <c r="CA59" s="555" t="s">
        <v>613</v>
      </c>
      <c r="CB59" s="555" t="s">
        <v>614</v>
      </c>
      <c r="CC59" s="304" t="s">
        <v>729</v>
      </c>
      <c r="CD59" s="399" t="s">
        <v>615</v>
      </c>
      <c r="CE59" s="555" t="s">
        <v>284</v>
      </c>
      <c r="CF59" s="555" t="s">
        <v>285</v>
      </c>
      <c r="CG59" s="304" t="s">
        <v>286</v>
      </c>
      <c r="CH59" s="555" t="s">
        <v>287</v>
      </c>
      <c r="CI59" s="305" t="s">
        <v>288</v>
      </c>
      <c r="CJ59" s="305" t="s">
        <v>257</v>
      </c>
      <c r="CK59" s="305" t="s">
        <v>289</v>
      </c>
      <c r="CL59" s="305"/>
      <c r="CM59" s="305"/>
      <c r="CN59" s="554" t="s">
        <v>810</v>
      </c>
      <c r="CO59" s="554"/>
      <c r="CP59" s="556" t="s">
        <v>282</v>
      </c>
      <c r="CQ59" s="296" t="s">
        <v>422</v>
      </c>
      <c r="CR59" s="296" t="s">
        <v>55</v>
      </c>
      <c r="CS59" s="556"/>
      <c r="CT59" s="291"/>
      <c r="CU59" s="291" t="s">
        <v>93</v>
      </c>
      <c r="CV59" s="291"/>
      <c r="CW59" s="291"/>
      <c r="CX59" s="291"/>
      <c r="CY59" s="291"/>
      <c r="CZ59" s="264" t="s">
        <v>93</v>
      </c>
      <c r="DA59" s="265"/>
      <c r="DB59" s="266"/>
      <c r="DC59" s="267"/>
      <c r="DD59" s="267"/>
      <c r="DE59" s="267"/>
      <c r="DF59" s="267"/>
      <c r="DG59" s="267"/>
      <c r="DH59" s="267"/>
      <c r="DI59" s="267"/>
      <c r="DJ59" s="268"/>
      <c r="DK59" s="263"/>
      <c r="DL59" s="269"/>
      <c r="DM59" s="270"/>
      <c r="DN59" s="270"/>
      <c r="DO59" s="270"/>
      <c r="DP59" s="271"/>
      <c r="DQ59" s="272"/>
      <c r="DS59" s="409">
        <v>10004</v>
      </c>
      <c r="DU59" s="306"/>
    </row>
    <row r="60" spans="1:16285" s="552" customFormat="1" ht="20.25" customHeight="1">
      <c r="A60" s="547">
        <v>10017</v>
      </c>
      <c r="B60" s="650" t="s">
        <v>290</v>
      </c>
      <c r="C60" s="555" t="s">
        <v>55</v>
      </c>
      <c r="D60" s="555" t="s">
        <v>112</v>
      </c>
      <c r="E60" s="396" t="s">
        <v>89</v>
      </c>
      <c r="F60" s="650" t="s">
        <v>765</v>
      </c>
      <c r="G60" s="650"/>
      <c r="H60" s="555"/>
      <c r="I60" s="555" t="s">
        <v>278</v>
      </c>
      <c r="J60" s="555" t="s">
        <v>291</v>
      </c>
      <c r="K60" s="555" t="s">
        <v>114</v>
      </c>
      <c r="L60" s="292">
        <v>1</v>
      </c>
      <c r="M60" s="293" t="s">
        <v>93</v>
      </c>
      <c r="N60" s="293" t="s">
        <v>292</v>
      </c>
      <c r="O60" s="294"/>
      <c r="P60" s="295"/>
      <c r="Q60" s="295"/>
      <c r="R60" s="294"/>
      <c r="S60" s="296">
        <v>1995</v>
      </c>
      <c r="T60" s="240">
        <v>5.2</v>
      </c>
      <c r="U60" s="240">
        <v>13.422000000000001</v>
      </c>
      <c r="V60" s="240">
        <v>13.422000000000001</v>
      </c>
      <c r="W60" s="297"/>
      <c r="X60" s="252">
        <v>0.25811538461538464</v>
      </c>
      <c r="Y60" s="299">
        <v>1</v>
      </c>
      <c r="Z60" s="299">
        <v>1</v>
      </c>
      <c r="AA60" s="240">
        <v>13.422000000000001</v>
      </c>
      <c r="AB60" s="298">
        <v>9.9985099091044555E-2</v>
      </c>
      <c r="AC60" s="300">
        <v>163</v>
      </c>
      <c r="AD60" s="301">
        <v>37591</v>
      </c>
      <c r="AE60" s="294" t="s">
        <v>94</v>
      </c>
      <c r="AF60" s="619">
        <v>54.214966549999993</v>
      </c>
      <c r="AG60" s="410"/>
      <c r="AH60" s="405">
        <v>41090</v>
      </c>
      <c r="AI60" s="406">
        <v>52</v>
      </c>
      <c r="AJ60" s="246"/>
      <c r="AK60" s="246" t="s">
        <v>152</v>
      </c>
      <c r="AL60" s="246" t="s">
        <v>1525</v>
      </c>
      <c r="AM60" s="247">
        <v>8.5000000000000006E-2</v>
      </c>
      <c r="AN60" s="250">
        <v>7.4419523920189537E-2</v>
      </c>
      <c r="AO60" s="247" t="s">
        <v>1528</v>
      </c>
      <c r="AP60" s="302">
        <v>301.1186957359314</v>
      </c>
      <c r="AQ60" s="302">
        <v>300.99</v>
      </c>
      <c r="AR60" s="555"/>
      <c r="AS60" s="303"/>
      <c r="AT60" s="250">
        <v>-4.2739204756734271E-4</v>
      </c>
      <c r="AU60" s="251" t="s">
        <v>1143</v>
      </c>
      <c r="AV60" s="252">
        <v>1</v>
      </c>
      <c r="AW60" s="241">
        <v>13422</v>
      </c>
      <c r="AX60" s="477">
        <v>43404</v>
      </c>
      <c r="AY60" s="251"/>
      <c r="AZ60" s="252"/>
      <c r="BA60" s="241"/>
      <c r="BB60" s="477"/>
      <c r="BC60" s="251"/>
      <c r="BD60" s="252"/>
      <c r="BE60" s="241"/>
      <c r="BF60" s="477"/>
      <c r="BG60" s="252">
        <v>1</v>
      </c>
      <c r="BH60" s="255">
        <v>3.8333333333333335</v>
      </c>
      <c r="BI60" s="256">
        <v>0</v>
      </c>
      <c r="BJ60" s="256">
        <v>0</v>
      </c>
      <c r="BK60" s="256">
        <v>0</v>
      </c>
      <c r="BL60" s="256">
        <v>0</v>
      </c>
      <c r="BM60" s="256">
        <v>1</v>
      </c>
      <c r="BN60" s="257"/>
      <c r="BO60" s="675">
        <v>2.00140472</v>
      </c>
      <c r="BP60" s="258"/>
      <c r="BQ60" s="411" t="s">
        <v>98</v>
      </c>
      <c r="BR60" s="238">
        <v>1</v>
      </c>
      <c r="BS60" s="238"/>
      <c r="BT60" s="473"/>
      <c r="BU60" s="238"/>
      <c r="BV60" s="238">
        <v>0</v>
      </c>
      <c r="BW60" s="238">
        <v>1</v>
      </c>
      <c r="BX60" s="238"/>
      <c r="BY60" s="238">
        <v>0</v>
      </c>
      <c r="BZ60" s="296">
        <v>0</v>
      </c>
      <c r="CA60" s="555" t="s">
        <v>602</v>
      </c>
      <c r="CB60" s="555" t="s">
        <v>603</v>
      </c>
      <c r="CC60" s="304" t="s">
        <v>604</v>
      </c>
      <c r="CD60" s="564" t="s">
        <v>605</v>
      </c>
      <c r="CE60" s="555" t="s">
        <v>154</v>
      </c>
      <c r="CF60" s="555" t="s">
        <v>155</v>
      </c>
      <c r="CG60" s="304" t="s">
        <v>156</v>
      </c>
      <c r="CH60" s="555" t="s">
        <v>157</v>
      </c>
      <c r="CI60" s="305"/>
      <c r="CJ60" s="305"/>
      <c r="CK60" s="305"/>
      <c r="CL60" s="305"/>
      <c r="CM60" s="305"/>
      <c r="CN60" s="554" t="s">
        <v>811</v>
      </c>
      <c r="CO60" s="554"/>
      <c r="CP60" s="556" t="s">
        <v>297</v>
      </c>
      <c r="CQ60" s="296" t="s">
        <v>422</v>
      </c>
      <c r="CR60" s="296" t="s">
        <v>55</v>
      </c>
      <c r="CS60" s="556"/>
      <c r="CT60" s="291"/>
      <c r="CU60" s="291" t="s">
        <v>93</v>
      </c>
      <c r="CV60" s="291"/>
      <c r="CW60" s="291"/>
      <c r="CX60" s="291"/>
      <c r="CY60" s="291"/>
      <c r="CZ60" s="264" t="s">
        <v>93</v>
      </c>
      <c r="DA60" s="265"/>
      <c r="DB60" s="266"/>
      <c r="DC60" s="267"/>
      <c r="DD60" s="267"/>
      <c r="DE60" s="267"/>
      <c r="DF60" s="267"/>
      <c r="DG60" s="267"/>
      <c r="DH60" s="267"/>
      <c r="DI60" s="267"/>
      <c r="DJ60" s="268"/>
      <c r="DK60" s="263"/>
      <c r="DL60" s="269"/>
      <c r="DM60" s="270"/>
      <c r="DN60" s="270"/>
      <c r="DO60" s="270"/>
      <c r="DP60" s="271"/>
      <c r="DQ60" s="272"/>
      <c r="DS60" s="409">
        <v>10017</v>
      </c>
    </row>
    <row r="61" spans="1:16285" s="552" customFormat="1" ht="20.25" customHeight="1">
      <c r="A61" s="547">
        <v>10010</v>
      </c>
      <c r="B61" s="650" t="s">
        <v>298</v>
      </c>
      <c r="C61" s="555" t="s">
        <v>55</v>
      </c>
      <c r="D61" s="555" t="s">
        <v>112</v>
      </c>
      <c r="E61" s="396" t="s">
        <v>89</v>
      </c>
      <c r="F61" s="650" t="s">
        <v>1338</v>
      </c>
      <c r="G61" s="650"/>
      <c r="H61" s="555"/>
      <c r="I61" s="555" t="s">
        <v>299</v>
      </c>
      <c r="J61" s="555" t="s">
        <v>140</v>
      </c>
      <c r="K61" s="555" t="s">
        <v>114</v>
      </c>
      <c r="L61" s="292">
        <v>1</v>
      </c>
      <c r="M61" s="293" t="s">
        <v>93</v>
      </c>
      <c r="N61" s="293" t="s">
        <v>141</v>
      </c>
      <c r="O61" s="294"/>
      <c r="P61" s="295"/>
      <c r="Q61" s="295"/>
      <c r="R61" s="294"/>
      <c r="S61" s="296">
        <v>1992</v>
      </c>
      <c r="T61" s="240">
        <v>2.6</v>
      </c>
      <c r="U61" s="240">
        <v>12.301400000000001</v>
      </c>
      <c r="V61" s="240">
        <v>12.301400000000001</v>
      </c>
      <c r="W61" s="297"/>
      <c r="X61" s="252">
        <v>0.47313076923076924</v>
      </c>
      <c r="Y61" s="299">
        <v>1</v>
      </c>
      <c r="Z61" s="299">
        <v>2</v>
      </c>
      <c r="AA61" s="240">
        <v>6.1506999999999996</v>
      </c>
      <c r="AB61" s="298">
        <v>0.4677</v>
      </c>
      <c r="AC61" s="300">
        <v>299</v>
      </c>
      <c r="AD61" s="301">
        <v>36130</v>
      </c>
      <c r="AE61" s="294" t="s">
        <v>94</v>
      </c>
      <c r="AF61" s="619">
        <v>21.033107889999997</v>
      </c>
      <c r="AG61" s="410"/>
      <c r="AH61" s="405">
        <v>41090</v>
      </c>
      <c r="AI61" s="406">
        <v>16.25</v>
      </c>
      <c r="AJ61" s="246"/>
      <c r="AK61" s="246" t="s">
        <v>1055</v>
      </c>
      <c r="AL61" s="246" t="s">
        <v>1551</v>
      </c>
      <c r="AM61" s="247">
        <v>8.2500000000000004E-2</v>
      </c>
      <c r="AN61" s="250">
        <v>7.6489124118689633E-2</v>
      </c>
      <c r="AO61" s="247" t="s">
        <v>1552</v>
      </c>
      <c r="AP61" s="302">
        <v>125.37294942039117</v>
      </c>
      <c r="AQ61" s="302">
        <v>143.47242745251199</v>
      </c>
      <c r="AR61" s="555"/>
      <c r="AS61" s="303"/>
      <c r="AT61" s="250">
        <v>0.14436509722229646</v>
      </c>
      <c r="AU61" s="251" t="s">
        <v>1144</v>
      </c>
      <c r="AV61" s="252">
        <v>0.83422951827017899</v>
      </c>
      <c r="AW61" s="241">
        <v>10604.8</v>
      </c>
      <c r="AX61" s="477">
        <v>45291</v>
      </c>
      <c r="AY61" s="251"/>
      <c r="AZ61" s="252"/>
      <c r="BA61" s="241"/>
      <c r="BB61" s="477"/>
      <c r="BC61" s="251"/>
      <c r="BD61" s="252"/>
      <c r="BE61" s="241"/>
      <c r="BF61" s="477"/>
      <c r="BG61" s="252">
        <v>0.86208073877770008</v>
      </c>
      <c r="BH61" s="255">
        <v>7.548695957611578</v>
      </c>
      <c r="BI61" s="256">
        <v>0.16125600470982454</v>
      </c>
      <c r="BJ61" s="256">
        <v>0</v>
      </c>
      <c r="BK61" s="256">
        <v>0</v>
      </c>
      <c r="BL61" s="256">
        <v>0</v>
      </c>
      <c r="BM61" s="256">
        <v>0.8387439952901754</v>
      </c>
      <c r="BN61" s="257"/>
      <c r="BO61" s="675">
        <v>0.49660428000000001</v>
      </c>
      <c r="BP61" s="258"/>
      <c r="BQ61" s="411" t="s">
        <v>98</v>
      </c>
      <c r="BR61" s="238">
        <v>1</v>
      </c>
      <c r="BS61" s="238"/>
      <c r="BT61" s="473"/>
      <c r="BU61" s="238"/>
      <c r="BV61" s="238">
        <v>0</v>
      </c>
      <c r="BW61" s="238">
        <v>1</v>
      </c>
      <c r="BX61" s="238"/>
      <c r="BY61" s="238">
        <v>1</v>
      </c>
      <c r="BZ61" s="296">
        <v>0</v>
      </c>
      <c r="CA61" s="555" t="s">
        <v>602</v>
      </c>
      <c r="CB61" s="555" t="s">
        <v>603</v>
      </c>
      <c r="CC61" s="304" t="s">
        <v>604</v>
      </c>
      <c r="CD61" s="564" t="s">
        <v>605</v>
      </c>
      <c r="CE61" s="555" t="s">
        <v>154</v>
      </c>
      <c r="CF61" s="555" t="s">
        <v>155</v>
      </c>
      <c r="CG61" s="304" t="s">
        <v>156</v>
      </c>
      <c r="CH61" s="555" t="s">
        <v>157</v>
      </c>
      <c r="CI61" s="305"/>
      <c r="CJ61" s="305"/>
      <c r="CK61" s="305"/>
      <c r="CL61" s="305"/>
      <c r="CM61" s="305"/>
      <c r="CN61" s="554" t="s">
        <v>812</v>
      </c>
      <c r="CO61" s="554"/>
      <c r="CP61" s="307" t="s">
        <v>298</v>
      </c>
      <c r="CQ61" s="296" t="s">
        <v>422</v>
      </c>
      <c r="CR61" s="296" t="s">
        <v>55</v>
      </c>
      <c r="CS61" s="556"/>
      <c r="CT61" s="291"/>
      <c r="CU61" s="291" t="s">
        <v>93</v>
      </c>
      <c r="CV61" s="291"/>
      <c r="CW61" s="291"/>
      <c r="CX61" s="291"/>
      <c r="CY61" s="291"/>
      <c r="CZ61" s="264" t="s">
        <v>93</v>
      </c>
      <c r="DA61" s="265"/>
      <c r="DB61" s="266"/>
      <c r="DC61" s="267"/>
      <c r="DD61" s="267"/>
      <c r="DE61" s="267"/>
      <c r="DF61" s="267"/>
      <c r="DG61" s="267"/>
      <c r="DH61" s="267"/>
      <c r="DI61" s="267"/>
      <c r="DJ61" s="268"/>
      <c r="DK61" s="263"/>
      <c r="DL61" s="269"/>
      <c r="DM61" s="270"/>
      <c r="DN61" s="270"/>
      <c r="DO61" s="270"/>
      <c r="DP61" s="271"/>
      <c r="DQ61" s="272"/>
      <c r="DS61" s="409">
        <v>10010</v>
      </c>
      <c r="DU61" s="306"/>
    </row>
    <row r="62" spans="1:16285" s="552" customFormat="1" ht="20.25" customHeight="1">
      <c r="A62" s="547">
        <v>10047</v>
      </c>
      <c r="B62" s="650" t="s">
        <v>303</v>
      </c>
      <c r="C62" s="555" t="s">
        <v>55</v>
      </c>
      <c r="D62" s="555" t="s">
        <v>112</v>
      </c>
      <c r="E62" s="396" t="s">
        <v>89</v>
      </c>
      <c r="F62" s="650" t="s">
        <v>1277</v>
      </c>
      <c r="G62" s="650"/>
      <c r="H62" s="555"/>
      <c r="I62" s="555" t="s">
        <v>278</v>
      </c>
      <c r="J62" s="555" t="s">
        <v>279</v>
      </c>
      <c r="K62" s="555" t="s">
        <v>114</v>
      </c>
      <c r="L62" s="292">
        <v>1</v>
      </c>
      <c r="M62" s="293" t="s">
        <v>93</v>
      </c>
      <c r="N62" s="293" t="s">
        <v>304</v>
      </c>
      <c r="O62" s="294"/>
      <c r="P62" s="295"/>
      <c r="Q62" s="295"/>
      <c r="R62" s="294"/>
      <c r="S62" s="296">
        <v>2004</v>
      </c>
      <c r="T62" s="240">
        <v>2.6</v>
      </c>
      <c r="U62" s="240">
        <v>16.914999999999999</v>
      </c>
      <c r="V62" s="240">
        <v>16.914999999999999</v>
      </c>
      <c r="W62" s="297"/>
      <c r="X62" s="252">
        <v>0.65057692307692305</v>
      </c>
      <c r="Y62" s="299">
        <v>1</v>
      </c>
      <c r="Z62" s="299">
        <v>1</v>
      </c>
      <c r="AA62" s="240">
        <v>16.914999999999999</v>
      </c>
      <c r="AB62" s="298">
        <v>2.146024238841265E-2</v>
      </c>
      <c r="AC62" s="300">
        <v>144</v>
      </c>
      <c r="AD62" s="301">
        <v>38047</v>
      </c>
      <c r="AE62" s="294" t="s">
        <v>94</v>
      </c>
      <c r="AF62" s="619">
        <v>23.600223849999999</v>
      </c>
      <c r="AG62" s="410"/>
      <c r="AH62" s="405">
        <v>42004</v>
      </c>
      <c r="AI62" s="406">
        <v>23.6</v>
      </c>
      <c r="AJ62" s="246"/>
      <c r="AK62" s="246" t="s">
        <v>110</v>
      </c>
      <c r="AL62" s="246" t="s">
        <v>1510</v>
      </c>
      <c r="AM62" s="247">
        <v>8.2500000000000004E-2</v>
      </c>
      <c r="AN62" s="250">
        <v>0.10517391766180219</v>
      </c>
      <c r="AO62" s="247" t="s">
        <v>1528</v>
      </c>
      <c r="AP62" s="302">
        <v>120.44747829437256</v>
      </c>
      <c r="AQ62" s="302">
        <v>148.77676391601562</v>
      </c>
      <c r="AR62" s="555"/>
      <c r="AS62" s="303"/>
      <c r="AT62" s="250">
        <v>0.23520032152442866</v>
      </c>
      <c r="AU62" s="251" t="s">
        <v>1553</v>
      </c>
      <c r="AV62" s="252">
        <v>1</v>
      </c>
      <c r="AW62" s="241">
        <v>16915</v>
      </c>
      <c r="AX62" s="477">
        <v>42308</v>
      </c>
      <c r="AY62" s="251"/>
      <c r="AZ62" s="252"/>
      <c r="BA62" s="241"/>
      <c r="BB62" s="477"/>
      <c r="BC62" s="251"/>
      <c r="BD62" s="252"/>
      <c r="BE62" s="241"/>
      <c r="BF62" s="477"/>
      <c r="BG62" s="252">
        <v>1</v>
      </c>
      <c r="BH62" s="255">
        <v>0.83333333333333337</v>
      </c>
      <c r="BI62" s="256">
        <v>0</v>
      </c>
      <c r="BJ62" s="256">
        <v>0</v>
      </c>
      <c r="BK62" s="256">
        <v>1</v>
      </c>
      <c r="BL62" s="256">
        <v>0</v>
      </c>
      <c r="BM62" s="256">
        <v>0</v>
      </c>
      <c r="BN62" s="257"/>
      <c r="BO62" s="675">
        <v>1.0741290700000001</v>
      </c>
      <c r="BP62" s="258"/>
      <c r="BQ62" s="411" t="s">
        <v>98</v>
      </c>
      <c r="BR62" s="238">
        <v>1</v>
      </c>
      <c r="BS62" s="238"/>
      <c r="BT62" s="473"/>
      <c r="BU62" s="238"/>
      <c r="BV62" s="238">
        <v>0</v>
      </c>
      <c r="BW62" s="238">
        <v>1</v>
      </c>
      <c r="BX62" s="238"/>
      <c r="BY62" s="238">
        <v>0</v>
      </c>
      <c r="BZ62" s="296">
        <v>0</v>
      </c>
      <c r="CA62" s="554" t="s">
        <v>134</v>
      </c>
      <c r="CB62" s="554" t="s">
        <v>135</v>
      </c>
      <c r="CC62" s="554" t="s">
        <v>136</v>
      </c>
      <c r="CD62" s="560" t="s">
        <v>137</v>
      </c>
      <c r="CE62" s="554" t="s">
        <v>134</v>
      </c>
      <c r="CF62" s="554" t="s">
        <v>135</v>
      </c>
      <c r="CG62" s="554" t="s">
        <v>136</v>
      </c>
      <c r="CH62" s="554" t="s">
        <v>137</v>
      </c>
      <c r="CI62" s="305"/>
      <c r="CJ62" s="305"/>
      <c r="CK62" s="305"/>
      <c r="CL62" s="305"/>
      <c r="CM62" s="305"/>
      <c r="CN62" s="554" t="s">
        <v>813</v>
      </c>
      <c r="CO62" s="554"/>
      <c r="CP62" s="556" t="s">
        <v>303</v>
      </c>
      <c r="CQ62" s="296" t="s">
        <v>422</v>
      </c>
      <c r="CR62" s="296" t="s">
        <v>55</v>
      </c>
      <c r="CS62" s="556"/>
      <c r="CT62" s="291"/>
      <c r="CU62" s="291"/>
      <c r="CV62" s="291"/>
      <c r="CW62" s="291"/>
      <c r="CX62" s="291"/>
      <c r="CY62" s="291"/>
      <c r="CZ62" s="264" t="s">
        <v>93</v>
      </c>
      <c r="DA62" s="265"/>
      <c r="DB62" s="266"/>
      <c r="DC62" s="267"/>
      <c r="DD62" s="267"/>
      <c r="DE62" s="267"/>
      <c r="DF62" s="267"/>
      <c r="DG62" s="267"/>
      <c r="DH62" s="267"/>
      <c r="DI62" s="267"/>
      <c r="DJ62" s="268"/>
      <c r="DK62" s="263"/>
      <c r="DL62" s="269"/>
      <c r="DM62" s="270"/>
      <c r="DN62" s="270"/>
      <c r="DO62" s="270"/>
      <c r="DP62" s="271"/>
      <c r="DQ62" s="272"/>
      <c r="DS62" s="409">
        <v>10047</v>
      </c>
    </row>
    <row r="63" spans="1:16285" s="552" customFormat="1" ht="20.25" customHeight="1">
      <c r="A63" s="547">
        <v>10121</v>
      </c>
      <c r="B63" s="650" t="s">
        <v>776</v>
      </c>
      <c r="C63" s="555" t="s">
        <v>55</v>
      </c>
      <c r="D63" s="555" t="s">
        <v>112</v>
      </c>
      <c r="E63" s="396" t="s">
        <v>89</v>
      </c>
      <c r="F63" s="651" t="s">
        <v>1339</v>
      </c>
      <c r="G63" s="651"/>
      <c r="H63" s="77"/>
      <c r="I63" s="555" t="s">
        <v>278</v>
      </c>
      <c r="J63" s="555" t="s">
        <v>317</v>
      </c>
      <c r="K63" s="555" t="s">
        <v>114</v>
      </c>
      <c r="L63" s="292">
        <v>1</v>
      </c>
      <c r="M63" s="293"/>
      <c r="N63" s="293" t="s">
        <v>305</v>
      </c>
      <c r="O63" s="294"/>
      <c r="P63" s="295"/>
      <c r="Q63" s="295"/>
      <c r="R63" s="294"/>
      <c r="S63" s="296">
        <v>2013</v>
      </c>
      <c r="T63" s="240">
        <v>6.3402000000000003</v>
      </c>
      <c r="U63" s="240">
        <v>28.571000000000002</v>
      </c>
      <c r="V63" s="240">
        <v>28.571000000000002</v>
      </c>
      <c r="W63" s="297"/>
      <c r="X63" s="252">
        <v>0.4506324721617615</v>
      </c>
      <c r="Y63" s="299">
        <v>2</v>
      </c>
      <c r="Z63" s="299">
        <v>5</v>
      </c>
      <c r="AA63" s="240">
        <v>5.7141999999999999</v>
      </c>
      <c r="AB63" s="298">
        <v>0.05</v>
      </c>
      <c r="AC63" s="300">
        <v>215</v>
      </c>
      <c r="AD63" s="301">
        <v>41089</v>
      </c>
      <c r="AE63" s="294" t="s">
        <v>306</v>
      </c>
      <c r="AF63" s="619"/>
      <c r="AG63" s="299"/>
      <c r="AH63" s="405"/>
      <c r="AI63" s="406"/>
      <c r="AJ63" s="246"/>
      <c r="AK63" s="246"/>
      <c r="AL63" s="246"/>
      <c r="AM63" s="247"/>
      <c r="AN63" s="407"/>
      <c r="AO63" s="247"/>
      <c r="AP63" s="249"/>
      <c r="AQ63" s="302"/>
      <c r="AR63" s="555"/>
      <c r="AS63" s="303"/>
      <c r="AT63" s="250"/>
      <c r="AU63" s="251" t="s">
        <v>1554</v>
      </c>
      <c r="AV63" s="252">
        <v>0.36213088060802351</v>
      </c>
      <c r="AW63" s="241">
        <v>10871.8</v>
      </c>
      <c r="AX63" s="477">
        <v>44165</v>
      </c>
      <c r="AY63" s="251" t="s">
        <v>1145</v>
      </c>
      <c r="AZ63" s="252">
        <v>0.20028599831308555</v>
      </c>
      <c r="BA63" s="241">
        <v>5910.7</v>
      </c>
      <c r="BB63" s="477">
        <v>43616</v>
      </c>
      <c r="BC63" s="251"/>
      <c r="BD63" s="252"/>
      <c r="BE63" s="241"/>
      <c r="BF63" s="477"/>
      <c r="BG63" s="252">
        <v>0.56241687892110903</v>
      </c>
      <c r="BH63" s="255">
        <v>5.2406390628671868</v>
      </c>
      <c r="BI63" s="256">
        <v>0.43758312107889097</v>
      </c>
      <c r="BJ63" s="256">
        <v>0</v>
      </c>
      <c r="BK63" s="256">
        <v>0</v>
      </c>
      <c r="BL63" s="256">
        <v>0</v>
      </c>
      <c r="BM63" s="256">
        <v>0.56241687892110903</v>
      </c>
      <c r="BN63" s="257"/>
      <c r="BO63" s="675">
        <v>0.66085222999999993</v>
      </c>
      <c r="BP63" s="258"/>
      <c r="BQ63" s="411" t="s">
        <v>98</v>
      </c>
      <c r="BR63" s="238">
        <v>1</v>
      </c>
      <c r="BS63" s="238"/>
      <c r="BT63" s="473"/>
      <c r="BU63" s="238"/>
      <c r="BV63" s="238">
        <v>0</v>
      </c>
      <c r="BW63" s="238">
        <v>1</v>
      </c>
      <c r="BX63" s="238"/>
      <c r="BY63" s="238">
        <v>1</v>
      </c>
      <c r="BZ63" s="296">
        <v>0</v>
      </c>
      <c r="CA63" s="555" t="s">
        <v>613</v>
      </c>
      <c r="CB63" s="555" t="s">
        <v>614</v>
      </c>
      <c r="CC63" s="304" t="s">
        <v>729</v>
      </c>
      <c r="CD63" s="552" t="s">
        <v>615</v>
      </c>
      <c r="CE63" s="555" t="s">
        <v>284</v>
      </c>
      <c r="CF63" s="555" t="s">
        <v>285</v>
      </c>
      <c r="CG63" s="304" t="s">
        <v>286</v>
      </c>
      <c r="CH63" s="555" t="s">
        <v>287</v>
      </c>
      <c r="CI63" s="305" t="s">
        <v>110</v>
      </c>
      <c r="CJ63" s="305" t="s">
        <v>1019</v>
      </c>
      <c r="CK63" s="305" t="s">
        <v>1020</v>
      </c>
      <c r="CL63" s="305" t="s">
        <v>1021</v>
      </c>
      <c r="CM63" s="305" t="s">
        <v>1022</v>
      </c>
      <c r="CN63" s="554" t="s">
        <v>581</v>
      </c>
      <c r="CO63" s="554"/>
      <c r="CP63" s="555" t="s">
        <v>776</v>
      </c>
      <c r="CQ63" s="296" t="s">
        <v>422</v>
      </c>
      <c r="CR63" s="296" t="s">
        <v>55</v>
      </c>
      <c r="CS63" s="556"/>
      <c r="CT63" s="291"/>
      <c r="CU63" s="291" t="s">
        <v>93</v>
      </c>
      <c r="CV63" s="291"/>
      <c r="CW63" s="291"/>
      <c r="CX63" s="291"/>
      <c r="CY63" s="291"/>
      <c r="CZ63" s="264" t="s">
        <v>93</v>
      </c>
      <c r="DA63" s="265"/>
      <c r="DB63" s="266"/>
      <c r="DC63" s="267"/>
      <c r="DD63" s="267"/>
      <c r="DE63" s="267"/>
      <c r="DF63" s="267"/>
      <c r="DG63" s="267"/>
      <c r="DH63" s="267"/>
      <c r="DI63" s="267"/>
      <c r="DJ63" s="268"/>
      <c r="DK63" s="263"/>
      <c r="DL63" s="269"/>
      <c r="DM63" s="270"/>
      <c r="DN63" s="270"/>
      <c r="DO63" s="270"/>
      <c r="DP63" s="271"/>
      <c r="DQ63" s="272"/>
      <c r="DS63" s="409">
        <v>10121</v>
      </c>
    </row>
    <row r="64" spans="1:16285" s="552" customFormat="1" ht="20.25" customHeight="1">
      <c r="A64" s="547">
        <v>10003</v>
      </c>
      <c r="B64" s="650" t="s">
        <v>308</v>
      </c>
      <c r="C64" s="555" t="s">
        <v>55</v>
      </c>
      <c r="D64" s="555" t="s">
        <v>112</v>
      </c>
      <c r="E64" s="396" t="s">
        <v>89</v>
      </c>
      <c r="F64" s="650" t="s">
        <v>1340</v>
      </c>
      <c r="G64" s="650"/>
      <c r="H64" s="555"/>
      <c r="I64" s="555" t="s">
        <v>283</v>
      </c>
      <c r="J64" s="555" t="s">
        <v>140</v>
      </c>
      <c r="K64" s="555" t="s">
        <v>114</v>
      </c>
      <c r="L64" s="292">
        <v>1</v>
      </c>
      <c r="M64" s="293" t="s">
        <v>93</v>
      </c>
      <c r="N64" s="293" t="s">
        <v>305</v>
      </c>
      <c r="O64" s="294"/>
      <c r="P64" s="295"/>
      <c r="Q64" s="295"/>
      <c r="R64" s="294"/>
      <c r="S64" s="296">
        <v>1985</v>
      </c>
      <c r="T64" s="240">
        <v>3.2</v>
      </c>
      <c r="U64" s="240">
        <v>19.213649999999998</v>
      </c>
      <c r="V64" s="240">
        <v>19.213649999999998</v>
      </c>
      <c r="W64" s="297"/>
      <c r="X64" s="252">
        <v>0.60042656249999982</v>
      </c>
      <c r="Y64" s="299">
        <v>2</v>
      </c>
      <c r="Z64" s="299">
        <v>9</v>
      </c>
      <c r="AA64" s="240">
        <v>2.1395444444444442</v>
      </c>
      <c r="AB64" s="298">
        <v>0.55950872912854677</v>
      </c>
      <c r="AC64" s="300">
        <v>401</v>
      </c>
      <c r="AD64" s="301">
        <v>35674</v>
      </c>
      <c r="AE64" s="294" t="s">
        <v>94</v>
      </c>
      <c r="AF64" s="619">
        <v>26.300000009999998</v>
      </c>
      <c r="AG64" s="410"/>
      <c r="AH64" s="405">
        <v>41820</v>
      </c>
      <c r="AI64" s="406">
        <v>27.5</v>
      </c>
      <c r="AJ64" s="246"/>
      <c r="AK64" s="246" t="s">
        <v>1097</v>
      </c>
      <c r="AL64" s="246" t="s">
        <v>1555</v>
      </c>
      <c r="AM64" s="247">
        <v>8.5000000000000006E-2</v>
      </c>
      <c r="AN64" s="250">
        <v>6.1388441041297176E-2</v>
      </c>
      <c r="AO64" s="247" t="s">
        <v>1552</v>
      </c>
      <c r="AP64" s="302">
        <v>67.053995466764519</v>
      </c>
      <c r="AQ64" s="302">
        <v>81.240403434010744</v>
      </c>
      <c r="AR64" s="555"/>
      <c r="AS64" s="303"/>
      <c r="AT64" s="250">
        <v>0.21156693003145136</v>
      </c>
      <c r="AU64" s="251" t="s">
        <v>1146</v>
      </c>
      <c r="AV64" s="252">
        <v>0.33117697249320288</v>
      </c>
      <c r="AW64" s="241">
        <v>6504.85</v>
      </c>
      <c r="AX64" s="477">
        <v>41851</v>
      </c>
      <c r="AY64" s="251" t="s">
        <v>1147</v>
      </c>
      <c r="AZ64" s="252">
        <v>0.26823103482596122</v>
      </c>
      <c r="BA64" s="241">
        <v>4356.3</v>
      </c>
      <c r="BB64" s="477">
        <v>42155</v>
      </c>
      <c r="BC64" s="251" t="s">
        <v>1148</v>
      </c>
      <c r="BD64" s="252">
        <v>0.16240480719150277</v>
      </c>
      <c r="BE64" s="241">
        <v>3330</v>
      </c>
      <c r="BF64" s="477">
        <v>42094</v>
      </c>
      <c r="BG64" s="252">
        <v>0.52452032799598192</v>
      </c>
      <c r="BH64" s="255">
        <v>0.3160382802188349</v>
      </c>
      <c r="BI64" s="256">
        <v>0.43209482303737939</v>
      </c>
      <c r="BJ64" s="256">
        <v>0.45043563543042181</v>
      </c>
      <c r="BK64" s="256">
        <v>0.11746954153219874</v>
      </c>
      <c r="BL64" s="256">
        <v>0</v>
      </c>
      <c r="BM64" s="256">
        <v>0</v>
      </c>
      <c r="BN64" s="257"/>
      <c r="BO64" s="675">
        <v>0.99544049000000001</v>
      </c>
      <c r="BP64" s="258"/>
      <c r="BQ64" s="411" t="s">
        <v>98</v>
      </c>
      <c r="BR64" s="238">
        <v>1</v>
      </c>
      <c r="BS64" s="238"/>
      <c r="BT64" s="473"/>
      <c r="BU64" s="238"/>
      <c r="BV64" s="238">
        <v>0</v>
      </c>
      <c r="BW64" s="238">
        <v>1</v>
      </c>
      <c r="BX64" s="238"/>
      <c r="BY64" s="238">
        <v>1</v>
      </c>
      <c r="BZ64" s="296">
        <v>0</v>
      </c>
      <c r="CA64" s="555" t="s">
        <v>613</v>
      </c>
      <c r="CB64" s="555" t="s">
        <v>614</v>
      </c>
      <c r="CC64" s="304" t="s">
        <v>729</v>
      </c>
      <c r="CD64" s="552" t="s">
        <v>615</v>
      </c>
      <c r="CE64" s="555" t="s">
        <v>284</v>
      </c>
      <c r="CF64" s="555" t="s">
        <v>285</v>
      </c>
      <c r="CG64" s="304" t="s">
        <v>286</v>
      </c>
      <c r="CH64" s="555" t="s">
        <v>287</v>
      </c>
      <c r="CI64" s="305" t="s">
        <v>1014</v>
      </c>
      <c r="CJ64" s="305" t="s">
        <v>1015</v>
      </c>
      <c r="CK64" s="305" t="s">
        <v>1016</v>
      </c>
      <c r="CL64" s="305" t="s">
        <v>1017</v>
      </c>
      <c r="CM64" s="305" t="s">
        <v>1018</v>
      </c>
      <c r="CN64" s="554" t="s">
        <v>814</v>
      </c>
      <c r="CO64" s="554"/>
      <c r="CP64" s="556" t="s">
        <v>308</v>
      </c>
      <c r="CQ64" s="296" t="s">
        <v>422</v>
      </c>
      <c r="CR64" s="296" t="s">
        <v>55</v>
      </c>
      <c r="CS64" s="556"/>
      <c r="CT64" s="291"/>
      <c r="CU64" s="291" t="s">
        <v>93</v>
      </c>
      <c r="CV64" s="291"/>
      <c r="CW64" s="291"/>
      <c r="CX64" s="291"/>
      <c r="CY64" s="291"/>
      <c r="CZ64" s="264" t="s">
        <v>93</v>
      </c>
      <c r="DA64" s="265"/>
      <c r="DB64" s="266"/>
      <c r="DC64" s="267"/>
      <c r="DD64" s="267"/>
      <c r="DE64" s="267"/>
      <c r="DF64" s="267"/>
      <c r="DG64" s="267"/>
      <c r="DH64" s="267"/>
      <c r="DI64" s="267"/>
      <c r="DJ64" s="268"/>
      <c r="DK64" s="263"/>
      <c r="DL64" s="269"/>
      <c r="DM64" s="270"/>
      <c r="DN64" s="270"/>
      <c r="DO64" s="270"/>
      <c r="DP64" s="271"/>
      <c r="DQ64" s="272"/>
      <c r="DS64" s="409">
        <v>10003</v>
      </c>
      <c r="DU64" s="306"/>
    </row>
    <row r="65" spans="1:125" s="552" customFormat="1" ht="20.25" customHeight="1">
      <c r="A65" s="547">
        <v>10007</v>
      </c>
      <c r="B65" s="650" t="s">
        <v>311</v>
      </c>
      <c r="C65" s="555" t="s">
        <v>55</v>
      </c>
      <c r="D65" s="555" t="s">
        <v>112</v>
      </c>
      <c r="E65" s="396" t="s">
        <v>89</v>
      </c>
      <c r="F65" s="650" t="s">
        <v>1276</v>
      </c>
      <c r="G65" s="650"/>
      <c r="H65" s="555"/>
      <c r="I65" s="555" t="s">
        <v>299</v>
      </c>
      <c r="J65" s="555" t="s">
        <v>140</v>
      </c>
      <c r="K65" s="555" t="s">
        <v>114</v>
      </c>
      <c r="L65" s="292">
        <v>1</v>
      </c>
      <c r="M65" s="293" t="s">
        <v>93</v>
      </c>
      <c r="N65" s="293" t="s">
        <v>831</v>
      </c>
      <c r="O65" s="294"/>
      <c r="P65" s="295"/>
      <c r="Q65" s="295"/>
      <c r="R65" s="294"/>
      <c r="S65" s="296">
        <v>1991</v>
      </c>
      <c r="T65" s="240">
        <v>2</v>
      </c>
      <c r="U65" s="240">
        <v>19.3889</v>
      </c>
      <c r="V65" s="240">
        <v>19.3889</v>
      </c>
      <c r="W65" s="297"/>
      <c r="X65" s="252">
        <v>0.969445</v>
      </c>
      <c r="Y65" s="299">
        <v>2</v>
      </c>
      <c r="Z65" s="299">
        <v>10</v>
      </c>
      <c r="AA65" s="240">
        <v>1.9693499999999997</v>
      </c>
      <c r="AB65" s="298">
        <v>0.67641607637037604</v>
      </c>
      <c r="AC65" s="300">
        <v>414</v>
      </c>
      <c r="AD65" s="301">
        <v>35674</v>
      </c>
      <c r="AE65" s="294" t="s">
        <v>306</v>
      </c>
      <c r="AF65" s="619"/>
      <c r="AG65" s="410"/>
      <c r="AH65" s="405"/>
      <c r="AI65" s="406"/>
      <c r="AJ65" s="246"/>
      <c r="AK65" s="246"/>
      <c r="AL65" s="246"/>
      <c r="AM65" s="247"/>
      <c r="AN65" s="407"/>
      <c r="AO65" s="247"/>
      <c r="AP65" s="249"/>
      <c r="AQ65" s="302"/>
      <c r="AR65" s="555"/>
      <c r="AS65" s="303"/>
      <c r="AT65" s="250"/>
      <c r="AU65" s="251"/>
      <c r="AV65" s="256"/>
      <c r="AW65" s="277"/>
      <c r="AX65" s="254"/>
      <c r="AY65" s="251"/>
      <c r="AZ65" s="256"/>
      <c r="BA65" s="277"/>
      <c r="BB65" s="254"/>
      <c r="BC65" s="251"/>
      <c r="BD65" s="256"/>
      <c r="BE65" s="277"/>
      <c r="BF65" s="254"/>
      <c r="BG65" s="252"/>
      <c r="BH65" s="255"/>
      <c r="BI65" s="256"/>
      <c r="BJ65" s="256"/>
      <c r="BK65" s="256"/>
      <c r="BL65" s="256"/>
      <c r="BM65" s="256"/>
      <c r="BN65" s="257"/>
      <c r="BO65" s="675">
        <v>0.69661558999999995</v>
      </c>
      <c r="BP65" s="258"/>
      <c r="BQ65" s="411" t="s">
        <v>98</v>
      </c>
      <c r="BR65" s="238">
        <v>1</v>
      </c>
      <c r="BS65" s="238"/>
      <c r="BT65" s="473"/>
      <c r="BU65" s="238"/>
      <c r="BV65" s="238">
        <v>0</v>
      </c>
      <c r="BW65" s="238">
        <v>1</v>
      </c>
      <c r="BX65" s="238"/>
      <c r="BY65" s="238">
        <v>1</v>
      </c>
      <c r="BZ65" s="296">
        <v>0</v>
      </c>
      <c r="CA65" s="554" t="s">
        <v>134</v>
      </c>
      <c r="CB65" s="554" t="s">
        <v>135</v>
      </c>
      <c r="CC65" s="554" t="s">
        <v>136</v>
      </c>
      <c r="CD65" s="560" t="s">
        <v>137</v>
      </c>
      <c r="CE65" s="554" t="s">
        <v>134</v>
      </c>
      <c r="CF65" s="554" t="s">
        <v>135</v>
      </c>
      <c r="CG65" s="554" t="s">
        <v>136</v>
      </c>
      <c r="CH65" s="554" t="s">
        <v>137</v>
      </c>
      <c r="CI65" s="305" t="s">
        <v>312</v>
      </c>
      <c r="CJ65" s="305" t="s">
        <v>313</v>
      </c>
      <c r="CK65" s="305" t="s">
        <v>314</v>
      </c>
      <c r="CL65" s="305" t="s">
        <v>315</v>
      </c>
      <c r="CM65" s="305"/>
      <c r="CN65" s="554" t="s">
        <v>815</v>
      </c>
      <c r="CO65" s="554"/>
      <c r="CP65" s="556" t="s">
        <v>311</v>
      </c>
      <c r="CQ65" s="296" t="s">
        <v>422</v>
      </c>
      <c r="CR65" s="296" t="s">
        <v>55</v>
      </c>
      <c r="CS65" s="556"/>
      <c r="CT65" s="291"/>
      <c r="CU65" s="291" t="s">
        <v>93</v>
      </c>
      <c r="CV65" s="291"/>
      <c r="CW65" s="291"/>
      <c r="CX65" s="291"/>
      <c r="CY65" s="291"/>
      <c r="CZ65" s="264" t="s">
        <v>93</v>
      </c>
      <c r="DA65" s="265"/>
      <c r="DB65" s="266"/>
      <c r="DC65" s="267"/>
      <c r="DD65" s="267"/>
      <c r="DE65" s="267"/>
      <c r="DF65" s="267"/>
      <c r="DG65" s="267"/>
      <c r="DH65" s="267"/>
      <c r="DI65" s="267"/>
      <c r="DJ65" s="268"/>
      <c r="DK65" s="263"/>
      <c r="DL65" s="269"/>
      <c r="DM65" s="270"/>
      <c r="DN65" s="270"/>
      <c r="DO65" s="270"/>
      <c r="DP65" s="271"/>
      <c r="DQ65" s="272"/>
      <c r="DS65" s="409">
        <v>10007</v>
      </c>
    </row>
    <row r="66" spans="1:125" s="552" customFormat="1" ht="20.25" customHeight="1">
      <c r="A66" s="547">
        <v>10020</v>
      </c>
      <c r="B66" s="650" t="s">
        <v>316</v>
      </c>
      <c r="C66" s="555" t="s">
        <v>55</v>
      </c>
      <c r="D66" s="555" t="s">
        <v>112</v>
      </c>
      <c r="E66" s="396" t="s">
        <v>89</v>
      </c>
      <c r="F66" s="650" t="s">
        <v>1275</v>
      </c>
      <c r="G66" s="650"/>
      <c r="H66" s="555"/>
      <c r="I66" s="555" t="s">
        <v>278</v>
      </c>
      <c r="J66" s="555" t="s">
        <v>317</v>
      </c>
      <c r="K66" s="555" t="s">
        <v>114</v>
      </c>
      <c r="L66" s="292">
        <v>1</v>
      </c>
      <c r="M66" s="293" t="s">
        <v>93</v>
      </c>
      <c r="N66" s="293" t="s">
        <v>305</v>
      </c>
      <c r="O66" s="294"/>
      <c r="P66" s="295"/>
      <c r="Q66" s="295"/>
      <c r="R66" s="294"/>
      <c r="S66" s="296">
        <v>2004</v>
      </c>
      <c r="T66" s="240">
        <v>5.8</v>
      </c>
      <c r="U66" s="240">
        <v>30.756499999999999</v>
      </c>
      <c r="V66" s="240">
        <v>30.756499999999999</v>
      </c>
      <c r="W66" s="297"/>
      <c r="X66" s="252">
        <v>0.53028448275862072</v>
      </c>
      <c r="Y66" s="299">
        <v>4</v>
      </c>
      <c r="Z66" s="299">
        <v>5</v>
      </c>
      <c r="AA66" s="240">
        <v>6.1513</v>
      </c>
      <c r="AB66" s="298">
        <v>0.13626387918001073</v>
      </c>
      <c r="AC66" s="300">
        <v>278</v>
      </c>
      <c r="AD66" s="301">
        <v>37653</v>
      </c>
      <c r="AE66" s="294" t="s">
        <v>94</v>
      </c>
      <c r="AF66" s="619">
        <v>47.956282109999997</v>
      </c>
      <c r="AG66" s="410"/>
      <c r="AH66" s="405">
        <v>41639</v>
      </c>
      <c r="AI66" s="406">
        <v>47.5</v>
      </c>
      <c r="AJ66" s="246"/>
      <c r="AK66" s="246" t="s">
        <v>312</v>
      </c>
      <c r="AL66" s="246" t="s">
        <v>1177</v>
      </c>
      <c r="AM66" s="247">
        <v>7.7499999999999999E-2</v>
      </c>
      <c r="AN66" s="250">
        <v>8.6193253899848665E-2</v>
      </c>
      <c r="AO66" s="247" t="s">
        <v>617</v>
      </c>
      <c r="AP66" s="302">
        <v>119.8837955311519</v>
      </c>
      <c r="AQ66" s="302">
        <v>136.0083142322423</v>
      </c>
      <c r="AR66" s="555"/>
      <c r="AS66" s="303"/>
      <c r="AT66" s="250">
        <v>0.13450123621503479</v>
      </c>
      <c r="AU66" s="251" t="s">
        <v>318</v>
      </c>
      <c r="AV66" s="252">
        <v>0.29251963542848158</v>
      </c>
      <c r="AW66" s="241">
        <v>8366</v>
      </c>
      <c r="AX66" s="477">
        <v>42369</v>
      </c>
      <c r="AY66" s="251" t="s">
        <v>1150</v>
      </c>
      <c r="AZ66" s="252">
        <v>0.2640911170908371</v>
      </c>
      <c r="BA66" s="241">
        <v>8672.2999999999993</v>
      </c>
      <c r="BB66" s="477">
        <v>44255</v>
      </c>
      <c r="BC66" s="251" t="s">
        <v>319</v>
      </c>
      <c r="BD66" s="252">
        <v>0.15681426570778306</v>
      </c>
      <c r="BE66" s="241">
        <v>5031.7</v>
      </c>
      <c r="BF66" s="477">
        <v>42582</v>
      </c>
      <c r="BG66" s="252">
        <v>1</v>
      </c>
      <c r="BH66" s="255">
        <v>2.2491478551520134</v>
      </c>
      <c r="BI66" s="256">
        <v>0</v>
      </c>
      <c r="BJ66" s="256">
        <v>0.28632584337570716</v>
      </c>
      <c r="BK66" s="256">
        <v>0.29565168497539224</v>
      </c>
      <c r="BL66" s="256">
        <v>0.15887800758129025</v>
      </c>
      <c r="BM66" s="256">
        <v>0.25914446406761038</v>
      </c>
      <c r="BN66" s="257"/>
      <c r="BO66" s="675">
        <v>1.9789160100000001</v>
      </c>
      <c r="BP66" s="258"/>
      <c r="BQ66" s="411" t="s">
        <v>98</v>
      </c>
      <c r="BR66" s="238">
        <v>1</v>
      </c>
      <c r="BS66" s="238"/>
      <c r="BT66" s="473"/>
      <c r="BU66" s="238"/>
      <c r="BV66" s="238">
        <v>0</v>
      </c>
      <c r="BW66" s="238">
        <v>1</v>
      </c>
      <c r="BX66" s="238"/>
      <c r="BY66" s="238">
        <v>0</v>
      </c>
      <c r="BZ66" s="296">
        <v>0</v>
      </c>
      <c r="CA66" s="555" t="s">
        <v>613</v>
      </c>
      <c r="CB66" s="555" t="s">
        <v>614</v>
      </c>
      <c r="CC66" s="304" t="s">
        <v>729</v>
      </c>
      <c r="CD66" s="552" t="s">
        <v>615</v>
      </c>
      <c r="CE66" s="555" t="s">
        <v>284</v>
      </c>
      <c r="CF66" s="555" t="s">
        <v>285</v>
      </c>
      <c r="CG66" s="304" t="s">
        <v>286</v>
      </c>
      <c r="CH66" s="555" t="s">
        <v>287</v>
      </c>
      <c r="CI66" s="305" t="s">
        <v>263</v>
      </c>
      <c r="CJ66" s="305" t="s">
        <v>320</v>
      </c>
      <c r="CK66" s="305" t="s">
        <v>321</v>
      </c>
      <c r="CL66" s="305"/>
      <c r="CM66" s="305"/>
      <c r="CN66" s="554" t="s">
        <v>580</v>
      </c>
      <c r="CO66" s="554"/>
      <c r="CP66" s="307" t="s">
        <v>316</v>
      </c>
      <c r="CQ66" s="296" t="s">
        <v>422</v>
      </c>
      <c r="CR66" s="296" t="s">
        <v>55</v>
      </c>
      <c r="CS66" s="556"/>
      <c r="CT66" s="291"/>
      <c r="CU66" s="291"/>
      <c r="CV66" s="291"/>
      <c r="CW66" s="291"/>
      <c r="CX66" s="291"/>
      <c r="CY66" s="291"/>
      <c r="CZ66" s="264" t="s">
        <v>93</v>
      </c>
      <c r="DA66" s="265"/>
      <c r="DB66" s="266"/>
      <c r="DC66" s="267"/>
      <c r="DD66" s="267"/>
      <c r="DE66" s="267"/>
      <c r="DF66" s="267"/>
      <c r="DG66" s="267"/>
      <c r="DH66" s="267"/>
      <c r="DI66" s="267"/>
      <c r="DJ66" s="268"/>
      <c r="DK66" s="263"/>
      <c r="DL66" s="269"/>
      <c r="DM66" s="270"/>
      <c r="DN66" s="270"/>
      <c r="DO66" s="270"/>
      <c r="DP66" s="271"/>
      <c r="DQ66" s="272"/>
      <c r="DS66" s="409">
        <v>10020</v>
      </c>
    </row>
    <row r="67" spans="1:125" s="552" customFormat="1" ht="20.25" customHeight="1">
      <c r="A67" s="547">
        <v>10192</v>
      </c>
      <c r="B67" s="650" t="s">
        <v>1303</v>
      </c>
      <c r="C67" s="555" t="s">
        <v>55</v>
      </c>
      <c r="D67" s="555" t="s">
        <v>112</v>
      </c>
      <c r="E67" s="396" t="s">
        <v>89</v>
      </c>
      <c r="F67" s="650" t="s">
        <v>1341</v>
      </c>
      <c r="G67" s="650" t="s">
        <v>1241</v>
      </c>
      <c r="H67" s="555"/>
      <c r="I67" s="555" t="s">
        <v>278</v>
      </c>
      <c r="J67" s="555" t="s">
        <v>317</v>
      </c>
      <c r="K67" s="555" t="s">
        <v>114</v>
      </c>
      <c r="L67" s="292">
        <v>0.5</v>
      </c>
      <c r="M67" s="293" t="s">
        <v>769</v>
      </c>
      <c r="N67" s="293" t="s">
        <v>831</v>
      </c>
      <c r="O67" s="294"/>
      <c r="P67" s="295"/>
      <c r="Q67" s="295"/>
      <c r="R67" s="294"/>
      <c r="S67" s="296">
        <v>2014</v>
      </c>
      <c r="T67" s="240"/>
      <c r="U67" s="240">
        <v>19.364900000000002</v>
      </c>
      <c r="V67" s="240">
        <v>9.6824500000000011</v>
      </c>
      <c r="W67" s="297"/>
      <c r="X67" s="252"/>
      <c r="Y67" s="299">
        <v>1</v>
      </c>
      <c r="Z67" s="299">
        <v>2</v>
      </c>
      <c r="AA67" s="240"/>
      <c r="AB67" s="298"/>
      <c r="AC67" s="300"/>
      <c r="AD67" s="301">
        <v>39417</v>
      </c>
      <c r="AE67" s="294" t="s">
        <v>94</v>
      </c>
      <c r="AF67" s="619">
        <v>14.66342815</v>
      </c>
      <c r="AG67" s="410"/>
      <c r="AH67" s="405">
        <v>41820</v>
      </c>
      <c r="AI67" s="406">
        <v>7.3125</v>
      </c>
      <c r="AJ67" s="246"/>
      <c r="AK67" s="246"/>
      <c r="AL67" s="246" t="s">
        <v>110</v>
      </c>
      <c r="AM67" s="247">
        <v>7.7499999999999999E-2</v>
      </c>
      <c r="AN67" s="250">
        <v>5.9077181075149879E-2</v>
      </c>
      <c r="AO67" s="247"/>
      <c r="AP67" s="302">
        <v>95.688434152136679</v>
      </c>
      <c r="AQ67" s="302">
        <v>94.978760540978783</v>
      </c>
      <c r="AR67" s="555"/>
      <c r="AS67" s="303"/>
      <c r="AT67" s="250">
        <v>-7.4165035455546705E-3</v>
      </c>
      <c r="AU67" s="251" t="s">
        <v>1091</v>
      </c>
      <c r="AV67" s="252">
        <v>0.8</v>
      </c>
      <c r="AW67" s="241">
        <v>15587</v>
      </c>
      <c r="AX67" s="477">
        <v>43951</v>
      </c>
      <c r="AY67" s="251"/>
      <c r="AZ67" s="252"/>
      <c r="BA67" s="241"/>
      <c r="BB67" s="477"/>
      <c r="BC67" s="251"/>
      <c r="BD67" s="252"/>
      <c r="BE67" s="241"/>
      <c r="BF67" s="477"/>
      <c r="BG67" s="252">
        <v>0.8</v>
      </c>
      <c r="BH67" s="255">
        <v>5.3</v>
      </c>
      <c r="BI67" s="256">
        <v>0.2</v>
      </c>
      <c r="BJ67" s="256">
        <v>0</v>
      </c>
      <c r="BK67" s="256">
        <v>0</v>
      </c>
      <c r="BL67" s="256">
        <v>0</v>
      </c>
      <c r="BM67" s="256">
        <v>0.8</v>
      </c>
      <c r="BN67" s="257"/>
      <c r="BO67" s="675">
        <v>0.46472620000000003</v>
      </c>
      <c r="BP67" s="258"/>
      <c r="BQ67" s="411" t="s">
        <v>98</v>
      </c>
      <c r="BR67" s="238">
        <v>0.5</v>
      </c>
      <c r="BS67" s="238"/>
      <c r="BT67" s="557"/>
      <c r="BU67" s="238">
        <v>0.5</v>
      </c>
      <c r="BV67" s="238">
        <v>0</v>
      </c>
      <c r="BW67" s="238">
        <v>1</v>
      </c>
      <c r="BX67" s="238"/>
      <c r="BY67" s="238">
        <v>0</v>
      </c>
      <c r="BZ67" s="296">
        <v>0</v>
      </c>
      <c r="CA67" s="555" t="s">
        <v>613</v>
      </c>
      <c r="CB67" s="555" t="s">
        <v>614</v>
      </c>
      <c r="CC67" s="304" t="s">
        <v>729</v>
      </c>
      <c r="CD67" s="552" t="s">
        <v>615</v>
      </c>
      <c r="CE67" s="555" t="s">
        <v>284</v>
      </c>
      <c r="CF67" s="555" t="s">
        <v>285</v>
      </c>
      <c r="CG67" s="304" t="s">
        <v>286</v>
      </c>
      <c r="CH67" s="555" t="s">
        <v>287</v>
      </c>
      <c r="CI67" s="305"/>
      <c r="CJ67" s="305"/>
      <c r="CK67" s="305"/>
      <c r="CL67" s="305"/>
      <c r="CM67" s="305"/>
      <c r="CN67" s="386" t="s">
        <v>1313</v>
      </c>
      <c r="CO67" s="554" t="s">
        <v>567</v>
      </c>
      <c r="CP67" s="555" t="s">
        <v>1303</v>
      </c>
      <c r="CQ67" s="296" t="s">
        <v>422</v>
      </c>
      <c r="CR67" s="296" t="s">
        <v>55</v>
      </c>
      <c r="CS67" s="556"/>
      <c r="CT67" s="557"/>
      <c r="CU67" s="557"/>
      <c r="CV67" s="557"/>
      <c r="CW67" s="557"/>
      <c r="CX67" s="557"/>
      <c r="CY67" s="557"/>
      <c r="CZ67" s="264" t="s">
        <v>507</v>
      </c>
      <c r="DA67" s="557"/>
      <c r="DB67" s="557"/>
      <c r="DC67" s="557"/>
      <c r="DD67" s="557"/>
      <c r="DE67" s="557"/>
      <c r="DF67" s="557"/>
      <c r="DG67" s="557"/>
      <c r="DH67" s="557"/>
      <c r="DI67" s="557"/>
      <c r="DJ67" s="557"/>
      <c r="DK67" s="557"/>
      <c r="DL67" s="557"/>
      <c r="DM67" s="557"/>
      <c r="DN67" s="557"/>
      <c r="DO67" s="557"/>
      <c r="DP67" s="557"/>
      <c r="DQ67" s="557"/>
      <c r="DS67" s="409">
        <v>10192</v>
      </c>
    </row>
    <row r="68" spans="1:125" s="552" customFormat="1" ht="20.25" customHeight="1">
      <c r="A68" s="547">
        <v>10128</v>
      </c>
      <c r="B68" s="650" t="s">
        <v>1403</v>
      </c>
      <c r="C68" s="555" t="s">
        <v>55</v>
      </c>
      <c r="D68" s="555" t="s">
        <v>112</v>
      </c>
      <c r="E68" s="396" t="s">
        <v>89</v>
      </c>
      <c r="F68" s="650" t="s">
        <v>1244</v>
      </c>
      <c r="G68" s="650" t="s">
        <v>1245</v>
      </c>
      <c r="H68" s="555"/>
      <c r="I68" s="555" t="s">
        <v>278</v>
      </c>
      <c r="J68" s="555" t="s">
        <v>317</v>
      </c>
      <c r="K68" s="555" t="s">
        <v>114</v>
      </c>
      <c r="L68" s="292">
        <v>0.5</v>
      </c>
      <c r="M68" s="293" t="s">
        <v>769</v>
      </c>
      <c r="N68" s="293" t="s">
        <v>831</v>
      </c>
      <c r="O68" s="294"/>
      <c r="P68" s="295"/>
      <c r="Q68" s="295"/>
      <c r="R68" s="294" t="s">
        <v>131</v>
      </c>
      <c r="S68" s="296">
        <v>2012</v>
      </c>
      <c r="T68" s="240">
        <v>4.2729999999999997</v>
      </c>
      <c r="U68" s="240">
        <v>23.352</v>
      </c>
      <c r="V68" s="240">
        <v>11.676</v>
      </c>
      <c r="W68" s="297"/>
      <c r="X68" s="252">
        <v>0.54650128715188395</v>
      </c>
      <c r="Y68" s="299">
        <v>1</v>
      </c>
      <c r="Z68" s="299">
        <v>2</v>
      </c>
      <c r="AA68" s="240">
        <v>5.8380000000000001</v>
      </c>
      <c r="AB68" s="298">
        <v>4.7129391602399318E-2</v>
      </c>
      <c r="AC68" s="300">
        <v>111</v>
      </c>
      <c r="AD68" s="301">
        <v>39417</v>
      </c>
      <c r="AE68" s="294" t="s">
        <v>94</v>
      </c>
      <c r="AF68" s="619">
        <v>16.890740000000001</v>
      </c>
      <c r="AG68" s="410"/>
      <c r="AH68" s="405">
        <v>41820</v>
      </c>
      <c r="AI68" s="406">
        <v>11.65</v>
      </c>
      <c r="AJ68" s="246"/>
      <c r="AK68" s="246"/>
      <c r="AL68" s="246" t="s">
        <v>110</v>
      </c>
      <c r="AM68" s="247">
        <v>7.6249999999999998E-2</v>
      </c>
      <c r="AN68" s="250">
        <v>8.3001692051384371E-2</v>
      </c>
      <c r="AO68" s="247"/>
      <c r="AP68" s="302">
        <v>115.42883336544037</v>
      </c>
      <c r="AQ68" s="302">
        <v>120.46324157649501</v>
      </c>
      <c r="AR68" s="555"/>
      <c r="AS68" s="303"/>
      <c r="AT68" s="250">
        <v>4.361482364736393E-2</v>
      </c>
      <c r="AU68" s="251" t="s">
        <v>1556</v>
      </c>
      <c r="AV68" s="252">
        <v>0.5334835627872565</v>
      </c>
      <c r="AW68" s="241">
        <v>12506</v>
      </c>
      <c r="AX68" s="477">
        <v>44561</v>
      </c>
      <c r="AY68" s="251" t="s">
        <v>322</v>
      </c>
      <c r="AZ68" s="252">
        <v>0.4665164372127435</v>
      </c>
      <c r="BA68" s="241">
        <v>10846</v>
      </c>
      <c r="BB68" s="477">
        <v>42886</v>
      </c>
      <c r="BC68" s="251"/>
      <c r="BD68" s="252"/>
      <c r="BE68" s="241"/>
      <c r="BF68" s="477"/>
      <c r="BG68" s="252">
        <v>1</v>
      </c>
      <c r="BH68" s="255">
        <v>4.861799662774926</v>
      </c>
      <c r="BI68" s="256">
        <v>0</v>
      </c>
      <c r="BJ68" s="256">
        <v>0</v>
      </c>
      <c r="BK68" s="256">
        <v>0</v>
      </c>
      <c r="BL68" s="256">
        <v>0.4665164372127435</v>
      </c>
      <c r="BM68" s="256">
        <v>0.5334835627872565</v>
      </c>
      <c r="BN68" s="257"/>
      <c r="BO68" s="675">
        <v>0.20779288500000001</v>
      </c>
      <c r="BP68" s="258"/>
      <c r="BQ68" s="411" t="s">
        <v>98</v>
      </c>
      <c r="BR68" s="238">
        <v>0.5</v>
      </c>
      <c r="BS68" s="238"/>
      <c r="BT68" s="557"/>
      <c r="BU68" s="238">
        <v>0.5</v>
      </c>
      <c r="BV68" s="238">
        <v>0</v>
      </c>
      <c r="BW68" s="238">
        <v>1</v>
      </c>
      <c r="BX68" s="238"/>
      <c r="BY68" s="238">
        <v>0</v>
      </c>
      <c r="BZ68" s="296">
        <v>0</v>
      </c>
      <c r="CA68" s="555" t="s">
        <v>613</v>
      </c>
      <c r="CB68" s="555" t="s">
        <v>614</v>
      </c>
      <c r="CC68" s="304" t="s">
        <v>729</v>
      </c>
      <c r="CD68" s="552" t="s">
        <v>615</v>
      </c>
      <c r="CE68" s="555" t="s">
        <v>284</v>
      </c>
      <c r="CF68" s="555" t="s">
        <v>285</v>
      </c>
      <c r="CG68" s="304" t="s">
        <v>286</v>
      </c>
      <c r="CH68" s="555" t="s">
        <v>287</v>
      </c>
      <c r="CI68" s="305"/>
      <c r="CJ68" s="305"/>
      <c r="CK68" s="305"/>
      <c r="CL68" s="305"/>
      <c r="CM68" s="305"/>
      <c r="CN68" s="554" t="s">
        <v>569</v>
      </c>
      <c r="CO68" s="554" t="s">
        <v>567</v>
      </c>
      <c r="CP68" s="307" t="s">
        <v>323</v>
      </c>
      <c r="CQ68" s="296" t="s">
        <v>422</v>
      </c>
      <c r="CR68" s="296" t="s">
        <v>55</v>
      </c>
      <c r="CS68" s="556"/>
      <c r="CT68" s="291"/>
      <c r="CU68" s="291"/>
      <c r="CV68" s="291"/>
      <c r="CW68" s="291"/>
      <c r="CX68" s="291"/>
      <c r="CY68" s="291"/>
      <c r="CZ68" s="264" t="s">
        <v>507</v>
      </c>
      <c r="DA68" s="265"/>
      <c r="DB68" s="266"/>
      <c r="DC68" s="267"/>
      <c r="DD68" s="267"/>
      <c r="DE68" s="267"/>
      <c r="DF68" s="267"/>
      <c r="DG68" s="267"/>
      <c r="DH68" s="267"/>
      <c r="DI68" s="267"/>
      <c r="DJ68" s="268"/>
      <c r="DK68" s="263"/>
      <c r="DL68" s="269"/>
      <c r="DM68" s="270"/>
      <c r="DN68" s="270"/>
      <c r="DO68" s="270"/>
      <c r="DP68" s="271"/>
      <c r="DQ68" s="272"/>
      <c r="DS68" s="409">
        <v>10128</v>
      </c>
    </row>
    <row r="69" spans="1:125" s="552" customFormat="1" ht="20.25" customHeight="1">
      <c r="A69" s="547">
        <v>10130</v>
      </c>
      <c r="B69" s="650" t="s">
        <v>631</v>
      </c>
      <c r="C69" s="555" t="s">
        <v>55</v>
      </c>
      <c r="D69" s="555" t="s">
        <v>112</v>
      </c>
      <c r="E69" s="396" t="s">
        <v>89</v>
      </c>
      <c r="F69" s="650" t="s">
        <v>1246</v>
      </c>
      <c r="G69" s="650" t="s">
        <v>1241</v>
      </c>
      <c r="H69" s="555"/>
      <c r="I69" s="555" t="s">
        <v>278</v>
      </c>
      <c r="J69" s="555" t="s">
        <v>317</v>
      </c>
      <c r="K69" s="555" t="s">
        <v>114</v>
      </c>
      <c r="L69" s="292">
        <v>0.5</v>
      </c>
      <c r="M69" s="293" t="s">
        <v>769</v>
      </c>
      <c r="N69" s="293" t="s">
        <v>831</v>
      </c>
      <c r="O69" s="294"/>
      <c r="P69" s="295"/>
      <c r="Q69" s="295"/>
      <c r="R69" s="294"/>
      <c r="S69" s="296">
        <v>2012</v>
      </c>
      <c r="T69" s="240">
        <v>3.7551999999999999</v>
      </c>
      <c r="U69" s="240">
        <v>18.247199999999996</v>
      </c>
      <c r="V69" s="240">
        <v>9.1235999999999979</v>
      </c>
      <c r="W69" s="297"/>
      <c r="X69" s="252">
        <v>0.48591819343843196</v>
      </c>
      <c r="Y69" s="299">
        <v>1</v>
      </c>
      <c r="Z69" s="299">
        <v>4</v>
      </c>
      <c r="AA69" s="240">
        <v>2.2808999999999995</v>
      </c>
      <c r="AB69" s="298">
        <v>0.14511815511420934</v>
      </c>
      <c r="AC69" s="300">
        <v>150</v>
      </c>
      <c r="AD69" s="301">
        <v>39417</v>
      </c>
      <c r="AE69" s="294" t="s">
        <v>94</v>
      </c>
      <c r="AF69" s="619">
        <v>14.668561</v>
      </c>
      <c r="AG69" s="410"/>
      <c r="AH69" s="405">
        <v>41820</v>
      </c>
      <c r="AI69" s="406">
        <v>7.3375000000000004</v>
      </c>
      <c r="AJ69" s="246"/>
      <c r="AK69" s="246"/>
      <c r="AL69" s="246" t="s">
        <v>110</v>
      </c>
      <c r="AM69" s="247">
        <v>7.4999999999999997E-2</v>
      </c>
      <c r="AN69" s="250">
        <v>7.9872047435327845E-2</v>
      </c>
      <c r="AO69" s="247"/>
      <c r="AP69" s="302">
        <v>125.46612322330476</v>
      </c>
      <c r="AQ69" s="302">
        <v>129.19781658672338</v>
      </c>
      <c r="AR69" s="555"/>
      <c r="AS69" s="303"/>
      <c r="AT69" s="250">
        <v>2.974263703658829E-2</v>
      </c>
      <c r="AU69" s="251" t="s">
        <v>1556</v>
      </c>
      <c r="AV69" s="252">
        <v>0.34460322630986667</v>
      </c>
      <c r="AW69" s="241">
        <v>6345.4</v>
      </c>
      <c r="AX69" s="477">
        <v>43220</v>
      </c>
      <c r="AY69" s="251" t="s">
        <v>649</v>
      </c>
      <c r="AZ69" s="252">
        <v>0.22278560736500996</v>
      </c>
      <c r="BA69" s="241">
        <v>3910.1</v>
      </c>
      <c r="BB69" s="477">
        <v>43830</v>
      </c>
      <c r="BC69" s="251" t="s">
        <v>632</v>
      </c>
      <c r="BD69" s="252">
        <v>0.21790701998658946</v>
      </c>
      <c r="BE69" s="241">
        <v>4015.7</v>
      </c>
      <c r="BF69" s="477">
        <v>43769</v>
      </c>
      <c r="BG69" s="252">
        <v>1</v>
      </c>
      <c r="BH69" s="255">
        <v>4.0851792455062013</v>
      </c>
      <c r="BI69" s="256">
        <v>0</v>
      </c>
      <c r="BJ69" s="256">
        <v>0</v>
      </c>
      <c r="BK69" s="256">
        <v>0</v>
      </c>
      <c r="BL69" s="256">
        <v>0</v>
      </c>
      <c r="BM69" s="256">
        <v>1</v>
      </c>
      <c r="BN69" s="257"/>
      <c r="BO69" s="675">
        <v>0.54411880500000009</v>
      </c>
      <c r="BP69" s="258"/>
      <c r="BQ69" s="411" t="s">
        <v>98</v>
      </c>
      <c r="BR69" s="238">
        <v>0.5</v>
      </c>
      <c r="BS69" s="238"/>
      <c r="BT69" s="557"/>
      <c r="BU69" s="238">
        <v>0.5</v>
      </c>
      <c r="BV69" s="238">
        <v>0</v>
      </c>
      <c r="BW69" s="238">
        <v>1</v>
      </c>
      <c r="BX69" s="238"/>
      <c r="BY69" s="238">
        <v>0</v>
      </c>
      <c r="BZ69" s="296">
        <v>0</v>
      </c>
      <c r="CA69" s="555" t="s">
        <v>613</v>
      </c>
      <c r="CB69" s="555" t="s">
        <v>614</v>
      </c>
      <c r="CC69" s="304" t="s">
        <v>729</v>
      </c>
      <c r="CD69" s="557" t="s">
        <v>615</v>
      </c>
      <c r="CE69" s="555" t="s">
        <v>284</v>
      </c>
      <c r="CF69" s="555" t="s">
        <v>285</v>
      </c>
      <c r="CG69" s="304" t="s">
        <v>286</v>
      </c>
      <c r="CH69" s="555" t="s">
        <v>287</v>
      </c>
      <c r="CI69" s="305"/>
      <c r="CJ69" s="305"/>
      <c r="CK69" s="305"/>
      <c r="CL69" s="305"/>
      <c r="CM69" s="305"/>
      <c r="CN69" s="554" t="s">
        <v>689</v>
      </c>
      <c r="CO69" s="554" t="s">
        <v>567</v>
      </c>
      <c r="CP69" s="310" t="s">
        <v>631</v>
      </c>
      <c r="CQ69" s="296" t="s">
        <v>422</v>
      </c>
      <c r="CR69" s="296" t="s">
        <v>55</v>
      </c>
      <c r="CS69" s="556"/>
      <c r="CT69" s="291"/>
      <c r="CU69" s="291"/>
      <c r="CV69" s="291"/>
      <c r="CW69" s="291"/>
      <c r="CX69" s="291"/>
      <c r="CY69" s="291"/>
      <c r="CZ69" s="264" t="s">
        <v>93</v>
      </c>
      <c r="DA69" s="265"/>
      <c r="DB69" s="266"/>
      <c r="DC69" s="267"/>
      <c r="DD69" s="267"/>
      <c r="DE69" s="267"/>
      <c r="DF69" s="267"/>
      <c r="DG69" s="267"/>
      <c r="DH69" s="267"/>
      <c r="DI69" s="267"/>
      <c r="DJ69" s="268"/>
      <c r="DK69" s="263"/>
      <c r="DL69" s="269"/>
      <c r="DM69" s="270"/>
      <c r="DN69" s="270"/>
      <c r="DO69" s="270"/>
      <c r="DP69" s="271"/>
      <c r="DQ69" s="272"/>
      <c r="DS69" s="409">
        <v>10130</v>
      </c>
    </row>
    <row r="70" spans="1:125" s="552" customFormat="1" ht="20.25" customHeight="1">
      <c r="A70" s="547">
        <v>10129</v>
      </c>
      <c r="B70" s="650" t="s">
        <v>324</v>
      </c>
      <c r="C70" s="555" t="s">
        <v>55</v>
      </c>
      <c r="D70" s="555" t="s">
        <v>112</v>
      </c>
      <c r="E70" s="396" t="s">
        <v>89</v>
      </c>
      <c r="F70" s="650" t="s">
        <v>1248</v>
      </c>
      <c r="G70" s="650" t="s">
        <v>1241</v>
      </c>
      <c r="H70" s="555"/>
      <c r="I70" s="555" t="s">
        <v>278</v>
      </c>
      <c r="J70" s="555" t="s">
        <v>317</v>
      </c>
      <c r="K70" s="555" t="s">
        <v>114</v>
      </c>
      <c r="L70" s="292">
        <v>0.5</v>
      </c>
      <c r="M70" s="293" t="s">
        <v>769</v>
      </c>
      <c r="N70" s="293" t="s">
        <v>831</v>
      </c>
      <c r="O70" s="294"/>
      <c r="P70" s="295"/>
      <c r="Q70" s="295"/>
      <c r="R70" s="294"/>
      <c r="S70" s="296">
        <v>2012</v>
      </c>
      <c r="T70" s="240">
        <v>1.2450000000000001</v>
      </c>
      <c r="U70" s="240">
        <v>5.4649999999999999</v>
      </c>
      <c r="V70" s="240">
        <v>2.7324999999999999</v>
      </c>
      <c r="W70" s="297"/>
      <c r="X70" s="252">
        <v>0.43895582329317262</v>
      </c>
      <c r="Y70" s="299">
        <v>1</v>
      </c>
      <c r="Z70" s="299">
        <v>1</v>
      </c>
      <c r="AA70" s="240">
        <v>2.7324999999999999</v>
      </c>
      <c r="AB70" s="298">
        <v>6.9891484274416035E-2</v>
      </c>
      <c r="AC70" s="300">
        <v>34</v>
      </c>
      <c r="AD70" s="301">
        <v>39417</v>
      </c>
      <c r="AE70" s="294" t="s">
        <v>94</v>
      </c>
      <c r="AF70" s="619">
        <v>4.6074339999999996</v>
      </c>
      <c r="AG70" s="410"/>
      <c r="AH70" s="405">
        <v>41820</v>
      </c>
      <c r="AI70" s="406">
        <v>2.2999999999999998</v>
      </c>
      <c r="AJ70" s="246"/>
      <c r="AK70" s="246"/>
      <c r="AL70" s="246" t="s">
        <v>110</v>
      </c>
      <c r="AM70" s="247">
        <v>7.4999999999999997E-2</v>
      </c>
      <c r="AN70" s="250">
        <v>7.8910734261196144E-2</v>
      </c>
      <c r="AO70" s="247"/>
      <c r="AP70" s="302">
        <v>127.97544568777084</v>
      </c>
      <c r="AQ70" s="302">
        <v>135.52752685546875</v>
      </c>
      <c r="AR70" s="555"/>
      <c r="AS70" s="303"/>
      <c r="AT70" s="250">
        <v>5.9011954419155993E-2</v>
      </c>
      <c r="AU70" s="251" t="s">
        <v>325</v>
      </c>
      <c r="AV70" s="252">
        <v>1</v>
      </c>
      <c r="AW70" s="241">
        <v>5465</v>
      </c>
      <c r="AX70" s="477">
        <v>43830</v>
      </c>
      <c r="AY70" s="251"/>
      <c r="AZ70" s="252"/>
      <c r="BA70" s="241"/>
      <c r="BB70" s="477"/>
      <c r="BC70" s="251"/>
      <c r="BD70" s="252"/>
      <c r="BE70" s="241"/>
      <c r="BF70" s="477"/>
      <c r="BG70" s="252">
        <v>1</v>
      </c>
      <c r="BH70" s="255">
        <v>5</v>
      </c>
      <c r="BI70" s="256">
        <v>0</v>
      </c>
      <c r="BJ70" s="256">
        <v>0</v>
      </c>
      <c r="BK70" s="256">
        <v>0</v>
      </c>
      <c r="BL70" s="256">
        <v>0</v>
      </c>
      <c r="BM70" s="256">
        <v>1</v>
      </c>
      <c r="BN70" s="257"/>
      <c r="BO70" s="675">
        <v>0.16440799</v>
      </c>
      <c r="BP70" s="258"/>
      <c r="BQ70" s="411" t="s">
        <v>98</v>
      </c>
      <c r="BR70" s="238">
        <v>0.5</v>
      </c>
      <c r="BS70" s="238"/>
      <c r="BT70" s="557"/>
      <c r="BU70" s="238">
        <v>0.5</v>
      </c>
      <c r="BV70" s="238">
        <v>0</v>
      </c>
      <c r="BW70" s="238">
        <v>1</v>
      </c>
      <c r="BX70" s="238"/>
      <c r="BY70" s="238">
        <v>0</v>
      </c>
      <c r="BZ70" s="296">
        <v>0</v>
      </c>
      <c r="CA70" s="555" t="s">
        <v>613</v>
      </c>
      <c r="CB70" s="555" t="s">
        <v>614</v>
      </c>
      <c r="CC70" s="304" t="s">
        <v>729</v>
      </c>
      <c r="CD70" s="557" t="s">
        <v>615</v>
      </c>
      <c r="CE70" s="555" t="s">
        <v>284</v>
      </c>
      <c r="CF70" s="555" t="s">
        <v>285</v>
      </c>
      <c r="CG70" s="304" t="s">
        <v>286</v>
      </c>
      <c r="CH70" s="555" t="s">
        <v>287</v>
      </c>
      <c r="CI70" s="305"/>
      <c r="CJ70" s="305"/>
      <c r="CK70" s="305"/>
      <c r="CL70" s="305"/>
      <c r="CM70" s="305"/>
      <c r="CN70" s="554" t="s">
        <v>570</v>
      </c>
      <c r="CO70" s="554" t="s">
        <v>567</v>
      </c>
      <c r="CP70" s="307" t="s">
        <v>324</v>
      </c>
      <c r="CQ70" s="296" t="s">
        <v>422</v>
      </c>
      <c r="CR70" s="296" t="s">
        <v>55</v>
      </c>
      <c r="CS70" s="556"/>
      <c r="CT70" s="291"/>
      <c r="CU70" s="291" t="s">
        <v>93</v>
      </c>
      <c r="CV70" s="291"/>
      <c r="CW70" s="291"/>
      <c r="CX70" s="291"/>
      <c r="CY70" s="291"/>
      <c r="CZ70" s="264" t="s">
        <v>93</v>
      </c>
      <c r="DA70" s="265"/>
      <c r="DB70" s="266"/>
      <c r="DC70" s="267"/>
      <c r="DD70" s="267"/>
      <c r="DE70" s="267"/>
      <c r="DF70" s="267"/>
      <c r="DG70" s="267"/>
      <c r="DH70" s="267"/>
      <c r="DI70" s="267"/>
      <c r="DJ70" s="268"/>
      <c r="DK70" s="263"/>
      <c r="DL70" s="269"/>
      <c r="DM70" s="270"/>
      <c r="DN70" s="270"/>
      <c r="DO70" s="270"/>
      <c r="DP70" s="271"/>
      <c r="DQ70" s="272"/>
      <c r="DS70" s="409">
        <v>10129</v>
      </c>
      <c r="DU70" s="306"/>
    </row>
    <row r="71" spans="1:125" s="552" customFormat="1" ht="20.25" customHeight="1">
      <c r="A71" s="547">
        <v>10125</v>
      </c>
      <c r="B71" s="650" t="s">
        <v>326</v>
      </c>
      <c r="C71" s="555" t="s">
        <v>55</v>
      </c>
      <c r="D71" s="555" t="s">
        <v>112</v>
      </c>
      <c r="E71" s="396" t="s">
        <v>89</v>
      </c>
      <c r="F71" s="650" t="s">
        <v>1251</v>
      </c>
      <c r="G71" s="650" t="s">
        <v>1241</v>
      </c>
      <c r="H71" s="555"/>
      <c r="I71" s="555" t="s">
        <v>278</v>
      </c>
      <c r="J71" s="555" t="s">
        <v>317</v>
      </c>
      <c r="K71" s="555" t="s">
        <v>114</v>
      </c>
      <c r="L71" s="292">
        <v>0.5</v>
      </c>
      <c r="M71" s="293" t="s">
        <v>769</v>
      </c>
      <c r="N71" s="293" t="s">
        <v>831</v>
      </c>
      <c r="O71" s="294"/>
      <c r="P71" s="295"/>
      <c r="Q71" s="295"/>
      <c r="R71" s="294"/>
      <c r="S71" s="296">
        <v>2010</v>
      </c>
      <c r="T71" s="240">
        <v>3.1040000000000001</v>
      </c>
      <c r="U71" s="240">
        <v>18.654</v>
      </c>
      <c r="V71" s="240">
        <v>9.327</v>
      </c>
      <c r="W71" s="297"/>
      <c r="X71" s="252">
        <v>0.6009664948453608</v>
      </c>
      <c r="Y71" s="299">
        <v>1</v>
      </c>
      <c r="Z71" s="299">
        <v>1</v>
      </c>
      <c r="AA71" s="240">
        <v>9.327</v>
      </c>
      <c r="AB71" s="298">
        <v>3.2164683177870697E-2</v>
      </c>
      <c r="AC71" s="300">
        <v>84</v>
      </c>
      <c r="AD71" s="301">
        <v>39417</v>
      </c>
      <c r="AE71" s="294" t="s">
        <v>94</v>
      </c>
      <c r="AF71" s="619">
        <v>14.256869</v>
      </c>
      <c r="AG71" s="410"/>
      <c r="AH71" s="405">
        <v>41820</v>
      </c>
      <c r="AI71" s="406">
        <v>7.125</v>
      </c>
      <c r="AJ71" s="246"/>
      <c r="AK71" s="246"/>
      <c r="AL71" s="246" t="s">
        <v>110</v>
      </c>
      <c r="AM71" s="247">
        <v>7.4999999999999997E-2</v>
      </c>
      <c r="AN71" s="250">
        <v>7.8066790120607826E-2</v>
      </c>
      <c r="AO71" s="247"/>
      <c r="AP71" s="302">
        <v>115.42883336544037</v>
      </c>
      <c r="AQ71" s="302">
        <v>119.32997894287109</v>
      </c>
      <c r="AR71" s="555"/>
      <c r="AS71" s="303"/>
      <c r="AT71" s="250">
        <v>3.3796976575860775E-2</v>
      </c>
      <c r="AU71" s="251" t="s">
        <v>327</v>
      </c>
      <c r="AV71" s="252">
        <v>1</v>
      </c>
      <c r="AW71" s="241">
        <v>18654</v>
      </c>
      <c r="AX71" s="477">
        <v>44074</v>
      </c>
      <c r="AY71" s="251"/>
      <c r="AZ71" s="252"/>
      <c r="BA71" s="241"/>
      <c r="BB71" s="477"/>
      <c r="BC71" s="251"/>
      <c r="BD71" s="252"/>
      <c r="BE71" s="241"/>
      <c r="BF71" s="477"/>
      <c r="BG71" s="252">
        <v>1</v>
      </c>
      <c r="BH71" s="255">
        <v>5.666666666666667</v>
      </c>
      <c r="BI71" s="256">
        <v>0</v>
      </c>
      <c r="BJ71" s="256">
        <v>0</v>
      </c>
      <c r="BK71" s="256">
        <v>0</v>
      </c>
      <c r="BL71" s="256">
        <v>0</v>
      </c>
      <c r="BM71" s="256">
        <v>1</v>
      </c>
      <c r="BN71" s="257"/>
      <c r="BO71" s="675">
        <v>0.54970667500000003</v>
      </c>
      <c r="BP71" s="258"/>
      <c r="BQ71" s="411" t="s">
        <v>98</v>
      </c>
      <c r="BR71" s="238">
        <v>0.5</v>
      </c>
      <c r="BS71" s="238"/>
      <c r="BT71" s="557"/>
      <c r="BU71" s="238">
        <v>0.5</v>
      </c>
      <c r="BV71" s="238">
        <v>0</v>
      </c>
      <c r="BW71" s="238">
        <v>1</v>
      </c>
      <c r="BX71" s="238"/>
      <c r="BY71" s="238">
        <v>0</v>
      </c>
      <c r="BZ71" s="296">
        <v>0</v>
      </c>
      <c r="CA71" s="555" t="s">
        <v>613</v>
      </c>
      <c r="CB71" s="555" t="s">
        <v>614</v>
      </c>
      <c r="CC71" s="304" t="s">
        <v>729</v>
      </c>
      <c r="CD71" s="557" t="s">
        <v>615</v>
      </c>
      <c r="CE71" s="555" t="s">
        <v>284</v>
      </c>
      <c r="CF71" s="555" t="s">
        <v>285</v>
      </c>
      <c r="CG71" s="304" t="s">
        <v>286</v>
      </c>
      <c r="CH71" s="555" t="s">
        <v>287</v>
      </c>
      <c r="CI71" s="305"/>
      <c r="CJ71" s="305"/>
      <c r="CK71" s="305"/>
      <c r="CL71" s="305"/>
      <c r="CM71" s="305"/>
      <c r="CN71" s="554" t="s">
        <v>571</v>
      </c>
      <c r="CO71" s="554" t="s">
        <v>567</v>
      </c>
      <c r="CP71" s="307" t="s">
        <v>326</v>
      </c>
      <c r="CQ71" s="296" t="s">
        <v>422</v>
      </c>
      <c r="CR71" s="296" t="s">
        <v>55</v>
      </c>
      <c r="CS71" s="556"/>
      <c r="CT71" s="291"/>
      <c r="CU71" s="291" t="s">
        <v>93</v>
      </c>
      <c r="CV71" s="291"/>
      <c r="CW71" s="291"/>
      <c r="CX71" s="291"/>
      <c r="CY71" s="291"/>
      <c r="CZ71" s="264" t="s">
        <v>93</v>
      </c>
      <c r="DA71" s="265"/>
      <c r="DB71" s="266"/>
      <c r="DC71" s="267"/>
      <c r="DD71" s="267"/>
      <c r="DE71" s="267"/>
      <c r="DF71" s="267"/>
      <c r="DG71" s="267"/>
      <c r="DH71" s="267"/>
      <c r="DI71" s="267"/>
      <c r="DJ71" s="268"/>
      <c r="DK71" s="263"/>
      <c r="DL71" s="269"/>
      <c r="DM71" s="270"/>
      <c r="DN71" s="270"/>
      <c r="DO71" s="270"/>
      <c r="DP71" s="271"/>
      <c r="DQ71" s="272"/>
      <c r="DS71" s="409">
        <v>10125</v>
      </c>
    </row>
    <row r="72" spans="1:125" s="552" customFormat="1" ht="20.25" customHeight="1">
      <c r="A72" s="547">
        <v>10182</v>
      </c>
      <c r="B72" s="650" t="s">
        <v>1404</v>
      </c>
      <c r="C72" s="555" t="s">
        <v>55</v>
      </c>
      <c r="D72" s="555" t="s">
        <v>112</v>
      </c>
      <c r="E72" s="396" t="s">
        <v>89</v>
      </c>
      <c r="F72" s="650" t="s">
        <v>1274</v>
      </c>
      <c r="G72" s="650" t="s">
        <v>1241</v>
      </c>
      <c r="H72" s="555"/>
      <c r="I72" s="555" t="s">
        <v>278</v>
      </c>
      <c r="J72" s="555" t="s">
        <v>836</v>
      </c>
      <c r="K72" s="555" t="s">
        <v>114</v>
      </c>
      <c r="L72" s="292">
        <v>0.5</v>
      </c>
      <c r="M72" s="293" t="s">
        <v>769</v>
      </c>
      <c r="N72" s="293" t="s">
        <v>831</v>
      </c>
      <c r="O72" s="294"/>
      <c r="P72" s="295"/>
      <c r="Q72" s="295"/>
      <c r="R72" s="294"/>
      <c r="S72" s="296">
        <v>2013</v>
      </c>
      <c r="T72" s="240">
        <v>3.5019999999999998</v>
      </c>
      <c r="U72" s="240">
        <v>17.859099999999998</v>
      </c>
      <c r="V72" s="240">
        <v>8.929549999999999</v>
      </c>
      <c r="W72" s="297"/>
      <c r="X72" s="252">
        <v>0.50996858937749856</v>
      </c>
      <c r="Y72" s="299">
        <v>1</v>
      </c>
      <c r="Z72" s="299">
        <v>1</v>
      </c>
      <c r="AA72" s="240">
        <v>8.929549999999999</v>
      </c>
      <c r="AB72" s="298">
        <v>0.21199000000000001</v>
      </c>
      <c r="AC72" s="300">
        <v>242</v>
      </c>
      <c r="AD72" s="301">
        <v>39417</v>
      </c>
      <c r="AE72" s="294" t="s">
        <v>94</v>
      </c>
      <c r="AF72" s="619">
        <v>16.568818460000003</v>
      </c>
      <c r="AG72" s="410"/>
      <c r="AH72" s="405">
        <v>41820</v>
      </c>
      <c r="AI72" s="406">
        <v>16.225000000000001</v>
      </c>
      <c r="AJ72" s="246"/>
      <c r="AK72" s="246"/>
      <c r="AL72" s="246" t="s">
        <v>110</v>
      </c>
      <c r="AM72" s="247">
        <v>7.1249999999999994E-2</v>
      </c>
      <c r="AN72" s="250">
        <v>7.3186389417414122E-2</v>
      </c>
      <c r="AO72" s="247"/>
      <c r="AP72" s="302">
        <v>132.49222612380981</v>
      </c>
      <c r="AQ72" s="302">
        <v>135.96000671386719</v>
      </c>
      <c r="AR72" s="555"/>
      <c r="AS72" s="303"/>
      <c r="AT72" s="250">
        <v>2.617346459872175E-2</v>
      </c>
      <c r="AU72" s="251" t="s">
        <v>680</v>
      </c>
      <c r="AV72" s="252">
        <v>1</v>
      </c>
      <c r="AW72" s="241">
        <v>17859.099999999999</v>
      </c>
      <c r="AX72" s="477">
        <v>47118</v>
      </c>
      <c r="AY72" s="251"/>
      <c r="AZ72" s="252"/>
      <c r="BA72" s="241"/>
      <c r="BB72" s="477"/>
      <c r="BC72" s="251"/>
      <c r="BD72" s="252"/>
      <c r="BE72" s="241"/>
      <c r="BF72" s="477"/>
      <c r="BG72" s="252">
        <v>1</v>
      </c>
      <c r="BH72" s="255">
        <v>14</v>
      </c>
      <c r="BI72" s="256">
        <v>0</v>
      </c>
      <c r="BJ72" s="256">
        <v>0</v>
      </c>
      <c r="BK72" s="256">
        <v>0</v>
      </c>
      <c r="BL72" s="256">
        <v>0</v>
      </c>
      <c r="BM72" s="256">
        <v>1</v>
      </c>
      <c r="BN72" s="257"/>
      <c r="BO72" s="675">
        <v>0.55976292500000002</v>
      </c>
      <c r="BP72" s="258"/>
      <c r="BQ72" s="411" t="s">
        <v>98</v>
      </c>
      <c r="BR72" s="238">
        <v>0.5</v>
      </c>
      <c r="BS72" s="238"/>
      <c r="BT72" s="557"/>
      <c r="BU72" s="238">
        <v>0.5</v>
      </c>
      <c r="BV72" s="238">
        <v>0</v>
      </c>
      <c r="BW72" s="238">
        <v>1</v>
      </c>
      <c r="BX72" s="238"/>
      <c r="BY72" s="238">
        <v>0</v>
      </c>
      <c r="BZ72" s="296">
        <v>0</v>
      </c>
      <c r="CA72" s="555" t="s">
        <v>613</v>
      </c>
      <c r="CB72" s="555" t="s">
        <v>614</v>
      </c>
      <c r="CC72" s="304" t="s">
        <v>729</v>
      </c>
      <c r="CD72" s="557" t="s">
        <v>615</v>
      </c>
      <c r="CE72" s="555" t="s">
        <v>284</v>
      </c>
      <c r="CF72" s="555" t="s">
        <v>285</v>
      </c>
      <c r="CG72" s="304" t="s">
        <v>286</v>
      </c>
      <c r="CH72" s="555" t="s">
        <v>287</v>
      </c>
      <c r="CI72" s="305"/>
      <c r="CJ72" s="305"/>
      <c r="CK72" s="305"/>
      <c r="CL72" s="305"/>
      <c r="CM72" s="305"/>
      <c r="CN72" s="554" t="s">
        <v>690</v>
      </c>
      <c r="CO72" s="554" t="s">
        <v>567</v>
      </c>
      <c r="CP72" s="555" t="s">
        <v>687</v>
      </c>
      <c r="CQ72" s="296" t="s">
        <v>422</v>
      </c>
      <c r="CR72" s="296" t="s">
        <v>55</v>
      </c>
      <c r="CS72" s="556"/>
      <c r="CT72" s="291"/>
      <c r="CU72" s="291"/>
      <c r="CV72" s="291"/>
      <c r="CW72" s="291"/>
      <c r="CX72" s="291"/>
      <c r="CY72" s="291"/>
      <c r="CZ72" s="264" t="s">
        <v>93</v>
      </c>
      <c r="DA72" s="265"/>
      <c r="DB72" s="266"/>
      <c r="DC72" s="267"/>
      <c r="DD72" s="267"/>
      <c r="DE72" s="267"/>
      <c r="DF72" s="267"/>
      <c r="DG72" s="267"/>
      <c r="DH72" s="267"/>
      <c r="DI72" s="267"/>
      <c r="DJ72" s="268"/>
      <c r="DK72" s="263"/>
      <c r="DL72" s="269"/>
      <c r="DM72" s="270"/>
      <c r="DN72" s="270"/>
      <c r="DO72" s="270"/>
      <c r="DP72" s="271"/>
      <c r="DQ72" s="272"/>
      <c r="DS72" s="409">
        <v>10182</v>
      </c>
    </row>
    <row r="73" spans="1:125" s="552" customFormat="1" ht="20.25" customHeight="1">
      <c r="A73" s="547">
        <v>10131</v>
      </c>
      <c r="B73" s="650" t="s">
        <v>688</v>
      </c>
      <c r="C73" s="555" t="s">
        <v>55</v>
      </c>
      <c r="D73" s="555" t="s">
        <v>112</v>
      </c>
      <c r="E73" s="396" t="s">
        <v>89</v>
      </c>
      <c r="F73" s="650" t="s">
        <v>1242</v>
      </c>
      <c r="G73" s="650" t="s">
        <v>1243</v>
      </c>
      <c r="H73" s="555"/>
      <c r="I73" s="555" t="s">
        <v>278</v>
      </c>
      <c r="J73" s="555" t="s">
        <v>317</v>
      </c>
      <c r="K73" s="555" t="s">
        <v>114</v>
      </c>
      <c r="L73" s="292">
        <v>0.5</v>
      </c>
      <c r="M73" s="293" t="s">
        <v>769</v>
      </c>
      <c r="N73" s="293" t="s">
        <v>831</v>
      </c>
      <c r="O73" s="294"/>
      <c r="P73" s="295"/>
      <c r="Q73" s="295"/>
      <c r="R73" s="294"/>
      <c r="S73" s="296">
        <v>2012</v>
      </c>
      <c r="T73" s="240">
        <v>2.5190000000000001</v>
      </c>
      <c r="U73" s="240">
        <v>13.433299999999999</v>
      </c>
      <c r="V73" s="240">
        <v>6.7166499999999996</v>
      </c>
      <c r="W73" s="297"/>
      <c r="X73" s="252">
        <v>0.53327907899960292</v>
      </c>
      <c r="Y73" s="299">
        <v>1</v>
      </c>
      <c r="Z73" s="299">
        <v>1</v>
      </c>
      <c r="AA73" s="240">
        <v>6.7166499999999996</v>
      </c>
      <c r="AB73" s="298">
        <v>2.8549962434259956E-2</v>
      </c>
      <c r="AC73" s="300">
        <v>200</v>
      </c>
      <c r="AD73" s="301">
        <v>39417</v>
      </c>
      <c r="AE73" s="294" t="s">
        <v>94</v>
      </c>
      <c r="AF73" s="619">
        <v>12.055273099999999</v>
      </c>
      <c r="AG73" s="410"/>
      <c r="AH73" s="405">
        <v>41820</v>
      </c>
      <c r="AI73" s="406">
        <v>12</v>
      </c>
      <c r="AJ73" s="246"/>
      <c r="AK73" s="246"/>
      <c r="AL73" s="246" t="s">
        <v>110</v>
      </c>
      <c r="AM73" s="247">
        <v>7.3800000000000004E-2</v>
      </c>
      <c r="AN73" s="250">
        <v>7.495276071348396E-2</v>
      </c>
      <c r="AO73" s="247"/>
      <c r="AP73" s="302">
        <v>130.48476815223694</v>
      </c>
      <c r="AQ73" s="302">
        <v>134.52752685546875</v>
      </c>
      <c r="AR73" s="555"/>
      <c r="AS73" s="303"/>
      <c r="AT73" s="250">
        <v>3.0982610158107601E-2</v>
      </c>
      <c r="AU73" s="251" t="s">
        <v>633</v>
      </c>
      <c r="AV73" s="252">
        <v>1</v>
      </c>
      <c r="AW73" s="241">
        <v>13433.3</v>
      </c>
      <c r="AX73" s="477">
        <v>44926</v>
      </c>
      <c r="AY73" s="251"/>
      <c r="AZ73" s="252"/>
      <c r="BA73" s="241"/>
      <c r="BB73" s="477"/>
      <c r="BC73" s="251"/>
      <c r="BD73" s="252"/>
      <c r="BE73" s="241"/>
      <c r="BF73" s="477"/>
      <c r="BG73" s="252">
        <v>1</v>
      </c>
      <c r="BH73" s="255">
        <v>8</v>
      </c>
      <c r="BI73" s="256">
        <v>0</v>
      </c>
      <c r="BJ73" s="256">
        <v>0</v>
      </c>
      <c r="BK73" s="256">
        <v>0</v>
      </c>
      <c r="BL73" s="256">
        <v>0</v>
      </c>
      <c r="BM73" s="256">
        <v>1</v>
      </c>
      <c r="BN73" s="257"/>
      <c r="BO73" s="675">
        <v>0.40502854999999999</v>
      </c>
      <c r="BP73" s="258"/>
      <c r="BQ73" s="411" t="s">
        <v>98</v>
      </c>
      <c r="BR73" s="238">
        <v>0.5</v>
      </c>
      <c r="BS73" s="238"/>
      <c r="BT73" s="557"/>
      <c r="BU73" s="238">
        <v>0.5</v>
      </c>
      <c r="BV73" s="238">
        <v>0</v>
      </c>
      <c r="BW73" s="238">
        <v>1</v>
      </c>
      <c r="BX73" s="238"/>
      <c r="BY73" s="238">
        <v>0</v>
      </c>
      <c r="BZ73" s="296">
        <v>0</v>
      </c>
      <c r="CA73" s="555" t="s">
        <v>613</v>
      </c>
      <c r="CB73" s="555" t="s">
        <v>614</v>
      </c>
      <c r="CC73" s="304" t="s">
        <v>729</v>
      </c>
      <c r="CD73" s="557" t="s">
        <v>615</v>
      </c>
      <c r="CE73" s="555" t="s">
        <v>284</v>
      </c>
      <c r="CF73" s="555" t="s">
        <v>285</v>
      </c>
      <c r="CG73" s="304" t="s">
        <v>286</v>
      </c>
      <c r="CH73" s="555" t="s">
        <v>287</v>
      </c>
      <c r="CI73" s="305"/>
      <c r="CJ73" s="305"/>
      <c r="CK73" s="305"/>
      <c r="CL73" s="305"/>
      <c r="CM73" s="305"/>
      <c r="CN73" s="554" t="s">
        <v>691</v>
      </c>
      <c r="CO73" s="554" t="s">
        <v>567</v>
      </c>
      <c r="CP73" s="555" t="s">
        <v>688</v>
      </c>
      <c r="CQ73" s="296" t="s">
        <v>422</v>
      </c>
      <c r="CR73" s="296" t="s">
        <v>55</v>
      </c>
      <c r="CS73" s="556"/>
      <c r="CT73" s="291"/>
      <c r="CU73" s="291"/>
      <c r="CV73" s="291"/>
      <c r="CW73" s="291"/>
      <c r="CX73" s="291"/>
      <c r="CY73" s="291"/>
      <c r="CZ73" s="264" t="s">
        <v>93</v>
      </c>
      <c r="DA73" s="265"/>
      <c r="DB73" s="266"/>
      <c r="DC73" s="267"/>
      <c r="DD73" s="267"/>
      <c r="DE73" s="267"/>
      <c r="DF73" s="267"/>
      <c r="DG73" s="267"/>
      <c r="DH73" s="267"/>
      <c r="DI73" s="267"/>
      <c r="DJ73" s="268"/>
      <c r="DK73" s="263"/>
      <c r="DL73" s="269"/>
      <c r="DM73" s="270"/>
      <c r="DN73" s="270"/>
      <c r="DO73" s="270"/>
      <c r="DP73" s="271"/>
      <c r="DQ73" s="272"/>
      <c r="DS73" s="409">
        <v>10131</v>
      </c>
      <c r="DU73" s="306"/>
    </row>
    <row r="74" spans="1:125" s="552" customFormat="1" ht="20.25" customHeight="1">
      <c r="A74" s="547">
        <v>10126</v>
      </c>
      <c r="B74" s="650" t="s">
        <v>328</v>
      </c>
      <c r="C74" s="555" t="s">
        <v>55</v>
      </c>
      <c r="D74" s="555" t="s">
        <v>112</v>
      </c>
      <c r="E74" s="396" t="s">
        <v>89</v>
      </c>
      <c r="F74" s="650" t="s">
        <v>1249</v>
      </c>
      <c r="G74" s="650" t="s">
        <v>1241</v>
      </c>
      <c r="H74" s="555"/>
      <c r="I74" s="555" t="s">
        <v>278</v>
      </c>
      <c r="J74" s="555" t="s">
        <v>317</v>
      </c>
      <c r="K74" s="555" t="s">
        <v>114</v>
      </c>
      <c r="L74" s="292">
        <v>0.5</v>
      </c>
      <c r="M74" s="293" t="s">
        <v>769</v>
      </c>
      <c r="N74" s="293" t="s">
        <v>831</v>
      </c>
      <c r="O74" s="294"/>
      <c r="P74" s="295"/>
      <c r="Q74" s="295"/>
      <c r="R74" s="294"/>
      <c r="S74" s="296">
        <v>2010</v>
      </c>
      <c r="T74" s="240">
        <v>3.7852999999999999</v>
      </c>
      <c r="U74" s="240">
        <v>17.297999999999998</v>
      </c>
      <c r="V74" s="240">
        <v>8.6489999999999991</v>
      </c>
      <c r="W74" s="297"/>
      <c r="X74" s="252">
        <v>0.45697831083401574</v>
      </c>
      <c r="Y74" s="299">
        <v>1</v>
      </c>
      <c r="Z74" s="299">
        <v>1</v>
      </c>
      <c r="AA74" s="240">
        <v>8.6485000000000003</v>
      </c>
      <c r="AB74" s="298">
        <v>0.1414118055154073</v>
      </c>
      <c r="AC74" s="300">
        <v>243</v>
      </c>
      <c r="AD74" s="301">
        <v>39417</v>
      </c>
      <c r="AE74" s="294" t="s">
        <v>94</v>
      </c>
      <c r="AF74" s="619">
        <v>18.207702000000001</v>
      </c>
      <c r="AG74" s="410"/>
      <c r="AH74" s="405">
        <v>41820</v>
      </c>
      <c r="AI74" s="406">
        <v>18.100000000000001</v>
      </c>
      <c r="AJ74" s="246"/>
      <c r="AK74" s="246"/>
      <c r="AL74" s="246" t="s">
        <v>110</v>
      </c>
      <c r="AM74" s="247">
        <v>7.0000000000000007E-2</v>
      </c>
      <c r="AN74" s="250">
        <v>7.3206602348830183E-2</v>
      </c>
      <c r="AO74" s="247"/>
      <c r="AP74" s="302">
        <v>140.1161991344365</v>
      </c>
      <c r="AQ74" s="302">
        <v>155.39751660058866</v>
      </c>
      <c r="AR74" s="555"/>
      <c r="AS74" s="303"/>
      <c r="AT74" s="250">
        <v>0.10906174703961447</v>
      </c>
      <c r="AU74" s="251" t="s">
        <v>329</v>
      </c>
      <c r="AV74" s="252">
        <v>1</v>
      </c>
      <c r="AW74" s="241">
        <v>17298</v>
      </c>
      <c r="AX74" s="477">
        <v>46081</v>
      </c>
      <c r="AY74" s="251"/>
      <c r="AZ74" s="252"/>
      <c r="BA74" s="241"/>
      <c r="BB74" s="477"/>
      <c r="BC74" s="251"/>
      <c r="BD74" s="252"/>
      <c r="BE74" s="241"/>
      <c r="BF74" s="477"/>
      <c r="BG74" s="252">
        <v>1</v>
      </c>
      <c r="BH74" s="255">
        <v>11.16111111111111</v>
      </c>
      <c r="BI74" s="256">
        <v>0</v>
      </c>
      <c r="BJ74" s="256">
        <v>0</v>
      </c>
      <c r="BK74" s="256">
        <v>0</v>
      </c>
      <c r="BL74" s="256">
        <v>0</v>
      </c>
      <c r="BM74" s="256">
        <v>1</v>
      </c>
      <c r="BN74" s="257"/>
      <c r="BO74" s="675">
        <v>0.66680606999999992</v>
      </c>
      <c r="BP74" s="258"/>
      <c r="BQ74" s="411" t="s">
        <v>98</v>
      </c>
      <c r="BR74" s="238">
        <v>0.5</v>
      </c>
      <c r="BS74" s="238"/>
      <c r="BT74" s="557"/>
      <c r="BU74" s="238">
        <v>0.5</v>
      </c>
      <c r="BV74" s="238">
        <v>0</v>
      </c>
      <c r="BW74" s="238">
        <v>1</v>
      </c>
      <c r="BX74" s="238"/>
      <c r="BY74" s="238">
        <v>0</v>
      </c>
      <c r="BZ74" s="296">
        <v>0</v>
      </c>
      <c r="CA74" s="555" t="s">
        <v>613</v>
      </c>
      <c r="CB74" s="555" t="s">
        <v>614</v>
      </c>
      <c r="CC74" s="304" t="s">
        <v>729</v>
      </c>
      <c r="CD74" s="557" t="s">
        <v>615</v>
      </c>
      <c r="CE74" s="555" t="s">
        <v>284</v>
      </c>
      <c r="CF74" s="555" t="s">
        <v>285</v>
      </c>
      <c r="CG74" s="304" t="s">
        <v>286</v>
      </c>
      <c r="CH74" s="555" t="s">
        <v>287</v>
      </c>
      <c r="CI74" s="305"/>
      <c r="CJ74" s="305"/>
      <c r="CK74" s="305"/>
      <c r="CL74" s="305"/>
      <c r="CM74" s="305"/>
      <c r="CN74" s="554" t="s">
        <v>572</v>
      </c>
      <c r="CO74" s="554" t="s">
        <v>567</v>
      </c>
      <c r="CP74" s="307" t="s">
        <v>328</v>
      </c>
      <c r="CQ74" s="296" t="s">
        <v>422</v>
      </c>
      <c r="CR74" s="296" t="s">
        <v>55</v>
      </c>
      <c r="CS74" s="556"/>
      <c r="CT74" s="291"/>
      <c r="CU74" s="291" t="s">
        <v>93</v>
      </c>
      <c r="CV74" s="291"/>
      <c r="CW74" s="291"/>
      <c r="CX74" s="291"/>
      <c r="CY74" s="291"/>
      <c r="CZ74" s="264" t="s">
        <v>93</v>
      </c>
      <c r="DA74" s="265"/>
      <c r="DB74" s="266"/>
      <c r="DC74" s="267"/>
      <c r="DD74" s="267"/>
      <c r="DE74" s="267"/>
      <c r="DF74" s="267"/>
      <c r="DG74" s="267"/>
      <c r="DH74" s="267"/>
      <c r="DI74" s="267"/>
      <c r="DJ74" s="268"/>
      <c r="DK74" s="263"/>
      <c r="DL74" s="269"/>
      <c r="DM74" s="270"/>
      <c r="DN74" s="270"/>
      <c r="DO74" s="270"/>
      <c r="DP74" s="271"/>
      <c r="DQ74" s="272"/>
      <c r="DS74" s="409">
        <v>10126</v>
      </c>
    </row>
    <row r="75" spans="1:125" s="552" customFormat="1" ht="20.25" customHeight="1">
      <c r="A75" s="547">
        <v>10127</v>
      </c>
      <c r="B75" s="650" t="s">
        <v>330</v>
      </c>
      <c r="C75" s="555" t="s">
        <v>55</v>
      </c>
      <c r="D75" s="555" t="s">
        <v>112</v>
      </c>
      <c r="E75" s="396" t="s">
        <v>89</v>
      </c>
      <c r="F75" s="650" t="s">
        <v>1250</v>
      </c>
      <c r="G75" s="650" t="s">
        <v>1241</v>
      </c>
      <c r="H75" s="555"/>
      <c r="I75" s="555" t="s">
        <v>278</v>
      </c>
      <c r="J75" s="555" t="s">
        <v>317</v>
      </c>
      <c r="K75" s="555" t="s">
        <v>114</v>
      </c>
      <c r="L75" s="292">
        <v>0.5</v>
      </c>
      <c r="M75" s="293" t="s">
        <v>769</v>
      </c>
      <c r="N75" s="293" t="s">
        <v>831</v>
      </c>
      <c r="O75" s="294"/>
      <c r="P75" s="295"/>
      <c r="Q75" s="295"/>
      <c r="R75" s="294"/>
      <c r="S75" s="296">
        <v>2011</v>
      </c>
      <c r="T75" s="240">
        <v>3.85</v>
      </c>
      <c r="U75" s="240">
        <v>17.003900000000002</v>
      </c>
      <c r="V75" s="240">
        <v>8.5019500000000008</v>
      </c>
      <c r="W75" s="297"/>
      <c r="X75" s="252">
        <v>0.44165974025974031</v>
      </c>
      <c r="Y75" s="299">
        <v>1</v>
      </c>
      <c r="Z75" s="299">
        <v>1</v>
      </c>
      <c r="AA75" s="240">
        <v>8.5019500000000008</v>
      </c>
      <c r="AB75" s="298">
        <v>0</v>
      </c>
      <c r="AC75" s="300">
        <v>115</v>
      </c>
      <c r="AD75" s="301">
        <v>39417</v>
      </c>
      <c r="AE75" s="294" t="s">
        <v>94</v>
      </c>
      <c r="AF75" s="619">
        <v>23.441358999999999</v>
      </c>
      <c r="AG75" s="410"/>
      <c r="AH75" s="405">
        <v>41820</v>
      </c>
      <c r="AI75" s="406">
        <v>23.3</v>
      </c>
      <c r="AJ75" s="246"/>
      <c r="AK75" s="246"/>
      <c r="AL75" s="246" t="s">
        <v>110</v>
      </c>
      <c r="AM75" s="247">
        <v>7.0000000000000007E-2</v>
      </c>
      <c r="AN75" s="250">
        <v>7.4669049691188982E-2</v>
      </c>
      <c r="AO75" s="247"/>
      <c r="AP75" s="302">
        <v>199.74206817150113</v>
      </c>
      <c r="AQ75" s="302">
        <v>205.87550354003906</v>
      </c>
      <c r="AR75" s="555"/>
      <c r="AS75" s="303"/>
      <c r="AT75" s="250">
        <v>3.0706778119828439E-2</v>
      </c>
      <c r="AU75" s="251" t="s">
        <v>331</v>
      </c>
      <c r="AV75" s="252">
        <v>1</v>
      </c>
      <c r="AW75" s="241">
        <v>17003.900000000001</v>
      </c>
      <c r="AX75" s="477">
        <v>46295</v>
      </c>
      <c r="AY75" s="251"/>
      <c r="AZ75" s="252"/>
      <c r="BA75" s="241"/>
      <c r="BB75" s="477"/>
      <c r="BC75" s="251"/>
      <c r="BD75" s="252"/>
      <c r="BE75" s="241"/>
      <c r="BF75" s="477"/>
      <c r="BG75" s="252">
        <v>1</v>
      </c>
      <c r="BH75" s="255">
        <v>11.75</v>
      </c>
      <c r="BI75" s="256">
        <v>0</v>
      </c>
      <c r="BJ75" s="256">
        <v>0</v>
      </c>
      <c r="BK75" s="256">
        <v>0</v>
      </c>
      <c r="BL75" s="256">
        <v>0</v>
      </c>
      <c r="BM75" s="256">
        <v>1</v>
      </c>
      <c r="BN75" s="257"/>
      <c r="BO75" s="675">
        <v>0.86276197999999993</v>
      </c>
      <c r="BP75" s="258"/>
      <c r="BQ75" s="411" t="s">
        <v>98</v>
      </c>
      <c r="BR75" s="238">
        <v>0.5</v>
      </c>
      <c r="BS75" s="238"/>
      <c r="BT75" s="557"/>
      <c r="BU75" s="238">
        <v>0.5</v>
      </c>
      <c r="BV75" s="238">
        <v>0</v>
      </c>
      <c r="BW75" s="238">
        <v>1</v>
      </c>
      <c r="BX75" s="238"/>
      <c r="BY75" s="238">
        <v>0</v>
      </c>
      <c r="BZ75" s="296">
        <v>0</v>
      </c>
      <c r="CA75" s="555" t="s">
        <v>613</v>
      </c>
      <c r="CB75" s="555" t="s">
        <v>614</v>
      </c>
      <c r="CC75" s="304" t="s">
        <v>729</v>
      </c>
      <c r="CD75" s="552" t="s">
        <v>615</v>
      </c>
      <c r="CE75" s="555" t="s">
        <v>284</v>
      </c>
      <c r="CF75" s="555" t="s">
        <v>285</v>
      </c>
      <c r="CG75" s="304" t="s">
        <v>286</v>
      </c>
      <c r="CH75" s="555" t="s">
        <v>287</v>
      </c>
      <c r="CI75" s="305"/>
      <c r="CJ75" s="305"/>
      <c r="CK75" s="305"/>
      <c r="CL75" s="305"/>
      <c r="CM75" s="305"/>
      <c r="CN75" s="554" t="s">
        <v>573</v>
      </c>
      <c r="CO75" s="554" t="s">
        <v>567</v>
      </c>
      <c r="CP75" s="307" t="s">
        <v>330</v>
      </c>
      <c r="CQ75" s="296" t="s">
        <v>422</v>
      </c>
      <c r="CR75" s="296" t="s">
        <v>55</v>
      </c>
      <c r="CS75" s="556"/>
      <c r="CT75" s="291"/>
      <c r="CU75" s="291"/>
      <c r="CV75" s="291"/>
      <c r="CW75" s="291"/>
      <c r="CX75" s="291"/>
      <c r="CY75" s="291"/>
      <c r="CZ75" s="264" t="s">
        <v>93</v>
      </c>
      <c r="DA75" s="265"/>
      <c r="DB75" s="266"/>
      <c r="DC75" s="267"/>
      <c r="DD75" s="267"/>
      <c r="DE75" s="267"/>
      <c r="DF75" s="267"/>
      <c r="DG75" s="267"/>
      <c r="DH75" s="267"/>
      <c r="DI75" s="267"/>
      <c r="DJ75" s="268"/>
      <c r="DK75" s="263"/>
      <c r="DL75" s="269"/>
      <c r="DM75" s="270"/>
      <c r="DN75" s="270"/>
      <c r="DO75" s="270"/>
      <c r="DP75" s="271"/>
      <c r="DQ75" s="272"/>
      <c r="DS75" s="409">
        <v>10127</v>
      </c>
    </row>
    <row r="76" spans="1:125" s="552" customFormat="1" ht="20.25" customHeight="1">
      <c r="A76" s="547">
        <v>10179</v>
      </c>
      <c r="B76" s="650" t="s">
        <v>1405</v>
      </c>
      <c r="C76" s="555" t="s">
        <v>55</v>
      </c>
      <c r="D76" s="555" t="s">
        <v>112</v>
      </c>
      <c r="E76" s="396" t="s">
        <v>89</v>
      </c>
      <c r="F76" s="650" t="s">
        <v>1247</v>
      </c>
      <c r="G76" s="650" t="s">
        <v>1241</v>
      </c>
      <c r="H76" s="555"/>
      <c r="I76" s="555" t="s">
        <v>278</v>
      </c>
      <c r="J76" s="555" t="s">
        <v>836</v>
      </c>
      <c r="K76" s="555" t="s">
        <v>114</v>
      </c>
      <c r="L76" s="292">
        <v>0.5</v>
      </c>
      <c r="M76" s="293" t="s">
        <v>769</v>
      </c>
      <c r="N76" s="293" t="s">
        <v>831</v>
      </c>
      <c r="O76" s="294"/>
      <c r="P76" s="295"/>
      <c r="Q76" s="295"/>
      <c r="R76" s="294"/>
      <c r="S76" s="296">
        <v>2013</v>
      </c>
      <c r="T76" s="240">
        <v>1.7704</v>
      </c>
      <c r="U76" s="240">
        <v>10.105399999999999</v>
      </c>
      <c r="V76" s="240">
        <v>5.0526999999999997</v>
      </c>
      <c r="W76" s="297"/>
      <c r="X76" s="252">
        <v>0.57079755987347491</v>
      </c>
      <c r="Y76" s="299">
        <v>1</v>
      </c>
      <c r="Z76" s="299">
        <v>1</v>
      </c>
      <c r="AA76" s="240">
        <v>5.0526999999999997</v>
      </c>
      <c r="AB76" s="298">
        <v>1.585E-2</v>
      </c>
      <c r="AC76" s="300">
        <v>47</v>
      </c>
      <c r="AD76" s="301">
        <v>39417</v>
      </c>
      <c r="AE76" s="294" t="s">
        <v>94</v>
      </c>
      <c r="AF76" s="619">
        <v>8.3756812400000005</v>
      </c>
      <c r="AG76" s="410"/>
      <c r="AH76" s="405">
        <v>41820</v>
      </c>
      <c r="AI76" s="406">
        <v>8</v>
      </c>
      <c r="AJ76" s="246"/>
      <c r="AK76" s="246"/>
      <c r="AL76" s="246" t="s">
        <v>110</v>
      </c>
      <c r="AM76" s="247">
        <v>7.1249999999999994E-2</v>
      </c>
      <c r="AN76" s="250">
        <v>7.3897511410068895E-2</v>
      </c>
      <c r="AO76" s="247"/>
      <c r="AP76" s="302">
        <v>119.44374930858611</v>
      </c>
      <c r="AQ76" s="302">
        <v>122.49790191650391</v>
      </c>
      <c r="AR76" s="555"/>
      <c r="AS76" s="303"/>
      <c r="AT76" s="250">
        <v>2.5569798550339501E-2</v>
      </c>
      <c r="AU76" s="251" t="s">
        <v>1557</v>
      </c>
      <c r="AV76" s="252">
        <v>1</v>
      </c>
      <c r="AW76" s="241">
        <v>10105.4</v>
      </c>
      <c r="AX76" s="477">
        <v>47118</v>
      </c>
      <c r="AY76" s="251"/>
      <c r="AZ76" s="252"/>
      <c r="BA76" s="241"/>
      <c r="BB76" s="477"/>
      <c r="BC76" s="251"/>
      <c r="BD76" s="252"/>
      <c r="BE76" s="241"/>
      <c r="BF76" s="477"/>
      <c r="BG76" s="252">
        <v>1</v>
      </c>
      <c r="BH76" s="255">
        <v>14</v>
      </c>
      <c r="BI76" s="256">
        <v>0</v>
      </c>
      <c r="BJ76" s="256">
        <v>0</v>
      </c>
      <c r="BK76" s="256">
        <v>0</v>
      </c>
      <c r="BL76" s="256">
        <v>0</v>
      </c>
      <c r="BM76" s="256">
        <v>1</v>
      </c>
      <c r="BN76" s="257"/>
      <c r="BO76" s="675">
        <v>0.27605243000000002</v>
      </c>
      <c r="BP76" s="258"/>
      <c r="BQ76" s="411" t="s">
        <v>98</v>
      </c>
      <c r="BR76" s="238">
        <v>0.5</v>
      </c>
      <c r="BS76" s="238"/>
      <c r="BT76" s="557"/>
      <c r="BU76" s="238">
        <v>0.5</v>
      </c>
      <c r="BV76" s="238">
        <v>0</v>
      </c>
      <c r="BW76" s="238">
        <v>1</v>
      </c>
      <c r="BX76" s="238"/>
      <c r="BY76" s="238">
        <v>0</v>
      </c>
      <c r="BZ76" s="296">
        <v>0</v>
      </c>
      <c r="CA76" s="555" t="s">
        <v>613</v>
      </c>
      <c r="CB76" s="555" t="s">
        <v>614</v>
      </c>
      <c r="CC76" s="304" t="s">
        <v>729</v>
      </c>
      <c r="CD76" s="552" t="s">
        <v>615</v>
      </c>
      <c r="CE76" s="555" t="s">
        <v>284</v>
      </c>
      <c r="CF76" s="555" t="s">
        <v>285</v>
      </c>
      <c r="CG76" s="304" t="s">
        <v>286</v>
      </c>
      <c r="CH76" s="555" t="s">
        <v>287</v>
      </c>
      <c r="CI76" s="305"/>
      <c r="CJ76" s="305"/>
      <c r="CK76" s="305"/>
      <c r="CL76" s="305"/>
      <c r="CM76" s="305"/>
      <c r="CN76" s="554" t="s">
        <v>730</v>
      </c>
      <c r="CO76" s="554" t="s">
        <v>567</v>
      </c>
      <c r="CP76" s="555" t="s">
        <v>1304</v>
      </c>
      <c r="CQ76" s="296" t="s">
        <v>422</v>
      </c>
      <c r="CR76" s="296" t="s">
        <v>55</v>
      </c>
      <c r="CS76" s="556"/>
      <c r="CT76" s="291"/>
      <c r="CU76" s="291"/>
      <c r="CV76" s="291"/>
      <c r="CW76" s="291"/>
      <c r="CX76" s="291"/>
      <c r="CY76" s="291"/>
      <c r="CZ76" s="264" t="s">
        <v>93</v>
      </c>
      <c r="DA76" s="265"/>
      <c r="DB76" s="266"/>
      <c r="DC76" s="267"/>
      <c r="DD76" s="267"/>
      <c r="DE76" s="267"/>
      <c r="DF76" s="267"/>
      <c r="DG76" s="267"/>
      <c r="DH76" s="267"/>
      <c r="DI76" s="267"/>
      <c r="DJ76" s="268"/>
      <c r="DK76" s="263"/>
      <c r="DL76" s="269"/>
      <c r="DM76" s="270"/>
      <c r="DN76" s="270"/>
      <c r="DO76" s="270"/>
      <c r="DP76" s="271"/>
      <c r="DQ76" s="272"/>
      <c r="DS76" s="409">
        <v>10179</v>
      </c>
    </row>
    <row r="77" spans="1:125" s="552" customFormat="1" ht="20.25" customHeight="1">
      <c r="A77" s="547">
        <v>10098</v>
      </c>
      <c r="B77" s="650" t="s">
        <v>1255</v>
      </c>
      <c r="C77" s="555" t="s">
        <v>55</v>
      </c>
      <c r="D77" s="555" t="s">
        <v>112</v>
      </c>
      <c r="E77" s="396" t="s">
        <v>89</v>
      </c>
      <c r="F77" s="650" t="s">
        <v>1252</v>
      </c>
      <c r="G77" s="650"/>
      <c r="H77" s="555"/>
      <c r="I77" s="555" t="s">
        <v>278</v>
      </c>
      <c r="J77" s="555" t="s">
        <v>142</v>
      </c>
      <c r="K77" s="555" t="s">
        <v>114</v>
      </c>
      <c r="L77" s="292">
        <v>1</v>
      </c>
      <c r="M77" s="293" t="s">
        <v>93</v>
      </c>
      <c r="N77" s="293" t="s">
        <v>831</v>
      </c>
      <c r="O77" s="294"/>
      <c r="P77" s="295"/>
      <c r="Q77" s="295"/>
      <c r="R77" s="294"/>
      <c r="S77" s="296"/>
      <c r="T77" s="240">
        <v>10.3634</v>
      </c>
      <c r="U77" s="612"/>
      <c r="V77" s="240">
        <v>0</v>
      </c>
      <c r="W77" s="297"/>
      <c r="X77" s="252">
        <v>0</v>
      </c>
      <c r="Y77" s="299"/>
      <c r="Z77" s="299"/>
      <c r="AA77" s="240"/>
      <c r="AB77" s="298"/>
      <c r="AC77" s="300"/>
      <c r="AD77" s="301">
        <v>39417</v>
      </c>
      <c r="AE77" s="294" t="s">
        <v>144</v>
      </c>
      <c r="AF77" s="619">
        <v>17.927528949999999</v>
      </c>
      <c r="AG77" s="410"/>
      <c r="AH77" s="405">
        <v>41061</v>
      </c>
      <c r="AI77" s="406">
        <v>14.086123499999999</v>
      </c>
      <c r="AJ77" s="246"/>
      <c r="AK77" s="246"/>
      <c r="AL77" s="246" t="s">
        <v>312</v>
      </c>
      <c r="AM77" s="247">
        <v>6.7500000000000004E-2</v>
      </c>
      <c r="AN77" s="407"/>
      <c r="AO77" s="247"/>
      <c r="AP77" s="302">
        <v>129.59517914033333</v>
      </c>
      <c r="AQ77" s="302">
        <v>134.58133938966549</v>
      </c>
      <c r="AR77" s="555"/>
      <c r="AS77" s="303"/>
      <c r="AT77" s="250">
        <v>3.8474889902600846E-2</v>
      </c>
      <c r="AU77" s="612"/>
      <c r="AV77" s="256"/>
      <c r="AW77" s="277"/>
      <c r="AX77" s="254"/>
      <c r="AY77" s="251"/>
      <c r="AZ77" s="256"/>
      <c r="BA77" s="277"/>
      <c r="BB77" s="254"/>
      <c r="BC77" s="251"/>
      <c r="BD77" s="256"/>
      <c r="BE77" s="277"/>
      <c r="BF77" s="254"/>
      <c r="BG77" s="612"/>
      <c r="BH77" s="255"/>
      <c r="BI77" s="256"/>
      <c r="BJ77" s="256"/>
      <c r="BK77" s="256"/>
      <c r="BL77" s="256"/>
      <c r="BM77" s="256"/>
      <c r="BN77" s="257"/>
      <c r="BO77" s="676"/>
      <c r="BP77" s="258"/>
      <c r="BQ77" s="411" t="s">
        <v>98</v>
      </c>
      <c r="BR77" s="238">
        <v>1</v>
      </c>
      <c r="BS77" s="238"/>
      <c r="BT77" s="238"/>
      <c r="BU77" s="238"/>
      <c r="BV77" s="238">
        <v>0</v>
      </c>
      <c r="BW77" s="238">
        <v>1</v>
      </c>
      <c r="BX77" s="238"/>
      <c r="BY77" s="238">
        <v>0</v>
      </c>
      <c r="BZ77" s="296">
        <v>1</v>
      </c>
      <c r="CA77" s="555" t="s">
        <v>613</v>
      </c>
      <c r="CB77" s="555" t="s">
        <v>614</v>
      </c>
      <c r="CC77" s="304" t="s">
        <v>729</v>
      </c>
      <c r="CD77" s="557" t="s">
        <v>615</v>
      </c>
      <c r="CE77" s="555" t="s">
        <v>284</v>
      </c>
      <c r="CF77" s="555" t="s">
        <v>285</v>
      </c>
      <c r="CG77" s="304" t="s">
        <v>286</v>
      </c>
      <c r="CH77" s="555" t="s">
        <v>287</v>
      </c>
      <c r="CI77" s="305"/>
      <c r="CJ77" s="305"/>
      <c r="CK77" s="305"/>
      <c r="CL77" s="305"/>
      <c r="CM77" s="305"/>
      <c r="CN77" s="554" t="s">
        <v>579</v>
      </c>
      <c r="CO77" s="554" t="s">
        <v>567</v>
      </c>
      <c r="CP77" s="556" t="s">
        <v>1305</v>
      </c>
      <c r="CQ77" s="296" t="s">
        <v>422</v>
      </c>
      <c r="CR77" s="296" t="s">
        <v>55</v>
      </c>
      <c r="CS77" s="556"/>
      <c r="CT77" s="291"/>
      <c r="CU77" s="291" t="s">
        <v>93</v>
      </c>
      <c r="CV77" s="291"/>
      <c r="CW77" s="291"/>
      <c r="CX77" s="291"/>
      <c r="CY77" s="291"/>
      <c r="CZ77" s="264" t="s">
        <v>93</v>
      </c>
      <c r="DA77" s="265"/>
      <c r="DB77" s="266"/>
      <c r="DC77" s="267"/>
      <c r="DD77" s="267"/>
      <c r="DE77" s="267"/>
      <c r="DF77" s="267"/>
      <c r="DG77" s="267"/>
      <c r="DH77" s="267"/>
      <c r="DI77" s="267"/>
      <c r="DJ77" s="268"/>
      <c r="DK77" s="263"/>
      <c r="DL77" s="269"/>
      <c r="DM77" s="270"/>
      <c r="DN77" s="270"/>
      <c r="DO77" s="270"/>
      <c r="DP77" s="271"/>
      <c r="DQ77" s="272"/>
      <c r="DS77" s="409">
        <v>10098</v>
      </c>
    </row>
    <row r="78" spans="1:125" s="552" customFormat="1" ht="20.25" customHeight="1">
      <c r="A78" s="547">
        <v>10196</v>
      </c>
      <c r="B78" s="650" t="s">
        <v>1396</v>
      </c>
      <c r="C78" s="555" t="s">
        <v>55</v>
      </c>
      <c r="D78" s="555" t="s">
        <v>112</v>
      </c>
      <c r="E78" s="396" t="s">
        <v>89</v>
      </c>
      <c r="F78" s="650" t="s">
        <v>1253</v>
      </c>
      <c r="G78" s="650" t="s">
        <v>1254</v>
      </c>
      <c r="H78" s="555"/>
      <c r="I78" s="78" t="s">
        <v>278</v>
      </c>
      <c r="J78" s="555" t="s">
        <v>142</v>
      </c>
      <c r="K78" s="555"/>
      <c r="L78" s="292">
        <v>0.5</v>
      </c>
      <c r="M78" s="293" t="s">
        <v>1355</v>
      </c>
      <c r="N78" s="293"/>
      <c r="O78" s="294"/>
      <c r="P78" s="295"/>
      <c r="Q78" s="295"/>
      <c r="R78" s="294"/>
      <c r="S78" s="296"/>
      <c r="T78" s="240">
        <v>25.64</v>
      </c>
      <c r="U78" s="240"/>
      <c r="V78" s="240"/>
      <c r="W78" s="297"/>
      <c r="X78" s="252"/>
      <c r="Y78" s="299"/>
      <c r="Z78" s="299"/>
      <c r="AA78" s="240"/>
      <c r="AB78" s="298"/>
      <c r="AC78" s="300"/>
      <c r="AD78" s="311">
        <v>41809</v>
      </c>
      <c r="AE78" s="294" t="s">
        <v>172</v>
      </c>
      <c r="AF78" s="619">
        <v>33.103937130000006</v>
      </c>
      <c r="AG78" s="410"/>
      <c r="AH78" s="405">
        <v>41767</v>
      </c>
      <c r="AI78" s="406">
        <v>50.5</v>
      </c>
      <c r="AJ78" s="246"/>
      <c r="AK78" s="246" t="s">
        <v>312</v>
      </c>
      <c r="AL78" s="246" t="s">
        <v>1558</v>
      </c>
      <c r="AM78" s="247"/>
      <c r="AN78" s="407"/>
      <c r="AO78" s="247"/>
      <c r="AP78" s="302"/>
      <c r="AQ78" s="302"/>
      <c r="AR78" s="555"/>
      <c r="AS78" s="303"/>
      <c r="AT78" s="250"/>
      <c r="AU78" s="612"/>
      <c r="AV78" s="252"/>
      <c r="AW78" s="241"/>
      <c r="AX78" s="477"/>
      <c r="AY78" s="251"/>
      <c r="AZ78" s="252"/>
      <c r="BA78" s="241"/>
      <c r="BB78" s="477"/>
      <c r="BC78" s="251"/>
      <c r="BD78" s="252"/>
      <c r="BE78" s="241"/>
      <c r="BF78" s="477"/>
      <c r="BG78" s="298"/>
      <c r="BH78" s="308"/>
      <c r="BI78" s="312"/>
      <c r="BJ78" s="312"/>
      <c r="BK78" s="312"/>
      <c r="BL78" s="312"/>
      <c r="BM78" s="312"/>
      <c r="BN78" s="257"/>
      <c r="BO78" s="675">
        <v>0</v>
      </c>
      <c r="BP78" s="258"/>
      <c r="BQ78" s="411" t="s">
        <v>98</v>
      </c>
      <c r="BR78" s="238"/>
      <c r="BS78" s="238"/>
      <c r="BT78" s="238"/>
      <c r="BU78" s="238"/>
      <c r="BV78" s="238"/>
      <c r="BW78" s="238"/>
      <c r="BX78" s="238"/>
      <c r="BY78" s="238"/>
      <c r="BZ78" s="296"/>
      <c r="CA78" s="555"/>
      <c r="CB78" s="555"/>
      <c r="CC78" s="304"/>
      <c r="CD78" s="557"/>
      <c r="CE78" s="555"/>
      <c r="CF78" s="555"/>
      <c r="CG78" s="304"/>
      <c r="CH78" s="555"/>
      <c r="CI78" s="305"/>
      <c r="CJ78" s="305"/>
      <c r="CK78" s="305"/>
      <c r="CL78" s="305"/>
      <c r="CM78" s="305"/>
      <c r="CN78" s="386" t="s">
        <v>1312</v>
      </c>
      <c r="CO78" s="554"/>
      <c r="CP78" s="555" t="s">
        <v>1306</v>
      </c>
      <c r="CQ78" s="296" t="s">
        <v>422</v>
      </c>
      <c r="CR78" s="296" t="s">
        <v>55</v>
      </c>
      <c r="CS78" s="556"/>
      <c r="CT78" s="291"/>
      <c r="CU78" s="291"/>
      <c r="CV78" s="291"/>
      <c r="CW78" s="291"/>
      <c r="CX78" s="291"/>
      <c r="CY78" s="291"/>
      <c r="CZ78" s="264" t="s">
        <v>93</v>
      </c>
      <c r="DA78" s="265"/>
      <c r="DB78" s="266"/>
      <c r="DC78" s="267"/>
      <c r="DD78" s="267"/>
      <c r="DE78" s="267"/>
      <c r="DF78" s="267"/>
      <c r="DG78" s="267"/>
      <c r="DH78" s="267"/>
      <c r="DI78" s="267"/>
      <c r="DJ78" s="268"/>
      <c r="DK78" s="263"/>
      <c r="DL78" s="269"/>
      <c r="DM78" s="270"/>
      <c r="DN78" s="270"/>
      <c r="DO78" s="270"/>
      <c r="DP78" s="271"/>
      <c r="DQ78" s="272"/>
      <c r="DS78" s="409">
        <v>10196</v>
      </c>
    </row>
    <row r="79" spans="1:125" s="552" customFormat="1" ht="20.25" customHeight="1">
      <c r="A79" s="547">
        <v>10028</v>
      </c>
      <c r="B79" s="650" t="s">
        <v>332</v>
      </c>
      <c r="C79" s="555" t="s">
        <v>55</v>
      </c>
      <c r="D79" s="555" t="s">
        <v>112</v>
      </c>
      <c r="E79" s="396" t="s">
        <v>89</v>
      </c>
      <c r="F79" s="650" t="s">
        <v>766</v>
      </c>
      <c r="G79" s="650"/>
      <c r="H79" s="555"/>
      <c r="I79" s="555" t="s">
        <v>278</v>
      </c>
      <c r="J79" s="555" t="s">
        <v>279</v>
      </c>
      <c r="K79" s="555" t="s">
        <v>114</v>
      </c>
      <c r="L79" s="292">
        <v>1</v>
      </c>
      <c r="M79" s="293" t="s">
        <v>93</v>
      </c>
      <c r="N79" s="293" t="s">
        <v>333</v>
      </c>
      <c r="O79" s="294"/>
      <c r="P79" s="295"/>
      <c r="Q79" s="295"/>
      <c r="R79" s="294"/>
      <c r="S79" s="296">
        <v>1996</v>
      </c>
      <c r="T79" s="240">
        <v>1.4</v>
      </c>
      <c r="U79" s="240">
        <v>6.8289999999999997</v>
      </c>
      <c r="V79" s="240">
        <v>6.8289999999999997</v>
      </c>
      <c r="W79" s="297"/>
      <c r="X79" s="252">
        <v>0.48778571428571427</v>
      </c>
      <c r="Y79" s="299">
        <v>1</v>
      </c>
      <c r="Z79" s="299">
        <v>1</v>
      </c>
      <c r="AA79" s="240">
        <v>6.8289999999999997</v>
      </c>
      <c r="AB79" s="298">
        <v>0.19490408551764535</v>
      </c>
      <c r="AC79" s="300">
        <v>105</v>
      </c>
      <c r="AD79" s="301">
        <v>35977</v>
      </c>
      <c r="AE79" s="294" t="s">
        <v>94</v>
      </c>
      <c r="AF79" s="619">
        <v>8.8997446599999996</v>
      </c>
      <c r="AG79" s="410"/>
      <c r="AH79" s="405">
        <v>41182</v>
      </c>
      <c r="AI79" s="406">
        <v>8.75</v>
      </c>
      <c r="AJ79" s="246"/>
      <c r="AK79" s="246" t="s">
        <v>312</v>
      </c>
      <c r="AL79" s="246" t="s">
        <v>1525</v>
      </c>
      <c r="AM79" s="247">
        <v>7.6249999999999998E-2</v>
      </c>
      <c r="AN79" s="250">
        <v>9.268041179958976E-2</v>
      </c>
      <c r="AO79" s="247" t="s">
        <v>1528</v>
      </c>
      <c r="AP79" s="302">
        <v>115.42883336544038</v>
      </c>
      <c r="AQ79" s="302">
        <v>123.19086456298828</v>
      </c>
      <c r="AR79" s="555"/>
      <c r="AS79" s="303"/>
      <c r="AT79" s="250">
        <v>6.7245167184301333E-2</v>
      </c>
      <c r="AU79" s="251" t="s">
        <v>1151</v>
      </c>
      <c r="AV79" s="252">
        <v>1</v>
      </c>
      <c r="AW79" s="241">
        <v>6829</v>
      </c>
      <c r="AX79" s="477">
        <v>42338</v>
      </c>
      <c r="AY79" s="251"/>
      <c r="AZ79" s="252"/>
      <c r="BA79" s="241"/>
      <c r="BB79" s="477"/>
      <c r="BC79" s="251"/>
      <c r="BD79" s="252"/>
      <c r="BE79" s="241"/>
      <c r="BF79" s="477"/>
      <c r="BG79" s="252">
        <v>1</v>
      </c>
      <c r="BH79" s="255">
        <v>0.91666666666666663</v>
      </c>
      <c r="BI79" s="256">
        <v>0</v>
      </c>
      <c r="BJ79" s="256">
        <v>0</v>
      </c>
      <c r="BK79" s="256">
        <v>1</v>
      </c>
      <c r="BL79" s="256">
        <v>0</v>
      </c>
      <c r="BM79" s="256">
        <v>0</v>
      </c>
      <c r="BN79" s="257"/>
      <c r="BO79" s="675">
        <v>0.37602757000000003</v>
      </c>
      <c r="BP79" s="258"/>
      <c r="BQ79" s="411" t="s">
        <v>98</v>
      </c>
      <c r="BR79" s="238">
        <v>1</v>
      </c>
      <c r="BS79" s="238"/>
      <c r="BT79" s="238"/>
      <c r="BU79" s="238"/>
      <c r="BV79" s="238">
        <v>0</v>
      </c>
      <c r="BW79" s="238">
        <v>1</v>
      </c>
      <c r="BX79" s="238"/>
      <c r="BY79" s="238">
        <v>0</v>
      </c>
      <c r="BZ79" s="296">
        <v>0</v>
      </c>
      <c r="CA79" s="554" t="s">
        <v>134</v>
      </c>
      <c r="CB79" s="554" t="s">
        <v>135</v>
      </c>
      <c r="CC79" s="554" t="s">
        <v>136</v>
      </c>
      <c r="CD79" s="554" t="s">
        <v>137</v>
      </c>
      <c r="CE79" s="554" t="s">
        <v>134</v>
      </c>
      <c r="CF79" s="554" t="s">
        <v>135</v>
      </c>
      <c r="CG79" s="554" t="s">
        <v>136</v>
      </c>
      <c r="CH79" s="554" t="s">
        <v>137</v>
      </c>
      <c r="CI79" s="305"/>
      <c r="CJ79" s="305"/>
      <c r="CK79" s="305"/>
      <c r="CL79" s="305"/>
      <c r="CM79" s="305"/>
      <c r="CN79" s="554" t="s">
        <v>816</v>
      </c>
      <c r="CO79" s="554"/>
      <c r="CP79" s="556" t="s">
        <v>332</v>
      </c>
      <c r="CQ79" s="296" t="s">
        <v>422</v>
      </c>
      <c r="CR79" s="296" t="s">
        <v>55</v>
      </c>
      <c r="CS79" s="556"/>
      <c r="CT79" s="291"/>
      <c r="CU79" s="291" t="s">
        <v>93</v>
      </c>
      <c r="CV79" s="291"/>
      <c r="CW79" s="291"/>
      <c r="CX79" s="291"/>
      <c r="CY79" s="291"/>
      <c r="CZ79" s="264" t="s">
        <v>93</v>
      </c>
      <c r="DA79" s="265"/>
      <c r="DB79" s="266"/>
      <c r="DC79" s="267"/>
      <c r="DD79" s="267"/>
      <c r="DE79" s="267"/>
      <c r="DF79" s="267"/>
      <c r="DG79" s="267"/>
      <c r="DH79" s="267"/>
      <c r="DI79" s="267"/>
      <c r="DJ79" s="268"/>
      <c r="DK79" s="263"/>
      <c r="DL79" s="269"/>
      <c r="DM79" s="270"/>
      <c r="DN79" s="270"/>
      <c r="DO79" s="270"/>
      <c r="DP79" s="271"/>
      <c r="DQ79" s="272"/>
      <c r="DS79" s="409">
        <v>10028</v>
      </c>
    </row>
    <row r="80" spans="1:125" s="552" customFormat="1" ht="20.25" customHeight="1">
      <c r="A80" s="547">
        <v>10045</v>
      </c>
      <c r="B80" s="650" t="s">
        <v>334</v>
      </c>
      <c r="C80" s="555" t="s">
        <v>55</v>
      </c>
      <c r="D80" s="555" t="s">
        <v>112</v>
      </c>
      <c r="E80" s="396" t="s">
        <v>89</v>
      </c>
      <c r="F80" s="650" t="s">
        <v>1342</v>
      </c>
      <c r="G80" s="650"/>
      <c r="H80" s="555"/>
      <c r="I80" s="555" t="s">
        <v>278</v>
      </c>
      <c r="J80" s="555" t="s">
        <v>317</v>
      </c>
      <c r="K80" s="555" t="s">
        <v>114</v>
      </c>
      <c r="L80" s="292">
        <v>1</v>
      </c>
      <c r="M80" s="293" t="s">
        <v>93</v>
      </c>
      <c r="N80" s="293" t="s">
        <v>335</v>
      </c>
      <c r="O80" s="294"/>
      <c r="P80" s="295"/>
      <c r="Q80" s="295"/>
      <c r="R80" s="294"/>
      <c r="S80" s="296">
        <v>1985</v>
      </c>
      <c r="T80" s="240">
        <v>13.7</v>
      </c>
      <c r="U80" s="240">
        <v>68.85560000000001</v>
      </c>
      <c r="V80" s="240">
        <v>68.85560000000001</v>
      </c>
      <c r="W80" s="297"/>
      <c r="X80" s="252">
        <v>0.50259562043795625</v>
      </c>
      <c r="Y80" s="299">
        <v>10</v>
      </c>
      <c r="Z80" s="299">
        <v>11</v>
      </c>
      <c r="AA80" s="240">
        <v>6.2596000000000007</v>
      </c>
      <c r="AB80" s="298">
        <v>0.13224777650619557</v>
      </c>
      <c r="AC80" s="300">
        <v>484</v>
      </c>
      <c r="AD80" s="301">
        <v>32994</v>
      </c>
      <c r="AE80" s="294" t="s">
        <v>94</v>
      </c>
      <c r="AF80" s="619">
        <v>93.343212679999993</v>
      </c>
      <c r="AG80" s="410"/>
      <c r="AH80" s="405">
        <v>41274</v>
      </c>
      <c r="AI80" s="406">
        <v>90.5</v>
      </c>
      <c r="AJ80" s="246"/>
      <c r="AK80" s="246" t="s">
        <v>312</v>
      </c>
      <c r="AL80" s="246" t="s">
        <v>1510</v>
      </c>
      <c r="AM80" s="247">
        <v>0.08</v>
      </c>
      <c r="AN80" s="250">
        <v>8.8026368110646014E-2</v>
      </c>
      <c r="AO80" s="247" t="s">
        <v>1528</v>
      </c>
      <c r="AP80" s="302">
        <v>114.53224173019528</v>
      </c>
      <c r="AQ80" s="302">
        <v>121.67951491603444</v>
      </c>
      <c r="AR80" s="555"/>
      <c r="AS80" s="303"/>
      <c r="AT80" s="250">
        <v>6.2404027703186454E-2</v>
      </c>
      <c r="AU80" s="251" t="s">
        <v>1152</v>
      </c>
      <c r="AV80" s="252">
        <v>0.35305589790737629</v>
      </c>
      <c r="AW80" s="241">
        <v>27300</v>
      </c>
      <c r="AX80" s="477">
        <v>42916</v>
      </c>
      <c r="AY80" s="251" t="s">
        <v>336</v>
      </c>
      <c r="AZ80" s="252">
        <v>0.12984876968555834</v>
      </c>
      <c r="BA80" s="241">
        <v>9333</v>
      </c>
      <c r="BB80" s="477">
        <v>42035</v>
      </c>
      <c r="BC80" s="251" t="s">
        <v>1153</v>
      </c>
      <c r="BD80" s="252">
        <v>0.10007474581239732</v>
      </c>
      <c r="BE80" s="241">
        <v>5923.5</v>
      </c>
      <c r="BF80" s="477">
        <v>42124</v>
      </c>
      <c r="BG80" s="252">
        <v>1</v>
      </c>
      <c r="BH80" s="255">
        <v>2.4971532760273356</v>
      </c>
      <c r="BI80" s="256">
        <v>0</v>
      </c>
      <c r="BJ80" s="256">
        <v>9.994511101516268E-2</v>
      </c>
      <c r="BK80" s="256">
        <v>7.1422370823806675E-3</v>
      </c>
      <c r="BL80" s="256">
        <v>0.6755013762771056</v>
      </c>
      <c r="BM80" s="256">
        <v>0.21741127562535101</v>
      </c>
      <c r="BN80" s="257"/>
      <c r="BO80" s="675">
        <v>3.6860575799999999</v>
      </c>
      <c r="BP80" s="258"/>
      <c r="BQ80" s="411" t="s">
        <v>98</v>
      </c>
      <c r="BR80" s="238">
        <v>1</v>
      </c>
      <c r="BS80" s="238"/>
      <c r="BT80" s="238"/>
      <c r="BU80" s="238"/>
      <c r="BV80" s="238">
        <v>0</v>
      </c>
      <c r="BW80" s="238">
        <v>1</v>
      </c>
      <c r="BX80" s="238"/>
      <c r="BY80" s="238">
        <v>1</v>
      </c>
      <c r="BZ80" s="296">
        <v>0</v>
      </c>
      <c r="CA80" s="554" t="s">
        <v>134</v>
      </c>
      <c r="CB80" s="554" t="s">
        <v>135</v>
      </c>
      <c r="CC80" s="554" t="s">
        <v>136</v>
      </c>
      <c r="CD80" s="554" t="s">
        <v>137</v>
      </c>
      <c r="CE80" s="554" t="s">
        <v>134</v>
      </c>
      <c r="CF80" s="554" t="s">
        <v>135</v>
      </c>
      <c r="CG80" s="554" t="s">
        <v>136</v>
      </c>
      <c r="CH80" s="554" t="s">
        <v>137</v>
      </c>
      <c r="CI80" s="305" t="s">
        <v>110</v>
      </c>
      <c r="CJ80" s="305" t="s">
        <v>703</v>
      </c>
      <c r="CK80" s="305" t="s">
        <v>704</v>
      </c>
      <c r="CL80" s="305" t="s">
        <v>705</v>
      </c>
      <c r="CM80" s="305" t="s">
        <v>706</v>
      </c>
      <c r="CN80" s="554" t="s">
        <v>817</v>
      </c>
      <c r="CO80" s="554"/>
      <c r="CP80" s="556" t="s">
        <v>334</v>
      </c>
      <c r="CQ80" s="296" t="s">
        <v>422</v>
      </c>
      <c r="CR80" s="296" t="s">
        <v>55</v>
      </c>
      <c r="CS80" s="556"/>
      <c r="CT80" s="291"/>
      <c r="CU80" s="291" t="s">
        <v>93</v>
      </c>
      <c r="CV80" s="291"/>
      <c r="CW80" s="291"/>
      <c r="CX80" s="291"/>
      <c r="CY80" s="291"/>
      <c r="CZ80" s="264" t="s">
        <v>507</v>
      </c>
      <c r="DA80" s="265"/>
      <c r="DB80" s="266"/>
      <c r="DC80" s="267"/>
      <c r="DD80" s="267"/>
      <c r="DE80" s="267"/>
      <c r="DF80" s="267"/>
      <c r="DG80" s="267"/>
      <c r="DH80" s="267"/>
      <c r="DI80" s="267"/>
      <c r="DJ80" s="268"/>
      <c r="DK80" s="263"/>
      <c r="DL80" s="269"/>
      <c r="DM80" s="270"/>
      <c r="DN80" s="270"/>
      <c r="DO80" s="270"/>
      <c r="DP80" s="271"/>
      <c r="DQ80" s="272"/>
      <c r="DS80" s="409">
        <v>10045</v>
      </c>
      <c r="DU80" s="306"/>
    </row>
    <row r="81" spans="1:125" s="552" customFormat="1" ht="20.25" customHeight="1">
      <c r="A81" s="547">
        <v>10099</v>
      </c>
      <c r="B81" s="650" t="s">
        <v>337</v>
      </c>
      <c r="C81" s="555" t="s">
        <v>55</v>
      </c>
      <c r="D81" s="555" t="s">
        <v>112</v>
      </c>
      <c r="E81" s="396" t="s">
        <v>89</v>
      </c>
      <c r="F81" s="650" t="s">
        <v>1273</v>
      </c>
      <c r="G81" s="650"/>
      <c r="H81" s="555"/>
      <c r="I81" s="555" t="s">
        <v>338</v>
      </c>
      <c r="J81" s="555" t="s">
        <v>317</v>
      </c>
      <c r="K81" s="555" t="s">
        <v>114</v>
      </c>
      <c r="L81" s="292">
        <v>1</v>
      </c>
      <c r="M81" s="293"/>
      <c r="N81" s="293" t="s">
        <v>305</v>
      </c>
      <c r="O81" s="294"/>
      <c r="P81" s="295"/>
      <c r="Q81" s="295"/>
      <c r="R81" s="294"/>
      <c r="S81" s="296">
        <v>2000</v>
      </c>
      <c r="T81" s="240">
        <v>5.4</v>
      </c>
      <c r="U81" s="240">
        <v>30.154</v>
      </c>
      <c r="V81" s="240">
        <v>30.154</v>
      </c>
      <c r="W81" s="297"/>
      <c r="X81" s="252">
        <v>0.55840740740740735</v>
      </c>
      <c r="Y81" s="299">
        <v>2</v>
      </c>
      <c r="Z81" s="299">
        <v>2</v>
      </c>
      <c r="AA81" s="240">
        <v>15.077</v>
      </c>
      <c r="AB81" s="298">
        <v>0.24325130994229621</v>
      </c>
      <c r="AC81" s="300">
        <v>384</v>
      </c>
      <c r="AD81" s="301">
        <v>40156</v>
      </c>
      <c r="AE81" s="294" t="s">
        <v>94</v>
      </c>
      <c r="AF81" s="619">
        <v>55.995797489999994</v>
      </c>
      <c r="AG81" s="410"/>
      <c r="AH81" s="405">
        <v>41090</v>
      </c>
      <c r="AI81" s="406">
        <v>52.9</v>
      </c>
      <c r="AJ81" s="246"/>
      <c r="AK81" s="246" t="s">
        <v>110</v>
      </c>
      <c r="AL81" s="246" t="s">
        <v>1525</v>
      </c>
      <c r="AM81" s="247">
        <v>7.4999999999999997E-2</v>
      </c>
      <c r="AN81" s="250">
        <v>3.9756429942757125E-2</v>
      </c>
      <c r="AO81" s="247" t="s">
        <v>1528</v>
      </c>
      <c r="AP81" s="302">
        <v>59.003646216065498</v>
      </c>
      <c r="AQ81" s="302">
        <v>64.554172912383095</v>
      </c>
      <c r="AR81" s="555"/>
      <c r="AS81" s="303"/>
      <c r="AT81" s="250">
        <v>9.407091005854315E-2</v>
      </c>
      <c r="AU81" s="251" t="s">
        <v>1154</v>
      </c>
      <c r="AV81" s="252">
        <v>0.60351025704303263</v>
      </c>
      <c r="AW81" s="241">
        <v>18013</v>
      </c>
      <c r="AX81" s="477">
        <v>42004</v>
      </c>
      <c r="AY81" s="251" t="s">
        <v>1155</v>
      </c>
      <c r="AZ81" s="252">
        <v>0.39648974295696737</v>
      </c>
      <c r="BA81" s="241">
        <v>12141</v>
      </c>
      <c r="BB81" s="477">
        <v>43799</v>
      </c>
      <c r="BC81" s="251"/>
      <c r="BD81" s="252"/>
      <c r="BE81" s="241"/>
      <c r="BF81" s="477"/>
      <c r="BG81" s="252">
        <v>0.40263314983086818</v>
      </c>
      <c r="BH81" s="255">
        <v>2.046459169025475</v>
      </c>
      <c r="BI81" s="256">
        <v>0.58377101646939489</v>
      </c>
      <c r="BJ81" s="256">
        <v>0</v>
      </c>
      <c r="BK81" s="256">
        <v>0</v>
      </c>
      <c r="BL81" s="256">
        <v>0</v>
      </c>
      <c r="BM81" s="256">
        <v>0.41622898353060511</v>
      </c>
      <c r="BN81" s="257"/>
      <c r="BO81" s="675">
        <v>2.19295573</v>
      </c>
      <c r="BP81" s="258"/>
      <c r="BQ81" s="411" t="s">
        <v>98</v>
      </c>
      <c r="BR81" s="238">
        <v>1</v>
      </c>
      <c r="BS81" s="238"/>
      <c r="BT81" s="238"/>
      <c r="BU81" s="238"/>
      <c r="BV81" s="238">
        <v>0</v>
      </c>
      <c r="BW81" s="238">
        <v>1</v>
      </c>
      <c r="BX81" s="238"/>
      <c r="BY81" s="238">
        <v>0</v>
      </c>
      <c r="BZ81" s="296">
        <v>0</v>
      </c>
      <c r="CA81" s="554" t="s">
        <v>1007</v>
      </c>
      <c r="CB81" s="554" t="s">
        <v>1008</v>
      </c>
      <c r="CC81" s="554" t="s">
        <v>1009</v>
      </c>
      <c r="CD81" s="475" t="s">
        <v>1010</v>
      </c>
      <c r="CE81" s="555" t="s">
        <v>154</v>
      </c>
      <c r="CF81" s="555" t="s">
        <v>155</v>
      </c>
      <c r="CG81" s="304" t="s">
        <v>156</v>
      </c>
      <c r="CH81" s="564" t="s">
        <v>157</v>
      </c>
      <c r="CI81" s="305"/>
      <c r="CJ81" s="305"/>
      <c r="CK81" s="305"/>
      <c r="CL81" s="305"/>
      <c r="CM81" s="305"/>
      <c r="CN81" s="554" t="s">
        <v>818</v>
      </c>
      <c r="CO81" s="554"/>
      <c r="CP81" s="556" t="s">
        <v>337</v>
      </c>
      <c r="CQ81" s="296" t="s">
        <v>422</v>
      </c>
      <c r="CR81" s="296" t="s">
        <v>55</v>
      </c>
      <c r="CS81" s="556"/>
      <c r="CT81" s="291"/>
      <c r="CU81" s="291" t="s">
        <v>93</v>
      </c>
      <c r="CV81" s="291"/>
      <c r="CW81" s="291"/>
      <c r="CX81" s="291"/>
      <c r="CY81" s="291"/>
      <c r="CZ81" s="264" t="s">
        <v>93</v>
      </c>
      <c r="DA81" s="265"/>
      <c r="DB81" s="266"/>
      <c r="DC81" s="267"/>
      <c r="DD81" s="267"/>
      <c r="DE81" s="267"/>
      <c r="DF81" s="267"/>
      <c r="DG81" s="267"/>
      <c r="DH81" s="267"/>
      <c r="DI81" s="267"/>
      <c r="DJ81" s="268"/>
      <c r="DK81" s="263"/>
      <c r="DL81" s="269"/>
      <c r="DM81" s="270"/>
      <c r="DN81" s="270"/>
      <c r="DO81" s="270"/>
      <c r="DP81" s="271"/>
      <c r="DQ81" s="272"/>
      <c r="DS81" s="409">
        <v>10099</v>
      </c>
    </row>
    <row r="82" spans="1:125" s="552" customFormat="1" ht="20.25" customHeight="1">
      <c r="A82" s="547">
        <v>10186</v>
      </c>
      <c r="B82" s="650" t="s">
        <v>1397</v>
      </c>
      <c r="C82" s="555" t="s">
        <v>55</v>
      </c>
      <c r="D82" s="555" t="s">
        <v>112</v>
      </c>
      <c r="E82" s="396" t="s">
        <v>89</v>
      </c>
      <c r="F82" s="650" t="s">
        <v>1272</v>
      </c>
      <c r="G82" s="650"/>
      <c r="H82" s="555"/>
      <c r="I82" s="555" t="s">
        <v>338</v>
      </c>
      <c r="J82" s="555" t="s">
        <v>317</v>
      </c>
      <c r="K82" s="555" t="s">
        <v>114</v>
      </c>
      <c r="L82" s="292">
        <v>1</v>
      </c>
      <c r="M82" s="293" t="s">
        <v>93</v>
      </c>
      <c r="N82" s="293" t="s">
        <v>708</v>
      </c>
      <c r="O82" s="294"/>
      <c r="P82" s="295"/>
      <c r="Q82" s="295"/>
      <c r="R82" s="294"/>
      <c r="S82" s="296">
        <v>1985</v>
      </c>
      <c r="T82" s="240">
        <v>1.4</v>
      </c>
      <c r="U82" s="240">
        <v>8.1784999999999997</v>
      </c>
      <c r="V82" s="240">
        <v>8.1784999999999997</v>
      </c>
      <c r="W82" s="297"/>
      <c r="X82" s="252">
        <v>0.58417857142857144</v>
      </c>
      <c r="Y82" s="299">
        <v>3</v>
      </c>
      <c r="Z82" s="299">
        <v>7</v>
      </c>
      <c r="AA82" s="240">
        <v>1.1683571428571429</v>
      </c>
      <c r="AB82" s="298">
        <v>0.27315522406309228</v>
      </c>
      <c r="AC82" s="300">
        <v>130</v>
      </c>
      <c r="AD82" s="301">
        <v>35582</v>
      </c>
      <c r="AE82" s="294" t="s">
        <v>306</v>
      </c>
      <c r="AF82" s="619"/>
      <c r="AG82" s="410"/>
      <c r="AH82" s="405"/>
      <c r="AI82" s="406"/>
      <c r="AJ82" s="246"/>
      <c r="AK82" s="246"/>
      <c r="AL82" s="246"/>
      <c r="AM82" s="247"/>
      <c r="AN82" s="407"/>
      <c r="AO82" s="247"/>
      <c r="AP82" s="249"/>
      <c r="AQ82" s="302"/>
      <c r="AR82" s="555"/>
      <c r="AS82" s="303"/>
      <c r="AT82" s="250"/>
      <c r="AU82" s="251" t="s">
        <v>1156</v>
      </c>
      <c r="AV82" s="252">
        <v>0.23689161751919505</v>
      </c>
      <c r="AW82" s="241">
        <v>1903.2</v>
      </c>
      <c r="AX82" s="477">
        <v>42338</v>
      </c>
      <c r="AY82" s="251" t="s">
        <v>340</v>
      </c>
      <c r="AZ82" s="252">
        <v>0.22362739914893864</v>
      </c>
      <c r="BA82" s="241">
        <v>1924.6</v>
      </c>
      <c r="BB82" s="477">
        <v>42460</v>
      </c>
      <c r="BC82" s="251" t="s">
        <v>341</v>
      </c>
      <c r="BD82" s="252">
        <v>0.15596584391587326</v>
      </c>
      <c r="BE82" s="241">
        <v>1296</v>
      </c>
      <c r="BF82" s="477">
        <v>44561</v>
      </c>
      <c r="BG82" s="252">
        <v>1</v>
      </c>
      <c r="BH82" s="255">
        <v>2.1206382879025334</v>
      </c>
      <c r="BI82" s="256">
        <v>0</v>
      </c>
      <c r="BJ82" s="256">
        <v>0</v>
      </c>
      <c r="BK82" s="256">
        <v>0.77300000000000002</v>
      </c>
      <c r="BL82" s="256">
        <v>0</v>
      </c>
      <c r="BM82" s="256">
        <v>0.22699999999999998</v>
      </c>
      <c r="BN82" s="257"/>
      <c r="BO82" s="675">
        <v>0.64085066000000002</v>
      </c>
      <c r="BP82" s="258"/>
      <c r="BQ82" s="411" t="s">
        <v>98</v>
      </c>
      <c r="BR82" s="238">
        <v>1</v>
      </c>
      <c r="BS82" s="238"/>
      <c r="BT82" s="473"/>
      <c r="BU82" s="238"/>
      <c r="BV82" s="238">
        <v>0</v>
      </c>
      <c r="BW82" s="238">
        <v>1</v>
      </c>
      <c r="BX82" s="238"/>
      <c r="BY82" s="238">
        <v>0</v>
      </c>
      <c r="BZ82" s="296">
        <v>0</v>
      </c>
      <c r="CA82" s="554" t="s">
        <v>1007</v>
      </c>
      <c r="CB82" s="554" t="s">
        <v>1008</v>
      </c>
      <c r="CC82" s="554" t="s">
        <v>1009</v>
      </c>
      <c r="CD82" s="475" t="s">
        <v>1010</v>
      </c>
      <c r="CE82" s="555" t="s">
        <v>154</v>
      </c>
      <c r="CF82" s="555" t="s">
        <v>155</v>
      </c>
      <c r="CG82" s="304" t="s">
        <v>156</v>
      </c>
      <c r="CH82" s="564" t="s">
        <v>157</v>
      </c>
      <c r="CI82" s="305"/>
      <c r="CJ82" s="305"/>
      <c r="CK82" s="305"/>
      <c r="CL82" s="305"/>
      <c r="CM82" s="305"/>
      <c r="CN82" s="554" t="s">
        <v>819</v>
      </c>
      <c r="CO82" s="554"/>
      <c r="CP82" s="556" t="s">
        <v>339</v>
      </c>
      <c r="CQ82" s="296" t="s">
        <v>422</v>
      </c>
      <c r="CR82" s="296" t="s">
        <v>55</v>
      </c>
      <c r="CS82" s="556"/>
      <c r="CT82" s="291"/>
      <c r="CU82" s="291" t="s">
        <v>93</v>
      </c>
      <c r="CV82" s="291"/>
      <c r="CW82" s="291"/>
      <c r="CX82" s="291"/>
      <c r="CY82" s="291"/>
      <c r="CZ82" s="264" t="s">
        <v>93</v>
      </c>
      <c r="DA82" s="265"/>
      <c r="DB82" s="266"/>
      <c r="DC82" s="267"/>
      <c r="DD82" s="267"/>
      <c r="DE82" s="267"/>
      <c r="DF82" s="267"/>
      <c r="DG82" s="267"/>
      <c r="DH82" s="267"/>
      <c r="DI82" s="267"/>
      <c r="DJ82" s="268"/>
      <c r="DK82" s="263"/>
      <c r="DL82" s="269"/>
      <c r="DM82" s="270"/>
      <c r="DN82" s="270"/>
      <c r="DO82" s="270"/>
      <c r="DP82" s="271"/>
      <c r="DQ82" s="272"/>
      <c r="DS82" s="409">
        <v>10186</v>
      </c>
    </row>
    <row r="83" spans="1:125" s="552" customFormat="1" ht="20.25" customHeight="1">
      <c r="A83" s="547">
        <v>10191</v>
      </c>
      <c r="B83" s="650" t="s">
        <v>1398</v>
      </c>
      <c r="C83" s="555" t="s">
        <v>55</v>
      </c>
      <c r="D83" s="555" t="s">
        <v>112</v>
      </c>
      <c r="E83" s="396" t="s">
        <v>89</v>
      </c>
      <c r="F83" s="650" t="s">
        <v>672</v>
      </c>
      <c r="G83" s="650"/>
      <c r="H83" s="555"/>
      <c r="I83" s="555" t="s">
        <v>338</v>
      </c>
      <c r="J83" s="555" t="s">
        <v>140</v>
      </c>
      <c r="K83" s="555" t="s">
        <v>114</v>
      </c>
      <c r="L83" s="292">
        <v>1</v>
      </c>
      <c r="M83" s="293" t="s">
        <v>93</v>
      </c>
      <c r="N83" s="293" t="s">
        <v>402</v>
      </c>
      <c r="O83" s="294"/>
      <c r="P83" s="295"/>
      <c r="Q83" s="295"/>
      <c r="R83" s="294"/>
      <c r="S83" s="296">
        <v>1986</v>
      </c>
      <c r="T83" s="240">
        <v>3</v>
      </c>
      <c r="U83" s="240">
        <v>27.2714</v>
      </c>
      <c r="V83" s="240">
        <v>27.2714</v>
      </c>
      <c r="W83" s="297"/>
      <c r="X83" s="252">
        <v>0.90904666666666656</v>
      </c>
      <c r="Y83" s="299">
        <v>3</v>
      </c>
      <c r="Z83" s="299">
        <v>34</v>
      </c>
      <c r="AA83" s="240">
        <v>0.80209999999999992</v>
      </c>
      <c r="AB83" s="298">
        <v>0.53920000000000001</v>
      </c>
      <c r="AC83" s="300">
        <v>533</v>
      </c>
      <c r="AD83" s="301">
        <v>35886</v>
      </c>
      <c r="AE83" s="294" t="s">
        <v>306</v>
      </c>
      <c r="AF83" s="619"/>
      <c r="AG83" s="410"/>
      <c r="AH83" s="405"/>
      <c r="AI83" s="406"/>
      <c r="AJ83" s="246"/>
      <c r="AK83" s="246"/>
      <c r="AL83" s="246"/>
      <c r="AM83" s="247"/>
      <c r="AN83" s="407"/>
      <c r="AO83" s="247"/>
      <c r="AP83" s="249"/>
      <c r="AQ83" s="302"/>
      <c r="AR83" s="555"/>
      <c r="AS83" s="303"/>
      <c r="AT83" s="250"/>
      <c r="AU83" s="251" t="s">
        <v>1157</v>
      </c>
      <c r="AV83" s="252">
        <v>0.32187665277698091</v>
      </c>
      <c r="AW83" s="241">
        <v>9984</v>
      </c>
      <c r="AX83" s="477">
        <v>44104</v>
      </c>
      <c r="AY83" s="251" t="s">
        <v>1158</v>
      </c>
      <c r="AZ83" s="252">
        <v>0.24495775012358395</v>
      </c>
      <c r="BA83" s="241">
        <v>6520.4</v>
      </c>
      <c r="BB83" s="477">
        <v>42643</v>
      </c>
      <c r="BC83" s="251" t="s">
        <v>1159</v>
      </c>
      <c r="BD83" s="252">
        <v>8.1659610865662147E-2</v>
      </c>
      <c r="BE83" s="241">
        <v>2442</v>
      </c>
      <c r="BF83" s="477">
        <v>42247</v>
      </c>
      <c r="BG83" s="252">
        <v>0.92641989614809162</v>
      </c>
      <c r="BH83" s="255">
        <v>2.8783169203916561</v>
      </c>
      <c r="BI83" s="256">
        <v>5.741738166725345E-2</v>
      </c>
      <c r="BJ83" s="256">
        <v>0.13746155625390075</v>
      </c>
      <c r="BK83" s="256">
        <v>0.20111220702191218</v>
      </c>
      <c r="BL83" s="256">
        <v>0.28213220227995273</v>
      </c>
      <c r="BM83" s="256">
        <v>0.32187665277698096</v>
      </c>
      <c r="BN83" s="257"/>
      <c r="BO83" s="675">
        <v>1.9500006000000001</v>
      </c>
      <c r="BP83" s="258"/>
      <c r="BQ83" s="411" t="s">
        <v>98</v>
      </c>
      <c r="BR83" s="238">
        <v>1</v>
      </c>
      <c r="BS83" s="238"/>
      <c r="BT83" s="238"/>
      <c r="BU83" s="238"/>
      <c r="BV83" s="238">
        <v>0</v>
      </c>
      <c r="BW83" s="238">
        <v>1</v>
      </c>
      <c r="BX83" s="238"/>
      <c r="BY83" s="238">
        <v>1</v>
      </c>
      <c r="BZ83" s="296">
        <v>0</v>
      </c>
      <c r="CA83" s="554" t="s">
        <v>1007</v>
      </c>
      <c r="CB83" s="554" t="s">
        <v>1008</v>
      </c>
      <c r="CC83" s="554" t="s">
        <v>1009</v>
      </c>
      <c r="CD83" s="386" t="s">
        <v>1010</v>
      </c>
      <c r="CE83" s="555" t="s">
        <v>154</v>
      </c>
      <c r="CF83" s="555" t="s">
        <v>155</v>
      </c>
      <c r="CG83" s="304" t="s">
        <v>156</v>
      </c>
      <c r="CH83" s="564" t="s">
        <v>157</v>
      </c>
      <c r="CI83" s="305" t="s">
        <v>110</v>
      </c>
      <c r="CJ83" s="305" t="s">
        <v>862</v>
      </c>
      <c r="CK83" s="305" t="s">
        <v>863</v>
      </c>
      <c r="CL83" s="305" t="s">
        <v>864</v>
      </c>
      <c r="CM83" s="305"/>
      <c r="CN83" s="554" t="s">
        <v>820</v>
      </c>
      <c r="CO83" s="554"/>
      <c r="CP83" s="556" t="s">
        <v>342</v>
      </c>
      <c r="CQ83" s="296" t="s">
        <v>422</v>
      </c>
      <c r="CR83" s="296" t="s">
        <v>55</v>
      </c>
      <c r="CS83" s="556"/>
      <c r="CT83" s="291"/>
      <c r="CU83" s="291" t="s">
        <v>93</v>
      </c>
      <c r="CV83" s="291"/>
      <c r="CW83" s="291"/>
      <c r="CX83" s="291"/>
      <c r="CY83" s="291"/>
      <c r="CZ83" s="264" t="s">
        <v>93</v>
      </c>
      <c r="DA83" s="265"/>
      <c r="DB83" s="266"/>
      <c r="DC83" s="267"/>
      <c r="DD83" s="267"/>
      <c r="DE83" s="267"/>
      <c r="DF83" s="267"/>
      <c r="DG83" s="267"/>
      <c r="DH83" s="267"/>
      <c r="DI83" s="267"/>
      <c r="DJ83" s="268"/>
      <c r="DK83" s="263"/>
      <c r="DL83" s="269"/>
      <c r="DM83" s="270"/>
      <c r="DN83" s="270"/>
      <c r="DO83" s="270"/>
      <c r="DP83" s="271"/>
      <c r="DQ83" s="272"/>
      <c r="DS83" s="409">
        <v>10191</v>
      </c>
      <c r="DU83" s="306"/>
    </row>
    <row r="84" spans="1:125" s="552" customFormat="1" ht="20.25" customHeight="1">
      <c r="A84" s="547">
        <v>10190</v>
      </c>
      <c r="B84" s="650" t="s">
        <v>1399</v>
      </c>
      <c r="C84" s="555" t="s">
        <v>55</v>
      </c>
      <c r="D84" s="555" t="s">
        <v>112</v>
      </c>
      <c r="E84" s="396" t="s">
        <v>89</v>
      </c>
      <c r="F84" s="650" t="s">
        <v>673</v>
      </c>
      <c r="G84" s="650"/>
      <c r="H84" s="555"/>
      <c r="I84" s="555" t="s">
        <v>338</v>
      </c>
      <c r="J84" s="555" t="s">
        <v>140</v>
      </c>
      <c r="K84" s="555" t="s">
        <v>114</v>
      </c>
      <c r="L84" s="292">
        <v>1</v>
      </c>
      <c r="M84" s="293" t="s">
        <v>93</v>
      </c>
      <c r="N84" s="293" t="s">
        <v>402</v>
      </c>
      <c r="O84" s="294"/>
      <c r="P84" s="295"/>
      <c r="Q84" s="295"/>
      <c r="R84" s="294"/>
      <c r="S84" s="296">
        <v>1984</v>
      </c>
      <c r="T84" s="240">
        <v>1.9</v>
      </c>
      <c r="U84" s="240">
        <v>16.842099999999999</v>
      </c>
      <c r="V84" s="240">
        <v>16.842099999999999</v>
      </c>
      <c r="W84" s="297"/>
      <c r="X84" s="252">
        <v>0.88642631578947362</v>
      </c>
      <c r="Y84" s="299">
        <v>1</v>
      </c>
      <c r="Z84" s="299">
        <v>2</v>
      </c>
      <c r="AA84" s="240">
        <v>8.4210499999999993</v>
      </c>
      <c r="AB84" s="298">
        <v>0.37174699117093479</v>
      </c>
      <c r="AC84" s="300">
        <v>129</v>
      </c>
      <c r="AD84" s="301">
        <v>37165</v>
      </c>
      <c r="AE84" s="294" t="s">
        <v>306</v>
      </c>
      <c r="AF84" s="619"/>
      <c r="AG84" s="410"/>
      <c r="AH84" s="405"/>
      <c r="AI84" s="406"/>
      <c r="AJ84" s="246"/>
      <c r="AK84" s="246"/>
      <c r="AL84" s="246"/>
      <c r="AM84" s="247"/>
      <c r="AN84" s="407"/>
      <c r="AO84" s="247"/>
      <c r="AP84" s="249"/>
      <c r="AQ84" s="302"/>
      <c r="AR84" s="555"/>
      <c r="AS84" s="303"/>
      <c r="AT84" s="250"/>
      <c r="AU84" s="251" t="s">
        <v>1559</v>
      </c>
      <c r="AV84" s="252">
        <v>0.72882080631375035</v>
      </c>
      <c r="AW84" s="241">
        <v>7603.8</v>
      </c>
      <c r="AX84" s="477"/>
      <c r="AY84" s="251"/>
      <c r="AZ84" s="252"/>
      <c r="BA84" s="241"/>
      <c r="BB84" s="477"/>
      <c r="BC84" s="251"/>
      <c r="BD84" s="252"/>
      <c r="BE84" s="241"/>
      <c r="BF84" s="477"/>
      <c r="BG84" s="252">
        <v>0.72882080631375035</v>
      </c>
      <c r="BH84" s="255">
        <v>3.161111111111111</v>
      </c>
      <c r="BI84" s="256">
        <v>0.27117919368624965</v>
      </c>
      <c r="BJ84" s="256">
        <v>0</v>
      </c>
      <c r="BK84" s="256">
        <v>0</v>
      </c>
      <c r="BL84" s="256">
        <v>0</v>
      </c>
      <c r="BM84" s="256">
        <v>0.72882080631375035</v>
      </c>
      <c r="BN84" s="257"/>
      <c r="BO84" s="675">
        <v>0.8654033000000001</v>
      </c>
      <c r="BP84" s="258"/>
      <c r="BQ84" s="411" t="s">
        <v>98</v>
      </c>
      <c r="BR84" s="238">
        <v>1</v>
      </c>
      <c r="BS84" s="238"/>
      <c r="BT84" s="238"/>
      <c r="BU84" s="238"/>
      <c r="BV84" s="238">
        <v>0</v>
      </c>
      <c r="BW84" s="238">
        <v>1</v>
      </c>
      <c r="BX84" s="238"/>
      <c r="BY84" s="238">
        <v>0</v>
      </c>
      <c r="BZ84" s="296">
        <v>0</v>
      </c>
      <c r="CA84" s="554" t="s">
        <v>1007</v>
      </c>
      <c r="CB84" s="554" t="s">
        <v>1008</v>
      </c>
      <c r="CC84" s="554" t="s">
        <v>1009</v>
      </c>
      <c r="CD84" s="475" t="s">
        <v>1010</v>
      </c>
      <c r="CE84" s="555" t="s">
        <v>154</v>
      </c>
      <c r="CF84" s="555" t="s">
        <v>155</v>
      </c>
      <c r="CG84" s="304" t="s">
        <v>156</v>
      </c>
      <c r="CH84" s="564" t="s">
        <v>157</v>
      </c>
      <c r="CI84" s="305"/>
      <c r="CJ84" s="305"/>
      <c r="CK84" s="305"/>
      <c r="CL84" s="305"/>
      <c r="CM84" s="305"/>
      <c r="CN84" s="554" t="s">
        <v>821</v>
      </c>
      <c r="CO84" s="554"/>
      <c r="CP84" s="556" t="s">
        <v>343</v>
      </c>
      <c r="CQ84" s="296" t="s">
        <v>422</v>
      </c>
      <c r="CR84" s="296" t="s">
        <v>55</v>
      </c>
      <c r="CS84" s="556"/>
      <c r="CT84" s="291"/>
      <c r="CU84" s="291" t="s">
        <v>93</v>
      </c>
      <c r="CV84" s="291"/>
      <c r="CW84" s="291"/>
      <c r="CX84" s="291"/>
      <c r="CY84" s="291"/>
      <c r="CZ84" s="264" t="s">
        <v>507</v>
      </c>
      <c r="DA84" s="265"/>
      <c r="DB84" s="266"/>
      <c r="DC84" s="267"/>
      <c r="DD84" s="267"/>
      <c r="DE84" s="267"/>
      <c r="DF84" s="267"/>
      <c r="DG84" s="267"/>
      <c r="DH84" s="267"/>
      <c r="DI84" s="267"/>
      <c r="DJ84" s="268"/>
      <c r="DK84" s="263"/>
      <c r="DL84" s="269"/>
      <c r="DM84" s="270"/>
      <c r="DN84" s="270"/>
      <c r="DO84" s="270"/>
      <c r="DP84" s="271"/>
      <c r="DQ84" s="272"/>
      <c r="DS84" s="409">
        <v>10190</v>
      </c>
      <c r="DU84" s="306"/>
    </row>
    <row r="85" spans="1:125" s="552" customFormat="1" ht="20.25" customHeight="1">
      <c r="A85" s="547">
        <v>10100</v>
      </c>
      <c r="B85" s="650" t="s">
        <v>345</v>
      </c>
      <c r="C85" s="555" t="s">
        <v>55</v>
      </c>
      <c r="D85" s="555" t="s">
        <v>112</v>
      </c>
      <c r="E85" s="396" t="s">
        <v>89</v>
      </c>
      <c r="F85" s="650" t="s">
        <v>674</v>
      </c>
      <c r="G85" s="650"/>
      <c r="H85" s="555"/>
      <c r="I85" s="555" t="s">
        <v>283</v>
      </c>
      <c r="J85" s="555" t="s">
        <v>317</v>
      </c>
      <c r="K85" s="555" t="s">
        <v>114</v>
      </c>
      <c r="L85" s="292">
        <v>1</v>
      </c>
      <c r="M85" s="293"/>
      <c r="N85" s="293" t="s">
        <v>305</v>
      </c>
      <c r="O85" s="313"/>
      <c r="P85" s="314"/>
      <c r="Q85" s="314"/>
      <c r="R85" s="294"/>
      <c r="S85" s="296">
        <v>1988</v>
      </c>
      <c r="T85" s="240">
        <v>2.4</v>
      </c>
      <c r="U85" s="240">
        <v>17.8383</v>
      </c>
      <c r="V85" s="240">
        <v>17.8383</v>
      </c>
      <c r="W85" s="297"/>
      <c r="X85" s="252">
        <v>0.74326250000000005</v>
      </c>
      <c r="Y85" s="299">
        <v>6</v>
      </c>
      <c r="Z85" s="299">
        <v>12</v>
      </c>
      <c r="AA85" s="240">
        <v>1.4865250000000001</v>
      </c>
      <c r="AB85" s="298">
        <v>0.48463138303537884</v>
      </c>
      <c r="AC85" s="300">
        <v>270</v>
      </c>
      <c r="AD85" s="301">
        <v>40299</v>
      </c>
      <c r="AE85" s="294" t="s">
        <v>94</v>
      </c>
      <c r="AF85" s="619">
        <v>18.438701819999995</v>
      </c>
      <c r="AG85" s="410"/>
      <c r="AH85" s="405">
        <v>41455</v>
      </c>
      <c r="AI85" s="406">
        <v>23.4</v>
      </c>
      <c r="AJ85" s="246"/>
      <c r="AK85" s="246" t="s">
        <v>1055</v>
      </c>
      <c r="AL85" s="246" t="s">
        <v>1529</v>
      </c>
      <c r="AM85" s="247">
        <v>8.7499999999999994E-2</v>
      </c>
      <c r="AN85" s="250">
        <v>0.12449965417359303</v>
      </c>
      <c r="AO85" s="247" t="s">
        <v>1528</v>
      </c>
      <c r="AP85" s="302">
        <v>126</v>
      </c>
      <c r="AQ85" s="302">
        <v>136.81434160149666</v>
      </c>
      <c r="AR85" s="555"/>
      <c r="AS85" s="303"/>
      <c r="AT85" s="250">
        <v>8.5828107948386231E-2</v>
      </c>
      <c r="AU85" s="251" t="s">
        <v>1160</v>
      </c>
      <c r="AV85" s="252">
        <v>0.23110903183955586</v>
      </c>
      <c r="AW85" s="241">
        <v>3594.9</v>
      </c>
      <c r="AX85" s="477">
        <v>42277</v>
      </c>
      <c r="AY85" s="251" t="s">
        <v>1560</v>
      </c>
      <c r="AZ85" s="252">
        <v>0.15826659154728362</v>
      </c>
      <c r="BA85" s="241">
        <v>3593.9</v>
      </c>
      <c r="BB85" s="477" t="s">
        <v>344</v>
      </c>
      <c r="BC85" s="251" t="s">
        <v>1161</v>
      </c>
      <c r="BD85" s="252">
        <v>0.13708113119926923</v>
      </c>
      <c r="BE85" s="241">
        <v>2173.8000000000002</v>
      </c>
      <c r="BF85" s="477">
        <v>44500</v>
      </c>
      <c r="BG85" s="252">
        <v>1</v>
      </c>
      <c r="BH85" s="255">
        <v>2.524059749676093</v>
      </c>
      <c r="BI85" s="256">
        <v>0</v>
      </c>
      <c r="BJ85" s="256">
        <v>0.18554593560082774</v>
      </c>
      <c r="BK85" s="256">
        <v>0.2656555622969316</v>
      </c>
      <c r="BL85" s="256">
        <v>7.9227013595521367E-2</v>
      </c>
      <c r="BM85" s="256">
        <v>0.46957148850671926</v>
      </c>
      <c r="BN85" s="257"/>
      <c r="BO85" s="675">
        <v>1.0936450099999999</v>
      </c>
      <c r="BP85" s="258"/>
      <c r="BQ85" s="411" t="s">
        <v>98</v>
      </c>
      <c r="BR85" s="238">
        <v>1</v>
      </c>
      <c r="BS85" s="238"/>
      <c r="BT85" s="238"/>
      <c r="BU85" s="238"/>
      <c r="BV85" s="238">
        <v>0</v>
      </c>
      <c r="BW85" s="238">
        <v>1</v>
      </c>
      <c r="BX85" s="238"/>
      <c r="BY85" s="238">
        <v>0</v>
      </c>
      <c r="BZ85" s="296">
        <v>0</v>
      </c>
      <c r="CA85" s="555" t="s">
        <v>613</v>
      </c>
      <c r="CB85" s="555" t="s">
        <v>614</v>
      </c>
      <c r="CC85" s="304" t="s">
        <v>729</v>
      </c>
      <c r="CD85" s="552" t="s">
        <v>615</v>
      </c>
      <c r="CE85" s="555" t="s">
        <v>284</v>
      </c>
      <c r="CF85" s="555" t="s">
        <v>285</v>
      </c>
      <c r="CG85" s="304" t="s">
        <v>286</v>
      </c>
      <c r="CH85" s="564" t="s">
        <v>287</v>
      </c>
      <c r="CI85" s="305" t="s">
        <v>263</v>
      </c>
      <c r="CJ85" s="305" t="s">
        <v>320</v>
      </c>
      <c r="CK85" s="305" t="s">
        <v>321</v>
      </c>
      <c r="CL85" s="305"/>
      <c r="CM85" s="305"/>
      <c r="CN85" s="554" t="s">
        <v>822</v>
      </c>
      <c r="CO85" s="554"/>
      <c r="CP85" s="556" t="s">
        <v>777</v>
      </c>
      <c r="CQ85" s="296" t="s">
        <v>422</v>
      </c>
      <c r="CR85" s="296" t="s">
        <v>55</v>
      </c>
      <c r="CS85" s="556"/>
      <c r="CT85" s="291"/>
      <c r="CU85" s="291" t="s">
        <v>93</v>
      </c>
      <c r="CV85" s="291"/>
      <c r="CW85" s="291"/>
      <c r="CX85" s="291"/>
      <c r="CY85" s="291"/>
      <c r="CZ85" s="264" t="s">
        <v>93</v>
      </c>
      <c r="DA85" s="265"/>
      <c r="DB85" s="266"/>
      <c r="DC85" s="267"/>
      <c r="DD85" s="267"/>
      <c r="DE85" s="267"/>
      <c r="DF85" s="267"/>
      <c r="DG85" s="267"/>
      <c r="DH85" s="267"/>
      <c r="DI85" s="267"/>
      <c r="DJ85" s="268"/>
      <c r="DK85" s="263"/>
      <c r="DL85" s="269"/>
      <c r="DM85" s="270"/>
      <c r="DN85" s="270"/>
      <c r="DO85" s="270"/>
      <c r="DP85" s="271"/>
      <c r="DQ85" s="272"/>
      <c r="DS85" s="409">
        <v>10100</v>
      </c>
    </row>
    <row r="86" spans="1:125" s="552" customFormat="1" ht="20.25" customHeight="1">
      <c r="A86" s="547">
        <v>10033</v>
      </c>
      <c r="B86" s="650" t="s">
        <v>754</v>
      </c>
      <c r="C86" s="555" t="s">
        <v>55</v>
      </c>
      <c r="D86" s="555" t="s">
        <v>112</v>
      </c>
      <c r="E86" s="396" t="s">
        <v>89</v>
      </c>
      <c r="F86" s="650" t="s">
        <v>675</v>
      </c>
      <c r="G86" s="650"/>
      <c r="H86" s="555"/>
      <c r="I86" s="555" t="s">
        <v>283</v>
      </c>
      <c r="J86" s="555" t="s">
        <v>317</v>
      </c>
      <c r="K86" s="555" t="s">
        <v>114</v>
      </c>
      <c r="L86" s="292">
        <v>1</v>
      </c>
      <c r="M86" s="293" t="s">
        <v>93</v>
      </c>
      <c r="N86" s="293" t="s">
        <v>305</v>
      </c>
      <c r="O86" s="294"/>
      <c r="P86" s="295"/>
      <c r="Q86" s="295"/>
      <c r="R86" s="294"/>
      <c r="S86" s="296">
        <v>1969</v>
      </c>
      <c r="T86" s="240">
        <v>8.8000000000000007</v>
      </c>
      <c r="U86" s="240">
        <v>18.240400000000001</v>
      </c>
      <c r="V86" s="240">
        <v>18.240400000000001</v>
      </c>
      <c r="W86" s="297"/>
      <c r="X86" s="252">
        <v>0.20727727272727275</v>
      </c>
      <c r="Y86" s="299">
        <v>6</v>
      </c>
      <c r="Z86" s="299">
        <v>7</v>
      </c>
      <c r="AA86" s="240">
        <v>2.6057714285714288</v>
      </c>
      <c r="AB86" s="298">
        <v>0.35187350132693895</v>
      </c>
      <c r="AC86" s="300">
        <v>290</v>
      </c>
      <c r="AD86" s="301">
        <v>35551</v>
      </c>
      <c r="AE86" s="294" t="s">
        <v>94</v>
      </c>
      <c r="AF86" s="619">
        <v>27.474799430000004</v>
      </c>
      <c r="AG86" s="410"/>
      <c r="AH86" s="405">
        <v>41090</v>
      </c>
      <c r="AI86" s="406">
        <v>39</v>
      </c>
      <c r="AJ86" s="246"/>
      <c r="AK86" s="246"/>
      <c r="AL86" s="246" t="s">
        <v>1142</v>
      </c>
      <c r="AM86" s="247">
        <v>8.4161073825503349E-2</v>
      </c>
      <c r="AN86" s="250">
        <v>8.8915517153240226E-2</v>
      </c>
      <c r="AO86" s="247" t="s">
        <v>1552</v>
      </c>
      <c r="AP86" s="302">
        <v>130.78279533343567</v>
      </c>
      <c r="AQ86" s="302">
        <v>140.38707874863846</v>
      </c>
      <c r="AR86" s="555"/>
      <c r="AS86" s="303"/>
      <c r="AT86" s="250">
        <v>7.3436902695926509E-2</v>
      </c>
      <c r="AU86" s="251" t="s">
        <v>347</v>
      </c>
      <c r="AV86" s="252">
        <v>0.29956705463822064</v>
      </c>
      <c r="AW86" s="241">
        <v>5692</v>
      </c>
      <c r="AX86" s="477">
        <v>42825</v>
      </c>
      <c r="AY86" s="251" t="s">
        <v>738</v>
      </c>
      <c r="AZ86" s="252">
        <v>0.21380633772234275</v>
      </c>
      <c r="BA86" s="241">
        <v>3950</v>
      </c>
      <c r="BB86" s="477">
        <v>43159</v>
      </c>
      <c r="BC86" s="251" t="s">
        <v>348</v>
      </c>
      <c r="BD86" s="252">
        <v>0.13138945967358398</v>
      </c>
      <c r="BE86" s="241">
        <v>2117</v>
      </c>
      <c r="BF86" s="477">
        <v>42674</v>
      </c>
      <c r="BG86" s="252">
        <v>0.94614153198394768</v>
      </c>
      <c r="BH86" s="255">
        <v>2.5512358994727866</v>
      </c>
      <c r="BI86" s="256">
        <v>4.7852264366827053E-2</v>
      </c>
      <c r="BJ86" s="256">
        <v>0</v>
      </c>
      <c r="BK86" s="256">
        <v>0</v>
      </c>
      <c r="BL86" s="256">
        <v>0.53702516366156061</v>
      </c>
      <c r="BM86" s="256">
        <v>0.41512257197161229</v>
      </c>
      <c r="BN86" s="257"/>
      <c r="BO86" s="675">
        <v>6.8412830000000008E-2</v>
      </c>
      <c r="BP86" s="258"/>
      <c r="BQ86" s="411" t="s">
        <v>98</v>
      </c>
      <c r="BR86" s="238">
        <v>1</v>
      </c>
      <c r="BS86" s="238"/>
      <c r="BT86" s="238"/>
      <c r="BU86" s="238"/>
      <c r="BV86" s="238">
        <v>0</v>
      </c>
      <c r="BW86" s="238">
        <v>1</v>
      </c>
      <c r="BX86" s="238"/>
      <c r="BY86" s="238">
        <v>0</v>
      </c>
      <c r="BZ86" s="296">
        <v>0</v>
      </c>
      <c r="CA86" s="555" t="s">
        <v>613</v>
      </c>
      <c r="CB86" s="555" t="s">
        <v>614</v>
      </c>
      <c r="CC86" s="304" t="s">
        <v>729</v>
      </c>
      <c r="CD86" s="552" t="s">
        <v>615</v>
      </c>
      <c r="CE86" s="555" t="s">
        <v>284</v>
      </c>
      <c r="CF86" s="555" t="s">
        <v>285</v>
      </c>
      <c r="CG86" s="304" t="s">
        <v>286</v>
      </c>
      <c r="CH86" s="564" t="s">
        <v>287</v>
      </c>
      <c r="CI86" s="305" t="s">
        <v>349</v>
      </c>
      <c r="CJ86" s="305" t="s">
        <v>294</v>
      </c>
      <c r="CK86" s="305" t="s">
        <v>350</v>
      </c>
      <c r="CL86" s="305"/>
      <c r="CM86" s="305"/>
      <c r="CN86" s="554" t="s">
        <v>823</v>
      </c>
      <c r="CO86" s="554"/>
      <c r="CP86" s="556" t="s">
        <v>346</v>
      </c>
      <c r="CQ86" s="296" t="s">
        <v>422</v>
      </c>
      <c r="CR86" s="296" t="s">
        <v>55</v>
      </c>
      <c r="CS86" s="556"/>
      <c r="CT86" s="291"/>
      <c r="CU86" s="291" t="s">
        <v>93</v>
      </c>
      <c r="CV86" s="291"/>
      <c r="CW86" s="291"/>
      <c r="CX86" s="291"/>
      <c r="CY86" s="291"/>
      <c r="CZ86" s="264" t="s">
        <v>507</v>
      </c>
      <c r="DA86" s="265"/>
      <c r="DB86" s="266"/>
      <c r="DC86" s="267"/>
      <c r="DD86" s="267"/>
      <c r="DE86" s="267"/>
      <c r="DF86" s="267"/>
      <c r="DG86" s="267"/>
      <c r="DH86" s="267"/>
      <c r="DI86" s="267"/>
      <c r="DJ86" s="268"/>
      <c r="DK86" s="263"/>
      <c r="DL86" s="269"/>
      <c r="DM86" s="270"/>
      <c r="DN86" s="270"/>
      <c r="DO86" s="270"/>
      <c r="DP86" s="271"/>
      <c r="DQ86" s="272"/>
      <c r="DS86" s="409">
        <v>10033</v>
      </c>
    </row>
    <row r="87" spans="1:125" s="552" customFormat="1" ht="20.25" customHeight="1">
      <c r="A87" s="547">
        <v>10046</v>
      </c>
      <c r="B87" s="650" t="s">
        <v>351</v>
      </c>
      <c r="C87" s="555" t="s">
        <v>55</v>
      </c>
      <c r="D87" s="555" t="s">
        <v>112</v>
      </c>
      <c r="E87" s="396" t="s">
        <v>89</v>
      </c>
      <c r="F87" s="650" t="s">
        <v>1343</v>
      </c>
      <c r="G87" s="650"/>
      <c r="H87" s="555"/>
      <c r="I87" s="555" t="s">
        <v>299</v>
      </c>
      <c r="J87" s="555" t="s">
        <v>317</v>
      </c>
      <c r="K87" s="555" t="s">
        <v>114</v>
      </c>
      <c r="L87" s="292">
        <v>1</v>
      </c>
      <c r="M87" s="293" t="s">
        <v>93</v>
      </c>
      <c r="N87" s="293" t="s">
        <v>305</v>
      </c>
      <c r="O87" s="294"/>
      <c r="P87" s="295"/>
      <c r="Q87" s="295"/>
      <c r="R87" s="294"/>
      <c r="S87" s="296">
        <v>1974</v>
      </c>
      <c r="T87" s="240">
        <v>2.5</v>
      </c>
      <c r="U87" s="240">
        <v>19.354869999999998</v>
      </c>
      <c r="V87" s="240">
        <v>19.354869999999998</v>
      </c>
      <c r="W87" s="297"/>
      <c r="X87" s="252">
        <v>0.77419479999999985</v>
      </c>
      <c r="Y87" s="299">
        <v>1</v>
      </c>
      <c r="Z87" s="299">
        <v>13</v>
      </c>
      <c r="AA87" s="240">
        <v>1.4888361538461536</v>
      </c>
      <c r="AB87" s="298">
        <v>0.28517282675556443</v>
      </c>
      <c r="AC87" s="300">
        <v>357</v>
      </c>
      <c r="AD87" s="301">
        <v>36708</v>
      </c>
      <c r="AE87" s="294" t="s">
        <v>94</v>
      </c>
      <c r="AF87" s="619">
        <v>41.200198399999998</v>
      </c>
      <c r="AG87" s="410"/>
      <c r="AH87" s="405">
        <v>41547</v>
      </c>
      <c r="AI87" s="406">
        <v>37</v>
      </c>
      <c r="AJ87" s="246"/>
      <c r="AK87" s="246" t="s">
        <v>239</v>
      </c>
      <c r="AL87" s="246" t="s">
        <v>1525</v>
      </c>
      <c r="AM87" s="247">
        <v>0.08</v>
      </c>
      <c r="AN87" s="250">
        <v>8.2531932661761162E-2</v>
      </c>
      <c r="AO87" s="247" t="s">
        <v>1552</v>
      </c>
      <c r="AP87" s="302">
        <v>178.65215237112878</v>
      </c>
      <c r="AQ87" s="302">
        <v>176.58312805284928</v>
      </c>
      <c r="AR87" s="555"/>
      <c r="AS87" s="303"/>
      <c r="AT87" s="250">
        <v>-1.1581300817363504E-2</v>
      </c>
      <c r="AU87" s="251" t="s">
        <v>352</v>
      </c>
      <c r="AV87" s="252">
        <v>0.1297430954295011</v>
      </c>
      <c r="AW87" s="241">
        <v>2799.3</v>
      </c>
      <c r="AX87" s="477">
        <v>42490</v>
      </c>
      <c r="AY87" s="251" t="s">
        <v>353</v>
      </c>
      <c r="AZ87" s="252">
        <v>0.11319254574771671</v>
      </c>
      <c r="BA87" s="241">
        <v>2049.5</v>
      </c>
      <c r="BB87" s="477">
        <v>42185</v>
      </c>
      <c r="BC87" s="251" t="s">
        <v>1162</v>
      </c>
      <c r="BD87" s="252">
        <v>0.10382294262887863</v>
      </c>
      <c r="BE87" s="241">
        <v>1891.6</v>
      </c>
      <c r="BF87" s="477">
        <v>42429</v>
      </c>
      <c r="BG87" s="252">
        <v>1</v>
      </c>
      <c r="BH87" s="255">
        <v>2.7526314198847301</v>
      </c>
      <c r="BI87" s="256">
        <v>0</v>
      </c>
      <c r="BJ87" s="256">
        <v>0</v>
      </c>
      <c r="BK87" s="256">
        <v>0.31117115803473738</v>
      </c>
      <c r="BL87" s="256">
        <v>0.20160974194204911</v>
      </c>
      <c r="BM87" s="256">
        <v>0.48721910002321356</v>
      </c>
      <c r="BN87" s="257"/>
      <c r="BO87" s="675">
        <v>1.64468009</v>
      </c>
      <c r="BP87" s="258"/>
      <c r="BQ87" s="411" t="s">
        <v>98</v>
      </c>
      <c r="BR87" s="238">
        <v>1</v>
      </c>
      <c r="BS87" s="238"/>
      <c r="BT87" s="238"/>
      <c r="BU87" s="238"/>
      <c r="BV87" s="238">
        <v>0</v>
      </c>
      <c r="BW87" s="238">
        <v>1</v>
      </c>
      <c r="BX87" s="238"/>
      <c r="BY87" s="238">
        <v>0</v>
      </c>
      <c r="BZ87" s="296">
        <v>0</v>
      </c>
      <c r="CA87" s="554" t="s">
        <v>134</v>
      </c>
      <c r="CB87" s="554" t="s">
        <v>135</v>
      </c>
      <c r="CC87" s="554" t="s">
        <v>136</v>
      </c>
      <c r="CD87" s="560" t="s">
        <v>137</v>
      </c>
      <c r="CE87" s="554" t="s">
        <v>134</v>
      </c>
      <c r="CF87" s="554" t="s">
        <v>135</v>
      </c>
      <c r="CG87" s="554" t="s">
        <v>136</v>
      </c>
      <c r="CH87" s="560" t="s">
        <v>137</v>
      </c>
      <c r="CI87" s="305" t="s">
        <v>110</v>
      </c>
      <c r="CJ87" s="305" t="s">
        <v>300</v>
      </c>
      <c r="CK87" s="305" t="s">
        <v>301</v>
      </c>
      <c r="CL87" s="305" t="s">
        <v>302</v>
      </c>
      <c r="CM87" s="305"/>
      <c r="CN87" s="554" t="s">
        <v>824</v>
      </c>
      <c r="CO87" s="554"/>
      <c r="CP87" s="556" t="s">
        <v>351</v>
      </c>
      <c r="CQ87" s="296" t="s">
        <v>422</v>
      </c>
      <c r="CR87" s="296" t="s">
        <v>55</v>
      </c>
      <c r="CS87" s="556"/>
      <c r="CT87" s="291"/>
      <c r="CU87" s="291" t="s">
        <v>93</v>
      </c>
      <c r="CV87" s="291"/>
      <c r="CW87" s="291"/>
      <c r="CX87" s="291"/>
      <c r="CY87" s="291"/>
      <c r="CZ87" s="264" t="s">
        <v>93</v>
      </c>
      <c r="DA87" s="265"/>
      <c r="DB87" s="266"/>
      <c r="DC87" s="267"/>
      <c r="DD87" s="267"/>
      <c r="DE87" s="267"/>
      <c r="DF87" s="267"/>
      <c r="DG87" s="267"/>
      <c r="DH87" s="267"/>
      <c r="DI87" s="267"/>
      <c r="DJ87" s="268"/>
      <c r="DK87" s="263"/>
      <c r="DL87" s="269"/>
      <c r="DM87" s="270"/>
      <c r="DN87" s="270"/>
      <c r="DO87" s="270"/>
      <c r="DP87" s="271"/>
      <c r="DQ87" s="272"/>
      <c r="DS87" s="409">
        <v>10046</v>
      </c>
    </row>
    <row r="88" spans="1:125" s="552" customFormat="1" ht="20.25" customHeight="1">
      <c r="A88" s="547">
        <v>10197</v>
      </c>
      <c r="B88" s="666" t="s">
        <v>1410</v>
      </c>
      <c r="C88" s="555" t="s">
        <v>55</v>
      </c>
      <c r="D88" s="555" t="s">
        <v>236</v>
      </c>
      <c r="E88" s="396" t="s">
        <v>89</v>
      </c>
      <c r="F88" s="650"/>
      <c r="G88" s="650"/>
      <c r="H88" s="555"/>
      <c r="I88" s="555"/>
      <c r="J88" s="555"/>
      <c r="K88" s="555"/>
      <c r="L88" s="292"/>
      <c r="M88" s="293"/>
      <c r="N88" s="293"/>
      <c r="O88" s="294"/>
      <c r="P88" s="295"/>
      <c r="Q88" s="295"/>
      <c r="R88" s="294"/>
      <c r="S88" s="296"/>
      <c r="T88" s="240"/>
      <c r="U88" s="240"/>
      <c r="V88" s="240"/>
      <c r="W88" s="297"/>
      <c r="X88" s="252"/>
      <c r="Y88" s="299"/>
      <c r="Z88" s="299"/>
      <c r="AA88" s="240"/>
      <c r="AB88" s="298"/>
      <c r="AC88" s="300"/>
      <c r="AD88" s="301"/>
      <c r="AE88" s="294"/>
      <c r="AF88" s="619">
        <v>5.2313877450000001</v>
      </c>
      <c r="AG88" s="410"/>
      <c r="AH88" s="405">
        <v>41785</v>
      </c>
      <c r="AI88" s="406">
        <v>9.15</v>
      </c>
      <c r="AJ88" s="246"/>
      <c r="AK88" s="246" t="s">
        <v>312</v>
      </c>
      <c r="AL88" s="246" t="s">
        <v>1558</v>
      </c>
      <c r="AM88" s="247"/>
      <c r="AN88" s="407"/>
      <c r="AO88" s="247"/>
      <c r="AP88" s="302"/>
      <c r="AQ88" s="302"/>
      <c r="AR88" s="555"/>
      <c r="AS88" s="303"/>
      <c r="AT88" s="250"/>
      <c r="AU88" s="251"/>
      <c r="AV88" s="252"/>
      <c r="AW88" s="241"/>
      <c r="AX88" s="477"/>
      <c r="AY88" s="251"/>
      <c r="AZ88" s="252"/>
      <c r="BA88" s="241"/>
      <c r="BB88" s="477"/>
      <c r="BC88" s="251"/>
      <c r="BD88" s="252"/>
      <c r="BE88" s="241"/>
      <c r="BF88" s="477"/>
      <c r="BG88" s="252"/>
      <c r="BH88" s="255"/>
      <c r="BI88" s="256"/>
      <c r="BJ88" s="256"/>
      <c r="BK88" s="256"/>
      <c r="BL88" s="256"/>
      <c r="BM88" s="256"/>
      <c r="BN88" s="257"/>
      <c r="BO88" s="675">
        <v>0</v>
      </c>
      <c r="BP88" s="258"/>
      <c r="BQ88" s="411"/>
      <c r="BR88" s="238"/>
      <c r="BS88" s="238"/>
      <c r="BT88" s="238"/>
      <c r="BU88" s="238"/>
      <c r="BV88" s="238"/>
      <c r="BW88" s="238"/>
      <c r="BX88" s="238"/>
      <c r="BY88" s="238"/>
      <c r="BZ88" s="296"/>
      <c r="CA88" s="554"/>
      <c r="CB88" s="554"/>
      <c r="CC88" s="554"/>
      <c r="CD88" s="560"/>
      <c r="CE88" s="554"/>
      <c r="CF88" s="554"/>
      <c r="CG88" s="554"/>
      <c r="CH88" s="560"/>
      <c r="CI88" s="305"/>
      <c r="CJ88" s="305"/>
      <c r="CK88" s="305"/>
      <c r="CL88" s="305"/>
      <c r="CM88" s="305"/>
      <c r="CN88" s="554"/>
      <c r="CO88" s="554"/>
      <c r="CP88" s="556"/>
      <c r="CQ88" s="296"/>
      <c r="CR88" s="296"/>
      <c r="CS88" s="556"/>
      <c r="CT88" s="291"/>
      <c r="CU88" s="291"/>
      <c r="CV88" s="291"/>
      <c r="CW88" s="291"/>
      <c r="CX88" s="291"/>
      <c r="CY88" s="291"/>
      <c r="CZ88" s="264"/>
      <c r="DA88" s="265"/>
      <c r="DB88" s="266"/>
      <c r="DC88" s="267"/>
      <c r="DD88" s="267"/>
      <c r="DE88" s="267"/>
      <c r="DF88" s="267"/>
      <c r="DG88" s="267"/>
      <c r="DH88" s="267"/>
      <c r="DI88" s="267"/>
      <c r="DJ88" s="268"/>
      <c r="DK88" s="263"/>
      <c r="DL88" s="269"/>
      <c r="DM88" s="270"/>
      <c r="DN88" s="270"/>
      <c r="DO88" s="270"/>
      <c r="DP88" s="271"/>
      <c r="DQ88" s="272"/>
      <c r="DS88" s="409">
        <v>10197</v>
      </c>
    </row>
    <row r="89" spans="1:125" s="552" customFormat="1" ht="20.25" customHeight="1">
      <c r="A89" s="547">
        <v>10031</v>
      </c>
      <c r="B89" s="650" t="s">
        <v>354</v>
      </c>
      <c r="C89" s="555" t="s">
        <v>55</v>
      </c>
      <c r="D89" s="555" t="s">
        <v>236</v>
      </c>
      <c r="E89" s="396" t="s">
        <v>89</v>
      </c>
      <c r="F89" s="371" t="s">
        <v>1344</v>
      </c>
      <c r="G89" s="650"/>
      <c r="H89" s="555"/>
      <c r="I89" s="555" t="s">
        <v>355</v>
      </c>
      <c r="J89" s="555" t="s">
        <v>279</v>
      </c>
      <c r="K89" s="555" t="s">
        <v>114</v>
      </c>
      <c r="L89" s="292">
        <v>1</v>
      </c>
      <c r="M89" s="293" t="s">
        <v>93</v>
      </c>
      <c r="N89" s="293" t="s">
        <v>356</v>
      </c>
      <c r="O89" s="294"/>
      <c r="P89" s="295"/>
      <c r="Q89" s="295"/>
      <c r="R89" s="294"/>
      <c r="S89" s="296">
        <v>1988</v>
      </c>
      <c r="T89" s="240">
        <v>3.5</v>
      </c>
      <c r="U89" s="240">
        <v>17.800999999999998</v>
      </c>
      <c r="V89" s="240">
        <v>17.800999999999998</v>
      </c>
      <c r="W89" s="297"/>
      <c r="X89" s="252">
        <v>0.50859999999999994</v>
      </c>
      <c r="Y89" s="299">
        <v>5</v>
      </c>
      <c r="Z89" s="299">
        <v>3</v>
      </c>
      <c r="AA89" s="240">
        <v>5.9336666666666664</v>
      </c>
      <c r="AB89" s="298">
        <v>9.2972304926689509E-2</v>
      </c>
      <c r="AC89" s="300">
        <v>100</v>
      </c>
      <c r="AD89" s="301">
        <v>35582</v>
      </c>
      <c r="AE89" s="294" t="s">
        <v>94</v>
      </c>
      <c r="AF89" s="619">
        <v>19.999869230000002</v>
      </c>
      <c r="AG89" s="410"/>
      <c r="AH89" s="405">
        <v>42004</v>
      </c>
      <c r="AI89" s="406">
        <v>20</v>
      </c>
      <c r="AJ89" s="246"/>
      <c r="AK89" s="246" t="s">
        <v>312</v>
      </c>
      <c r="AL89" s="246" t="s">
        <v>1510</v>
      </c>
      <c r="AM89" s="247">
        <v>8.2500000000000004E-2</v>
      </c>
      <c r="AN89" s="250">
        <v>9.5290223055123441E-2</v>
      </c>
      <c r="AO89" s="248" t="s">
        <v>1528</v>
      </c>
      <c r="AP89" s="302">
        <v>102.28919723611033</v>
      </c>
      <c r="AQ89" s="302">
        <v>111.25465350549922</v>
      </c>
      <c r="AR89" s="555"/>
      <c r="AS89" s="303"/>
      <c r="AT89" s="250">
        <v>8.764812425591989E-2</v>
      </c>
      <c r="AU89" s="251" t="s">
        <v>767</v>
      </c>
      <c r="AV89" s="252">
        <v>0.7774105085630163</v>
      </c>
      <c r="AW89" s="241">
        <v>13033</v>
      </c>
      <c r="AX89" s="477">
        <v>42613</v>
      </c>
      <c r="AY89" s="251"/>
      <c r="AZ89" s="252"/>
      <c r="BA89" s="241"/>
      <c r="BB89" s="477"/>
      <c r="BC89" s="251"/>
      <c r="BD89" s="252"/>
      <c r="BE89" s="241"/>
      <c r="BF89" s="477"/>
      <c r="BG89" s="252">
        <v>1</v>
      </c>
      <c r="BH89" s="255">
        <v>2.7139469274732311</v>
      </c>
      <c r="BI89" s="256">
        <v>0</v>
      </c>
      <c r="BJ89" s="256">
        <v>0</v>
      </c>
      <c r="BK89" s="256">
        <v>0</v>
      </c>
      <c r="BL89" s="256">
        <v>0.78332132535036592</v>
      </c>
      <c r="BM89" s="256">
        <v>0.21667867464963408</v>
      </c>
      <c r="BN89" s="257"/>
      <c r="BO89" s="675">
        <v>0.86497951000000006</v>
      </c>
      <c r="BP89" s="258"/>
      <c r="BQ89" s="411" t="s">
        <v>98</v>
      </c>
      <c r="BR89" s="238">
        <v>1</v>
      </c>
      <c r="BS89" s="238"/>
      <c r="BT89" s="473"/>
      <c r="BU89" s="238"/>
      <c r="BV89" s="238">
        <v>0</v>
      </c>
      <c r="BW89" s="238">
        <v>1</v>
      </c>
      <c r="BX89" s="238"/>
      <c r="BY89" s="238">
        <v>1</v>
      </c>
      <c r="BZ89" s="296">
        <v>0</v>
      </c>
      <c r="CA89" s="555" t="s">
        <v>293</v>
      </c>
      <c r="CB89" s="555" t="s">
        <v>294</v>
      </c>
      <c r="CC89" s="304" t="s">
        <v>295</v>
      </c>
      <c r="CD89" s="564" t="s">
        <v>296</v>
      </c>
      <c r="CE89" s="555" t="s">
        <v>293</v>
      </c>
      <c r="CF89" s="555" t="s">
        <v>294</v>
      </c>
      <c r="CG89" s="304" t="s">
        <v>295</v>
      </c>
      <c r="CH89" s="564" t="s">
        <v>296</v>
      </c>
      <c r="CI89" s="305" t="s">
        <v>116</v>
      </c>
      <c r="CJ89" s="305" t="s">
        <v>1035</v>
      </c>
      <c r="CK89" s="305" t="s">
        <v>1036</v>
      </c>
      <c r="CL89" s="305" t="s">
        <v>1037</v>
      </c>
      <c r="CM89" s="305" t="s">
        <v>1038</v>
      </c>
      <c r="CN89" s="554" t="s">
        <v>808</v>
      </c>
      <c r="CO89" s="554"/>
      <c r="CP89" s="556" t="s">
        <v>354</v>
      </c>
      <c r="CQ89" s="296" t="s">
        <v>355</v>
      </c>
      <c r="CR89" s="296" t="s">
        <v>55</v>
      </c>
      <c r="CS89" s="556"/>
      <c r="CT89" s="291"/>
      <c r="CU89" s="291" t="s">
        <v>93</v>
      </c>
      <c r="CV89" s="291"/>
      <c r="CW89" s="291"/>
      <c r="CX89" s="291"/>
      <c r="CY89" s="291"/>
      <c r="CZ89" s="264" t="s">
        <v>507</v>
      </c>
      <c r="DA89" s="265"/>
      <c r="DB89" s="266"/>
      <c r="DC89" s="267"/>
      <c r="DD89" s="267"/>
      <c r="DE89" s="267"/>
      <c r="DF89" s="267"/>
      <c r="DG89" s="267"/>
      <c r="DH89" s="267"/>
      <c r="DI89" s="267"/>
      <c r="DJ89" s="268"/>
      <c r="DK89" s="263"/>
      <c r="DL89" s="269"/>
      <c r="DM89" s="270"/>
      <c r="DN89" s="270"/>
      <c r="DO89" s="270"/>
      <c r="DP89" s="271"/>
      <c r="DQ89" s="272"/>
      <c r="DS89" s="409">
        <v>10031</v>
      </c>
    </row>
    <row r="90" spans="1:125" s="552" customFormat="1" ht="20.25" customHeight="1">
      <c r="A90" s="547">
        <v>10178</v>
      </c>
      <c r="B90" s="652" t="s">
        <v>663</v>
      </c>
      <c r="C90" s="557" t="s">
        <v>55</v>
      </c>
      <c r="D90" s="557" t="s">
        <v>236</v>
      </c>
      <c r="E90" s="396" t="s">
        <v>89</v>
      </c>
      <c r="F90" s="371" t="s">
        <v>1345</v>
      </c>
      <c r="G90" s="652"/>
      <c r="H90" s="557"/>
      <c r="I90" s="557" t="s">
        <v>355</v>
      </c>
      <c r="J90" s="557" t="s">
        <v>279</v>
      </c>
      <c r="K90" s="557" t="s">
        <v>114</v>
      </c>
      <c r="L90" s="318">
        <v>1</v>
      </c>
      <c r="M90" s="557"/>
      <c r="N90" s="555" t="s">
        <v>636</v>
      </c>
      <c r="O90" s="294"/>
      <c r="P90" s="295"/>
      <c r="Q90" s="295"/>
      <c r="R90" s="557"/>
      <c r="S90" s="557">
        <v>2006</v>
      </c>
      <c r="T90" s="557">
        <v>2.72</v>
      </c>
      <c r="U90" s="240">
        <v>13.315</v>
      </c>
      <c r="V90" s="240">
        <v>13.315</v>
      </c>
      <c r="W90" s="320"/>
      <c r="X90" s="252">
        <v>0.48952205882352934</v>
      </c>
      <c r="Y90" s="557">
        <v>1</v>
      </c>
      <c r="Z90" s="557">
        <v>1</v>
      </c>
      <c r="AA90" s="240">
        <v>13.315</v>
      </c>
      <c r="AB90" s="557"/>
      <c r="AC90" s="557"/>
      <c r="AD90" s="301">
        <v>41275</v>
      </c>
      <c r="AE90" s="294" t="s">
        <v>94</v>
      </c>
      <c r="AF90" s="619">
        <v>22.978723309999999</v>
      </c>
      <c r="AG90" s="557"/>
      <c r="AH90" s="405">
        <v>41274</v>
      </c>
      <c r="AI90" s="406">
        <v>21</v>
      </c>
      <c r="AJ90" s="246"/>
      <c r="AK90" s="246" t="s">
        <v>1097</v>
      </c>
      <c r="AL90" s="246" t="s">
        <v>1179</v>
      </c>
      <c r="AM90" s="247">
        <v>7.1249999999999994E-2</v>
      </c>
      <c r="AN90" s="250">
        <v>7.1175233625283607E-2</v>
      </c>
      <c r="AO90" s="248" t="s">
        <v>1552</v>
      </c>
      <c r="AP90" s="302">
        <v>120</v>
      </c>
      <c r="AQ90" s="302">
        <v>125.19999694824219</v>
      </c>
      <c r="AR90" s="557"/>
      <c r="AS90" s="557"/>
      <c r="AT90" s="250">
        <v>4.3333307902018232E-2</v>
      </c>
      <c r="AU90" s="251" t="s">
        <v>680</v>
      </c>
      <c r="AV90" s="252">
        <v>1</v>
      </c>
      <c r="AW90" s="241">
        <v>13315</v>
      </c>
      <c r="AX90" s="477">
        <v>46752</v>
      </c>
      <c r="AY90" s="251"/>
      <c r="AZ90" s="252"/>
      <c r="BA90" s="241"/>
      <c r="BB90" s="477"/>
      <c r="BC90" s="251"/>
      <c r="BD90" s="252"/>
      <c r="BE90" s="241"/>
      <c r="BF90" s="477"/>
      <c r="BG90" s="252">
        <v>1</v>
      </c>
      <c r="BH90" s="255">
        <v>13</v>
      </c>
      <c r="BI90" s="256">
        <v>0</v>
      </c>
      <c r="BJ90" s="256">
        <v>0</v>
      </c>
      <c r="BK90" s="256">
        <v>0</v>
      </c>
      <c r="BL90" s="256">
        <v>0</v>
      </c>
      <c r="BM90" s="256">
        <v>1</v>
      </c>
      <c r="BN90" s="257"/>
      <c r="BO90" s="675">
        <v>0.95495640999999998</v>
      </c>
      <c r="BP90" s="258"/>
      <c r="BQ90" s="411" t="s">
        <v>98</v>
      </c>
      <c r="BR90" s="296">
        <v>1</v>
      </c>
      <c r="BS90" s="296"/>
      <c r="BT90" s="566"/>
      <c r="BU90" s="296"/>
      <c r="BV90" s="296">
        <v>0</v>
      </c>
      <c r="BW90" s="296">
        <v>1</v>
      </c>
      <c r="BX90" s="296"/>
      <c r="BY90" s="296">
        <v>0</v>
      </c>
      <c r="BZ90" s="296">
        <v>0</v>
      </c>
      <c r="CA90" s="556" t="s">
        <v>293</v>
      </c>
      <c r="CB90" s="556" t="s">
        <v>294</v>
      </c>
      <c r="CC90" s="304" t="s">
        <v>295</v>
      </c>
      <c r="CD90" s="564" t="s">
        <v>296</v>
      </c>
      <c r="CE90" s="296" t="s">
        <v>293</v>
      </c>
      <c r="CF90" s="296" t="s">
        <v>294</v>
      </c>
      <c r="CG90" s="296" t="s">
        <v>295</v>
      </c>
      <c r="CH90" s="566" t="s">
        <v>296</v>
      </c>
      <c r="CI90" s="557"/>
      <c r="CJ90" s="557"/>
      <c r="CK90" s="557"/>
      <c r="CL90" s="557"/>
      <c r="CM90" s="557"/>
      <c r="CN90" s="554" t="s">
        <v>736</v>
      </c>
      <c r="CO90" s="554"/>
      <c r="CP90" s="557" t="s">
        <v>663</v>
      </c>
      <c r="CQ90" s="296" t="s">
        <v>355</v>
      </c>
      <c r="CR90" s="296" t="s">
        <v>55</v>
      </c>
      <c r="CS90" s="557"/>
      <c r="CT90" s="557"/>
      <c r="CU90" s="557"/>
      <c r="CV90" s="557"/>
      <c r="CW90" s="557"/>
      <c r="CX90" s="557"/>
      <c r="CY90" s="557"/>
      <c r="CZ90" s="264" t="s">
        <v>93</v>
      </c>
      <c r="DA90" s="265"/>
      <c r="DB90" s="266"/>
      <c r="DC90" s="267"/>
      <c r="DD90" s="267"/>
      <c r="DE90" s="267"/>
      <c r="DF90" s="267"/>
      <c r="DG90" s="267"/>
      <c r="DH90" s="267"/>
      <c r="DI90" s="267"/>
      <c r="DJ90" s="268"/>
      <c r="DK90" s="263"/>
      <c r="DL90" s="269"/>
      <c r="DM90" s="270"/>
      <c r="DN90" s="270"/>
      <c r="DO90" s="270"/>
      <c r="DP90" s="271"/>
      <c r="DQ90" s="272"/>
      <c r="DS90" s="409">
        <v>10178</v>
      </c>
    </row>
    <row r="91" spans="1:125" s="552" customFormat="1" ht="20.25" customHeight="1">
      <c r="A91" s="547">
        <v>10019</v>
      </c>
      <c r="B91" s="650" t="s">
        <v>357</v>
      </c>
      <c r="C91" s="555" t="s">
        <v>55</v>
      </c>
      <c r="D91" s="555" t="s">
        <v>358</v>
      </c>
      <c r="E91" s="396" t="s">
        <v>89</v>
      </c>
      <c r="F91" s="371" t="s">
        <v>1271</v>
      </c>
      <c r="G91" s="650"/>
      <c r="H91" s="555"/>
      <c r="I91" s="555" t="s">
        <v>359</v>
      </c>
      <c r="J91" s="555" t="s">
        <v>279</v>
      </c>
      <c r="K91" s="555" t="s">
        <v>114</v>
      </c>
      <c r="L91" s="292">
        <v>1</v>
      </c>
      <c r="M91" s="293" t="s">
        <v>93</v>
      </c>
      <c r="N91" s="293" t="s">
        <v>360</v>
      </c>
      <c r="O91" s="557"/>
      <c r="P91" s="319"/>
      <c r="Q91" s="319"/>
      <c r="R91" s="294"/>
      <c r="S91" s="296">
        <v>1970</v>
      </c>
      <c r="T91" s="240">
        <v>9.6999999999999993</v>
      </c>
      <c r="U91" s="240">
        <v>73.778999999999996</v>
      </c>
      <c r="V91" s="240">
        <v>73.778999999999996</v>
      </c>
      <c r="W91" s="297"/>
      <c r="X91" s="252">
        <v>0.76060824742268041</v>
      </c>
      <c r="Y91" s="299">
        <v>2</v>
      </c>
      <c r="Z91" s="299">
        <v>2</v>
      </c>
      <c r="AA91" s="240">
        <v>37.080500000000001</v>
      </c>
      <c r="AB91" s="298">
        <v>3.7755693693450733E-4</v>
      </c>
      <c r="AC91" s="300">
        <v>0</v>
      </c>
      <c r="AD91" s="301">
        <v>37591</v>
      </c>
      <c r="AE91" s="294" t="s">
        <v>94</v>
      </c>
      <c r="AF91" s="619">
        <v>25.259762189999996</v>
      </c>
      <c r="AG91" s="410"/>
      <c r="AH91" s="405">
        <v>41820</v>
      </c>
      <c r="AI91" s="406">
        <v>24.5</v>
      </c>
      <c r="AJ91" s="246"/>
      <c r="AK91" s="246" t="s">
        <v>312</v>
      </c>
      <c r="AL91" s="246" t="s">
        <v>1561</v>
      </c>
      <c r="AM91" s="247">
        <v>0.11</v>
      </c>
      <c r="AN91" s="250">
        <v>0.11289987524621269</v>
      </c>
      <c r="AO91" s="248" t="s">
        <v>1562</v>
      </c>
      <c r="AP91" s="302">
        <v>35.356825322805875</v>
      </c>
      <c r="AQ91" s="302">
        <v>41.285201564954839</v>
      </c>
      <c r="AR91" s="555"/>
      <c r="AS91" s="303"/>
      <c r="AT91" s="250">
        <v>0.16767275308298227</v>
      </c>
      <c r="AU91" s="251" t="s">
        <v>650</v>
      </c>
      <c r="AV91" s="252">
        <v>0.43427860133665619</v>
      </c>
      <c r="AW91" s="241">
        <v>33106</v>
      </c>
      <c r="AX91" s="477">
        <v>42247</v>
      </c>
      <c r="AY91" s="251" t="s">
        <v>361</v>
      </c>
      <c r="AZ91" s="252">
        <v>0.21397265650620104</v>
      </c>
      <c r="BA91" s="241">
        <v>14775</v>
      </c>
      <c r="BB91" s="477">
        <v>42916</v>
      </c>
      <c r="BC91" s="251" t="s">
        <v>362</v>
      </c>
      <c r="BD91" s="252">
        <v>0.1196264606934339</v>
      </c>
      <c r="BE91" s="241">
        <v>7209</v>
      </c>
      <c r="BF91" s="477">
        <v>42185</v>
      </c>
      <c r="BG91" s="252">
        <v>0.76964990037815639</v>
      </c>
      <c r="BH91" s="255">
        <v>1.513349448534453</v>
      </c>
      <c r="BI91" s="256">
        <v>0.20808301723751485</v>
      </c>
      <c r="BJ91" s="256">
        <v>0.14378145180552951</v>
      </c>
      <c r="BK91" s="256">
        <v>0.12282224808293707</v>
      </c>
      <c r="BL91" s="256">
        <v>0.19751583190829838</v>
      </c>
      <c r="BM91" s="256">
        <v>0.32779745096572022</v>
      </c>
      <c r="BN91" s="257"/>
      <c r="BO91" s="675">
        <v>1.1009953300000002</v>
      </c>
      <c r="BP91" s="258"/>
      <c r="BQ91" s="411" t="s">
        <v>98</v>
      </c>
      <c r="BR91" s="238">
        <v>1</v>
      </c>
      <c r="BS91" s="238"/>
      <c r="BT91" s="473"/>
      <c r="BU91" s="238"/>
      <c r="BV91" s="238">
        <v>0</v>
      </c>
      <c r="BW91" s="238">
        <v>1</v>
      </c>
      <c r="BX91" s="238"/>
      <c r="BY91" s="238">
        <v>1</v>
      </c>
      <c r="BZ91" s="296">
        <v>0</v>
      </c>
      <c r="CA91" s="555" t="s">
        <v>363</v>
      </c>
      <c r="CB91" s="555" t="s">
        <v>364</v>
      </c>
      <c r="CC91" s="304" t="s">
        <v>365</v>
      </c>
      <c r="CD91" s="399" t="s">
        <v>366</v>
      </c>
      <c r="CE91" s="555" t="s">
        <v>595</v>
      </c>
      <c r="CF91" s="555" t="s">
        <v>596</v>
      </c>
      <c r="CG91" s="304" t="s">
        <v>597</v>
      </c>
      <c r="CH91" s="399" t="s">
        <v>598</v>
      </c>
      <c r="CI91" s="305" t="s">
        <v>110</v>
      </c>
      <c r="CJ91" s="305" t="s">
        <v>599</v>
      </c>
      <c r="CK91" s="305" t="s">
        <v>600</v>
      </c>
      <c r="CL91" s="305" t="s">
        <v>606</v>
      </c>
      <c r="CM91" s="305"/>
      <c r="CN91" s="554" t="s">
        <v>735</v>
      </c>
      <c r="CO91" s="554"/>
      <c r="CP91" s="556" t="s">
        <v>357</v>
      </c>
      <c r="CQ91" s="296" t="s">
        <v>359</v>
      </c>
      <c r="CR91" s="296" t="s">
        <v>55</v>
      </c>
      <c r="CS91" s="556"/>
      <c r="CT91" s="291"/>
      <c r="CU91" s="291" t="s">
        <v>93</v>
      </c>
      <c r="CV91" s="291"/>
      <c r="CW91" s="291"/>
      <c r="CX91" s="291"/>
      <c r="CY91" s="291"/>
      <c r="CZ91" s="264" t="s">
        <v>93</v>
      </c>
      <c r="DA91" s="265"/>
      <c r="DB91" s="266"/>
      <c r="DC91" s="267"/>
      <c r="DD91" s="267"/>
      <c r="DE91" s="267"/>
      <c r="DF91" s="267"/>
      <c r="DG91" s="267"/>
      <c r="DH91" s="267"/>
      <c r="DI91" s="267"/>
      <c r="DJ91" s="268"/>
      <c r="DK91" s="263"/>
      <c r="DL91" s="269"/>
      <c r="DM91" s="270"/>
      <c r="DN91" s="270"/>
      <c r="DO91" s="270"/>
      <c r="DP91" s="271"/>
      <c r="DQ91" s="272"/>
      <c r="DS91" s="409">
        <v>10019</v>
      </c>
    </row>
    <row r="92" spans="1:125" s="552" customFormat="1" ht="20.25" customHeight="1">
      <c r="A92" s="547">
        <v>10041</v>
      </c>
      <c r="B92" s="650" t="s">
        <v>770</v>
      </c>
      <c r="C92" s="555" t="s">
        <v>55</v>
      </c>
      <c r="D92" s="555" t="s">
        <v>246</v>
      </c>
      <c r="E92" s="396" t="s">
        <v>89</v>
      </c>
      <c r="F92" s="371" t="s">
        <v>1346</v>
      </c>
      <c r="G92" s="650"/>
      <c r="H92" s="555"/>
      <c r="I92" s="555" t="s">
        <v>367</v>
      </c>
      <c r="J92" s="555" t="s">
        <v>279</v>
      </c>
      <c r="K92" s="555" t="s">
        <v>114</v>
      </c>
      <c r="L92" s="292">
        <v>0.5</v>
      </c>
      <c r="M92" s="293" t="s">
        <v>769</v>
      </c>
      <c r="N92" s="293" t="s">
        <v>368</v>
      </c>
      <c r="O92" s="294"/>
      <c r="P92" s="295"/>
      <c r="Q92" s="295"/>
      <c r="R92" s="294"/>
      <c r="S92" s="296">
        <v>1996</v>
      </c>
      <c r="T92" s="240">
        <v>10.199999999999999</v>
      </c>
      <c r="U92" s="240">
        <v>41.447000000000003</v>
      </c>
      <c r="V92" s="240">
        <v>20.723500000000001</v>
      </c>
      <c r="W92" s="297"/>
      <c r="X92" s="252">
        <v>0.40634313725490206</v>
      </c>
      <c r="Y92" s="299">
        <v>1</v>
      </c>
      <c r="Z92" s="299">
        <v>1</v>
      </c>
      <c r="AA92" s="240">
        <v>20.723500000000001</v>
      </c>
      <c r="AB92" s="298">
        <v>5.3176345694501415E-2</v>
      </c>
      <c r="AC92" s="300">
        <v>210</v>
      </c>
      <c r="AD92" s="301">
        <v>34973</v>
      </c>
      <c r="AE92" s="294" t="s">
        <v>94</v>
      </c>
      <c r="AF92" s="619">
        <v>15.264841000000001</v>
      </c>
      <c r="AG92" s="410"/>
      <c r="AH92" s="405">
        <v>41820</v>
      </c>
      <c r="AI92" s="406">
        <v>15.25</v>
      </c>
      <c r="AJ92" s="246"/>
      <c r="AK92" s="246"/>
      <c r="AL92" s="246" t="s">
        <v>110</v>
      </c>
      <c r="AM92" s="247">
        <v>8.2500000000000004E-2</v>
      </c>
      <c r="AN92" s="250">
        <v>0.11614729560563389</v>
      </c>
      <c r="AO92" s="248" t="s">
        <v>1526</v>
      </c>
      <c r="AP92" s="302">
        <v>65</v>
      </c>
      <c r="AQ92" s="302">
        <v>85.697998046875</v>
      </c>
      <c r="AR92" s="555"/>
      <c r="AS92" s="303"/>
      <c r="AT92" s="250">
        <v>0.31843073918269232</v>
      </c>
      <c r="AU92" s="251" t="s">
        <v>1443</v>
      </c>
      <c r="AV92" s="252">
        <v>1</v>
      </c>
      <c r="AW92" s="241">
        <v>41447</v>
      </c>
      <c r="AX92" s="477">
        <v>42825</v>
      </c>
      <c r="AY92" s="251"/>
      <c r="AZ92" s="252"/>
      <c r="BA92" s="241"/>
      <c r="BB92" s="477"/>
      <c r="BC92" s="251"/>
      <c r="BD92" s="252"/>
      <c r="BE92" s="241"/>
      <c r="BF92" s="477"/>
      <c r="BG92" s="252">
        <v>1</v>
      </c>
      <c r="BH92" s="255">
        <v>2.2999999999999998</v>
      </c>
      <c r="BI92" s="256">
        <v>0</v>
      </c>
      <c r="BJ92" s="256">
        <v>0</v>
      </c>
      <c r="BK92" s="256">
        <v>0</v>
      </c>
      <c r="BL92" s="256">
        <v>1</v>
      </c>
      <c r="BM92" s="256">
        <v>0</v>
      </c>
      <c r="BN92" s="257"/>
      <c r="BO92" s="675">
        <v>0.85993104000000009</v>
      </c>
      <c r="BP92" s="258"/>
      <c r="BQ92" s="411" t="s">
        <v>98</v>
      </c>
      <c r="BR92" s="296">
        <v>0.5</v>
      </c>
      <c r="BS92" s="296"/>
      <c r="BU92" s="296">
        <v>0.5</v>
      </c>
      <c r="BV92" s="296">
        <v>0</v>
      </c>
      <c r="BW92" s="296">
        <v>1</v>
      </c>
      <c r="BX92" s="296"/>
      <c r="BY92" s="296">
        <v>0</v>
      </c>
      <c r="BZ92" s="296">
        <v>0</v>
      </c>
      <c r="CA92" s="555" t="s">
        <v>591</v>
      </c>
      <c r="CB92" s="555" t="s">
        <v>592</v>
      </c>
      <c r="CC92" s="304" t="s">
        <v>594</v>
      </c>
      <c r="CD92" s="399" t="s">
        <v>593</v>
      </c>
      <c r="CE92" s="555" t="s">
        <v>591</v>
      </c>
      <c r="CF92" s="555" t="s">
        <v>592</v>
      </c>
      <c r="CG92" s="304" t="s">
        <v>594</v>
      </c>
      <c r="CH92" s="399" t="s">
        <v>593</v>
      </c>
      <c r="CI92" s="305"/>
      <c r="CJ92" s="305"/>
      <c r="CK92" s="305"/>
      <c r="CL92" s="305"/>
      <c r="CM92" s="305"/>
      <c r="CN92" s="554" t="s">
        <v>734</v>
      </c>
      <c r="CO92" s="554"/>
      <c r="CP92" s="555" t="s">
        <v>770</v>
      </c>
      <c r="CQ92" s="296" t="s">
        <v>436</v>
      </c>
      <c r="CR92" s="296" t="s">
        <v>55</v>
      </c>
      <c r="CS92" s="556"/>
      <c r="CT92" s="291"/>
      <c r="CU92" s="291" t="s">
        <v>93</v>
      </c>
      <c r="CV92" s="291"/>
      <c r="CW92" s="291"/>
      <c r="CX92" s="291"/>
      <c r="CY92" s="291"/>
      <c r="CZ92" s="264" t="s">
        <v>93</v>
      </c>
      <c r="DA92" s="265"/>
      <c r="DB92" s="266"/>
      <c r="DC92" s="267"/>
      <c r="DD92" s="267"/>
      <c r="DE92" s="267"/>
      <c r="DF92" s="267"/>
      <c r="DG92" s="267"/>
      <c r="DH92" s="267"/>
      <c r="DI92" s="267"/>
      <c r="DJ92" s="268"/>
      <c r="DK92" s="263"/>
      <c r="DL92" s="269"/>
      <c r="DM92" s="270"/>
      <c r="DN92" s="270"/>
      <c r="DO92" s="270"/>
      <c r="DP92" s="271"/>
      <c r="DQ92" s="272"/>
      <c r="DS92" s="409">
        <v>10041</v>
      </c>
    </row>
    <row r="93" spans="1:125" s="552" customFormat="1" ht="20.25" customHeight="1">
      <c r="A93" s="547">
        <v>10024</v>
      </c>
      <c r="B93" s="650" t="s">
        <v>369</v>
      </c>
      <c r="C93" s="555" t="s">
        <v>55</v>
      </c>
      <c r="D93" s="555" t="s">
        <v>246</v>
      </c>
      <c r="E93" s="396" t="s">
        <v>89</v>
      </c>
      <c r="F93" s="650" t="s">
        <v>1347</v>
      </c>
      <c r="G93" s="650"/>
      <c r="H93" s="555"/>
      <c r="I93" s="555" t="s">
        <v>370</v>
      </c>
      <c r="J93" s="555" t="s">
        <v>279</v>
      </c>
      <c r="K93" s="555" t="s">
        <v>114</v>
      </c>
      <c r="L93" s="292">
        <v>1</v>
      </c>
      <c r="M93" s="293" t="s">
        <v>93</v>
      </c>
      <c r="N93" s="293" t="s">
        <v>371</v>
      </c>
      <c r="O93" s="294"/>
      <c r="P93" s="295"/>
      <c r="Q93" s="295"/>
      <c r="R93" s="294"/>
      <c r="S93" s="296">
        <v>1986</v>
      </c>
      <c r="T93" s="240">
        <v>3.6</v>
      </c>
      <c r="U93" s="240">
        <v>18.643999999999998</v>
      </c>
      <c r="V93" s="240">
        <v>18.643999999999998</v>
      </c>
      <c r="W93" s="297"/>
      <c r="X93" s="252">
        <v>0.51788888888888884</v>
      </c>
      <c r="Y93" s="299">
        <v>1</v>
      </c>
      <c r="Z93" s="299">
        <v>1</v>
      </c>
      <c r="AA93" s="240">
        <v>18.643999999999998</v>
      </c>
      <c r="AB93" s="298">
        <v>2.8589819235101645E-2</v>
      </c>
      <c r="AC93" s="300">
        <v>12</v>
      </c>
      <c r="AD93" s="301">
        <v>35612</v>
      </c>
      <c r="AE93" s="294" t="s">
        <v>94</v>
      </c>
      <c r="AF93" s="619">
        <v>15.37605845</v>
      </c>
      <c r="AG93" s="410"/>
      <c r="AH93" s="405">
        <v>41364</v>
      </c>
      <c r="AI93" s="406">
        <v>15.4</v>
      </c>
      <c r="AJ93" s="246"/>
      <c r="AK93" s="246" t="s">
        <v>239</v>
      </c>
      <c r="AL93" s="246" t="s">
        <v>1526</v>
      </c>
      <c r="AM93" s="247">
        <v>0.09</v>
      </c>
      <c r="AN93" s="250">
        <v>9.4030599890181865E-2</v>
      </c>
      <c r="AO93" s="248" t="s">
        <v>1552</v>
      </c>
      <c r="AP93" s="302">
        <v>71</v>
      </c>
      <c r="AQ93" s="302">
        <v>81.464360750481134</v>
      </c>
      <c r="AR93" s="555"/>
      <c r="AS93" s="303"/>
      <c r="AT93" s="250">
        <v>0.14738536268283287</v>
      </c>
      <c r="AU93" s="251" t="s">
        <v>1163</v>
      </c>
      <c r="AV93" s="252">
        <v>0.92852688029712971</v>
      </c>
      <c r="AW93" s="241">
        <v>18643</v>
      </c>
      <c r="AX93" s="477">
        <v>43738</v>
      </c>
      <c r="AY93" s="251" t="s">
        <v>1563</v>
      </c>
      <c r="AZ93" s="252">
        <v>7.1473119702870277E-2</v>
      </c>
      <c r="BA93" s="241">
        <v>1</v>
      </c>
      <c r="BB93" s="477">
        <v>43738</v>
      </c>
      <c r="BC93" s="251"/>
      <c r="BD93" s="252"/>
      <c r="BE93" s="241"/>
      <c r="BF93" s="477"/>
      <c r="BG93" s="252">
        <v>1</v>
      </c>
      <c r="BH93" s="255">
        <v>4.75</v>
      </c>
      <c r="BI93" s="256">
        <v>0</v>
      </c>
      <c r="BJ93" s="256">
        <v>0</v>
      </c>
      <c r="BK93" s="256">
        <v>0</v>
      </c>
      <c r="BL93" s="256">
        <v>0</v>
      </c>
      <c r="BM93" s="256">
        <v>1</v>
      </c>
      <c r="BN93" s="257"/>
      <c r="BO93" s="675">
        <v>0.57272250999999996</v>
      </c>
      <c r="BP93" s="258"/>
      <c r="BQ93" s="411" t="s">
        <v>98</v>
      </c>
      <c r="BR93" s="238">
        <v>1</v>
      </c>
      <c r="BS93" s="238"/>
      <c r="BT93" s="473"/>
      <c r="BU93" s="238"/>
      <c r="BV93" s="238">
        <v>0</v>
      </c>
      <c r="BW93" s="238">
        <v>1</v>
      </c>
      <c r="BX93" s="238"/>
      <c r="BY93" s="238">
        <v>0</v>
      </c>
      <c r="BZ93" s="296">
        <v>0</v>
      </c>
      <c r="CA93" s="555" t="s">
        <v>363</v>
      </c>
      <c r="CB93" s="555" t="s">
        <v>364</v>
      </c>
      <c r="CC93" s="304" t="s">
        <v>365</v>
      </c>
      <c r="CD93" s="564" t="s">
        <v>366</v>
      </c>
      <c r="CE93" s="555" t="s">
        <v>587</v>
      </c>
      <c r="CF93" s="555" t="s">
        <v>588</v>
      </c>
      <c r="CG93" s="304" t="s">
        <v>589</v>
      </c>
      <c r="CH93" s="399" t="s">
        <v>590</v>
      </c>
      <c r="CI93" s="305"/>
      <c r="CJ93" s="305"/>
      <c r="CK93" s="305"/>
      <c r="CL93" s="305"/>
      <c r="CM93" s="305"/>
      <c r="CN93" s="554" t="s">
        <v>733</v>
      </c>
      <c r="CO93" s="554"/>
      <c r="CP93" s="556" t="s">
        <v>369</v>
      </c>
      <c r="CQ93" s="296" t="s">
        <v>436</v>
      </c>
      <c r="CR93" s="296" t="s">
        <v>55</v>
      </c>
      <c r="CS93" s="556"/>
      <c r="CT93" s="291"/>
      <c r="CU93" s="291" t="s">
        <v>93</v>
      </c>
      <c r="CV93" s="291"/>
      <c r="CW93" s="291"/>
      <c r="CX93" s="291"/>
      <c r="CY93" s="291"/>
      <c r="CZ93" s="264" t="s">
        <v>93</v>
      </c>
      <c r="DA93" s="265"/>
      <c r="DB93" s="266"/>
      <c r="DC93" s="267"/>
      <c r="DD93" s="267"/>
      <c r="DE93" s="267"/>
      <c r="DF93" s="267"/>
      <c r="DG93" s="267"/>
      <c r="DH93" s="267"/>
      <c r="DI93" s="267"/>
      <c r="DJ93" s="268"/>
      <c r="DK93" s="263"/>
      <c r="DL93" s="269"/>
      <c r="DM93" s="270"/>
      <c r="DN93" s="270"/>
      <c r="DO93" s="270"/>
      <c r="DP93" s="271"/>
      <c r="DQ93" s="272"/>
      <c r="DS93" s="409">
        <v>10024</v>
      </c>
    </row>
    <row r="94" spans="1:125" s="552" customFormat="1" ht="20.25" customHeight="1">
      <c r="A94" s="547">
        <v>10014</v>
      </c>
      <c r="B94" s="650" t="s">
        <v>1187</v>
      </c>
      <c r="C94" s="555" t="s">
        <v>55</v>
      </c>
      <c r="D94" s="555" t="s">
        <v>246</v>
      </c>
      <c r="E94" s="396" t="s">
        <v>89</v>
      </c>
      <c r="F94" s="650" t="s">
        <v>1270</v>
      </c>
      <c r="G94" s="650"/>
      <c r="H94" s="555"/>
      <c r="I94" s="555" t="s">
        <v>370</v>
      </c>
      <c r="J94" s="555" t="s">
        <v>317</v>
      </c>
      <c r="K94" s="555" t="s">
        <v>114</v>
      </c>
      <c r="L94" s="292">
        <v>1</v>
      </c>
      <c r="M94" s="293" t="s">
        <v>93</v>
      </c>
      <c r="N94" s="293" t="s">
        <v>372</v>
      </c>
      <c r="O94" s="294"/>
      <c r="P94" s="295"/>
      <c r="Q94" s="295"/>
      <c r="R94" s="294"/>
      <c r="S94" s="296">
        <v>2001</v>
      </c>
      <c r="T94" s="240">
        <v>16.149999999999999</v>
      </c>
      <c r="U94" s="240">
        <v>79.537399999999991</v>
      </c>
      <c r="V94" s="240">
        <v>79.537399999999991</v>
      </c>
      <c r="W94" s="297"/>
      <c r="X94" s="252">
        <v>0.49249164086687303</v>
      </c>
      <c r="Y94" s="299">
        <v>7</v>
      </c>
      <c r="Z94" s="299">
        <v>7</v>
      </c>
      <c r="AA94" s="240">
        <v>11.380542857142858</v>
      </c>
      <c r="AB94" s="298">
        <v>8.910285495123095E-2</v>
      </c>
      <c r="AC94" s="300">
        <v>191</v>
      </c>
      <c r="AD94" s="301">
        <v>38009</v>
      </c>
      <c r="AE94" s="294" t="s">
        <v>94</v>
      </c>
      <c r="AF94" s="619">
        <v>73.25</v>
      </c>
      <c r="AG94" s="410"/>
      <c r="AH94" s="405">
        <v>42004</v>
      </c>
      <c r="AI94" s="406">
        <v>73.25</v>
      </c>
      <c r="AJ94" s="246"/>
      <c r="AK94" s="246"/>
      <c r="AL94" s="246" t="s">
        <v>737</v>
      </c>
      <c r="AM94" s="247">
        <v>7.2499999999999995E-2</v>
      </c>
      <c r="AN94" s="250">
        <v>7.5991344709897615E-2</v>
      </c>
      <c r="AO94" s="248" t="s">
        <v>1526</v>
      </c>
      <c r="AP94" s="302">
        <v>59.608164209541684</v>
      </c>
      <c r="AQ94" s="302">
        <v>62.779501746133548</v>
      </c>
      <c r="AR94" s="555"/>
      <c r="AS94" s="303"/>
      <c r="AT94" s="250">
        <v>5.3203073415306029E-2</v>
      </c>
      <c r="AU94" s="251" t="s">
        <v>1164</v>
      </c>
      <c r="AV94" s="252">
        <v>0.24523697859676008</v>
      </c>
      <c r="AW94" s="241">
        <v>21657.7</v>
      </c>
      <c r="AX94" s="477">
        <v>41882</v>
      </c>
      <c r="AY94" s="251" t="s">
        <v>1165</v>
      </c>
      <c r="AZ94" s="252">
        <v>0.14909440366737872</v>
      </c>
      <c r="BA94" s="241">
        <v>11460</v>
      </c>
      <c r="BB94" s="477">
        <v>44500</v>
      </c>
      <c r="BC94" s="251" t="s">
        <v>1166</v>
      </c>
      <c r="BD94" s="252">
        <v>0.12813657521764762</v>
      </c>
      <c r="BE94" s="241">
        <v>5991.9</v>
      </c>
      <c r="BF94" s="477">
        <v>43220</v>
      </c>
      <c r="BG94" s="252">
        <v>0.7292933890220199</v>
      </c>
      <c r="BH94" s="255">
        <v>5.35198664488499</v>
      </c>
      <c r="BI94" s="256">
        <v>0.23691244074300474</v>
      </c>
      <c r="BJ94" s="256">
        <v>0</v>
      </c>
      <c r="BK94" s="256">
        <v>0</v>
      </c>
      <c r="BL94" s="256">
        <v>0</v>
      </c>
      <c r="BM94" s="256">
        <v>0.76308755925699523</v>
      </c>
      <c r="BN94" s="257"/>
      <c r="BO94" s="675">
        <v>3.05869759</v>
      </c>
      <c r="BP94" s="258"/>
      <c r="BQ94" s="411" t="s">
        <v>98</v>
      </c>
      <c r="BR94" s="238">
        <v>1</v>
      </c>
      <c r="BS94" s="238"/>
      <c r="BT94" s="473"/>
      <c r="BU94" s="238"/>
      <c r="BV94" s="238">
        <v>0</v>
      </c>
      <c r="BW94" s="238">
        <v>1</v>
      </c>
      <c r="BX94" s="238"/>
      <c r="BY94" s="238">
        <v>0</v>
      </c>
      <c r="BZ94" s="296">
        <v>0</v>
      </c>
      <c r="CA94" s="555" t="s">
        <v>363</v>
      </c>
      <c r="CB94" s="555" t="s">
        <v>364</v>
      </c>
      <c r="CC94" s="304" t="s">
        <v>365</v>
      </c>
      <c r="CD94" s="399" t="s">
        <v>366</v>
      </c>
      <c r="CE94" s="555" t="s">
        <v>595</v>
      </c>
      <c r="CF94" s="555" t="s">
        <v>596</v>
      </c>
      <c r="CG94" s="304" t="s">
        <v>597</v>
      </c>
      <c r="CH94" s="399" t="s">
        <v>598</v>
      </c>
      <c r="CI94" s="305"/>
      <c r="CJ94" s="305"/>
      <c r="CK94" s="305"/>
      <c r="CL94" s="305"/>
      <c r="CM94" s="305"/>
      <c r="CN94" s="554" t="s">
        <v>807</v>
      </c>
      <c r="CO94" s="554"/>
      <c r="CP94" s="556" t="s">
        <v>373</v>
      </c>
      <c r="CQ94" s="296" t="s">
        <v>436</v>
      </c>
      <c r="CR94" s="296" t="s">
        <v>55</v>
      </c>
      <c r="CS94" s="556"/>
      <c r="CT94" s="291"/>
      <c r="CU94" s="291" t="s">
        <v>93</v>
      </c>
      <c r="CV94" s="291"/>
      <c r="CW94" s="291"/>
      <c r="CX94" s="291"/>
      <c r="CY94" s="291"/>
      <c r="CZ94" s="264" t="s">
        <v>93</v>
      </c>
      <c r="DA94" s="265"/>
      <c r="DB94" s="266"/>
      <c r="DC94" s="267"/>
      <c r="DD94" s="267"/>
      <c r="DE94" s="267"/>
      <c r="DF94" s="267"/>
      <c r="DG94" s="267"/>
      <c r="DH94" s="267"/>
      <c r="DI94" s="267"/>
      <c r="DJ94" s="268"/>
      <c r="DK94" s="263"/>
      <c r="DL94" s="269"/>
      <c r="DM94" s="270"/>
      <c r="DN94" s="270"/>
      <c r="DO94" s="270"/>
      <c r="DP94" s="271"/>
      <c r="DQ94" s="272"/>
      <c r="DS94" s="409">
        <v>10014</v>
      </c>
    </row>
    <row r="95" spans="1:125" s="552" customFormat="1" ht="20.25" customHeight="1">
      <c r="A95" s="547">
        <v>10042</v>
      </c>
      <c r="B95" s="650" t="s">
        <v>374</v>
      </c>
      <c r="C95" s="555" t="s">
        <v>55</v>
      </c>
      <c r="D95" s="555" t="s">
        <v>246</v>
      </c>
      <c r="E95" s="396" t="s">
        <v>89</v>
      </c>
      <c r="F95" s="650" t="s">
        <v>1269</v>
      </c>
      <c r="G95" s="650"/>
      <c r="H95" s="555"/>
      <c r="I95" s="555" t="s">
        <v>370</v>
      </c>
      <c r="J95" s="555" t="s">
        <v>279</v>
      </c>
      <c r="K95" s="555" t="s">
        <v>114</v>
      </c>
      <c r="L95" s="292">
        <v>1</v>
      </c>
      <c r="M95" s="293" t="s">
        <v>93</v>
      </c>
      <c r="N95" s="293" t="s">
        <v>371</v>
      </c>
      <c r="O95" s="294"/>
      <c r="P95" s="295"/>
      <c r="Q95" s="295"/>
      <c r="R95" s="294"/>
      <c r="S95" s="296">
        <v>1990</v>
      </c>
      <c r="T95" s="240">
        <v>7.4</v>
      </c>
      <c r="U95" s="240">
        <v>51.999100000000006</v>
      </c>
      <c r="V95" s="240">
        <v>51.999100000000006</v>
      </c>
      <c r="W95" s="297"/>
      <c r="X95" s="252">
        <v>0.70269054054054059</v>
      </c>
      <c r="Y95" s="299">
        <v>2</v>
      </c>
      <c r="Z95" s="299">
        <v>2</v>
      </c>
      <c r="AA95" s="240">
        <v>24.498650000000001</v>
      </c>
      <c r="AB95" s="298">
        <v>3.3165092770417959E-2</v>
      </c>
      <c r="AC95" s="300">
        <v>275</v>
      </c>
      <c r="AD95" s="301">
        <v>35278</v>
      </c>
      <c r="AE95" s="294" t="s">
        <v>94</v>
      </c>
      <c r="AF95" s="619">
        <v>38.872153579999996</v>
      </c>
      <c r="AG95" s="410"/>
      <c r="AH95" s="405">
        <v>41547</v>
      </c>
      <c r="AI95" s="406">
        <v>37.700000000000003</v>
      </c>
      <c r="AJ95" s="246"/>
      <c r="AK95" s="246" t="s">
        <v>239</v>
      </c>
      <c r="AL95" s="246" t="s">
        <v>1510</v>
      </c>
      <c r="AM95" s="247">
        <v>8.2500000000000004E-2</v>
      </c>
      <c r="AN95" s="250">
        <v>9.2164587501611744E-2</v>
      </c>
      <c r="AO95" s="248" t="s">
        <v>1528</v>
      </c>
      <c r="AP95" s="302">
        <v>71.526545651751661</v>
      </c>
      <c r="AQ95" s="302">
        <v>77.084072608949</v>
      </c>
      <c r="AR95" s="555"/>
      <c r="AS95" s="303"/>
      <c r="AT95" s="250">
        <v>7.7698802683074039E-2</v>
      </c>
      <c r="AU95" s="251" t="s">
        <v>1167</v>
      </c>
      <c r="AV95" s="252">
        <v>0.73511228626386727</v>
      </c>
      <c r="AW95" s="241">
        <v>36123.300000000003</v>
      </c>
      <c r="AX95" s="477">
        <v>42216</v>
      </c>
      <c r="AY95" s="251" t="s">
        <v>1168</v>
      </c>
      <c r="AZ95" s="252">
        <v>0.26488771373613268</v>
      </c>
      <c r="BA95" s="241">
        <v>12874</v>
      </c>
      <c r="BB95" s="477">
        <v>42004</v>
      </c>
      <c r="BC95" s="251"/>
      <c r="BD95" s="252"/>
      <c r="BE95" s="241"/>
      <c r="BF95" s="477"/>
      <c r="BG95" s="252">
        <v>1</v>
      </c>
      <c r="BH95" s="255">
        <v>2.8112434580784127</v>
      </c>
      <c r="BI95" s="256">
        <v>0</v>
      </c>
      <c r="BJ95" s="256">
        <v>0</v>
      </c>
      <c r="BK95" s="256">
        <v>0.70294531670065619</v>
      </c>
      <c r="BL95" s="256">
        <v>0</v>
      </c>
      <c r="BM95" s="256">
        <v>0.29705468329934381</v>
      </c>
      <c r="BN95" s="257"/>
      <c r="BO95" s="675">
        <v>1.4565128200000002</v>
      </c>
      <c r="BP95" s="258"/>
      <c r="BQ95" s="411" t="s">
        <v>98</v>
      </c>
      <c r="BR95" s="238">
        <v>1</v>
      </c>
      <c r="BS95" s="238"/>
      <c r="BT95" s="238"/>
      <c r="BU95" s="238"/>
      <c r="BV95" s="238">
        <v>0</v>
      </c>
      <c r="BW95" s="238">
        <v>1</v>
      </c>
      <c r="BX95" s="238"/>
      <c r="BY95" s="238">
        <v>0</v>
      </c>
      <c r="BZ95" s="296">
        <v>0</v>
      </c>
      <c r="CA95" s="555" t="s">
        <v>363</v>
      </c>
      <c r="CB95" s="555" t="s">
        <v>364</v>
      </c>
      <c r="CC95" s="304" t="s">
        <v>365</v>
      </c>
      <c r="CD95" s="399" t="s">
        <v>366</v>
      </c>
      <c r="CE95" s="555" t="s">
        <v>595</v>
      </c>
      <c r="CF95" s="555" t="s">
        <v>596</v>
      </c>
      <c r="CG95" s="304" t="s">
        <v>597</v>
      </c>
      <c r="CH95" s="399" t="s">
        <v>598</v>
      </c>
      <c r="CI95" s="305"/>
      <c r="CJ95" s="305"/>
      <c r="CK95" s="305"/>
      <c r="CL95" s="305"/>
      <c r="CM95" s="305"/>
      <c r="CN95" s="554" t="s">
        <v>732</v>
      </c>
      <c r="CO95" s="554"/>
      <c r="CP95" s="556" t="s">
        <v>374</v>
      </c>
      <c r="CQ95" s="296" t="s">
        <v>436</v>
      </c>
      <c r="CR95" s="296" t="s">
        <v>55</v>
      </c>
      <c r="CS95" s="556"/>
      <c r="CT95" s="291"/>
      <c r="CU95" s="291" t="s">
        <v>93</v>
      </c>
      <c r="CV95" s="291"/>
      <c r="CW95" s="291"/>
      <c r="CX95" s="291"/>
      <c r="CY95" s="291"/>
      <c r="CZ95" s="264" t="s">
        <v>93</v>
      </c>
      <c r="DA95" s="265"/>
      <c r="DB95" s="266"/>
      <c r="DC95" s="267"/>
      <c r="DD95" s="267"/>
      <c r="DE95" s="267"/>
      <c r="DF95" s="267"/>
      <c r="DG95" s="267"/>
      <c r="DH95" s="267"/>
      <c r="DI95" s="267"/>
      <c r="DJ95" s="268"/>
      <c r="DK95" s="263"/>
      <c r="DL95" s="269"/>
      <c r="DM95" s="270"/>
      <c r="DN95" s="270"/>
      <c r="DO95" s="270"/>
      <c r="DP95" s="271"/>
      <c r="DQ95" s="272"/>
      <c r="DS95" s="409">
        <v>10042</v>
      </c>
    </row>
    <row r="96" spans="1:125" s="552" customFormat="1" ht="20.25" customHeight="1">
      <c r="A96" s="547">
        <v>10018</v>
      </c>
      <c r="B96" s="650" t="s">
        <v>375</v>
      </c>
      <c r="C96" s="555" t="s">
        <v>55</v>
      </c>
      <c r="D96" s="555" t="s">
        <v>246</v>
      </c>
      <c r="E96" s="396" t="s">
        <v>89</v>
      </c>
      <c r="F96" s="650" t="s">
        <v>1348</v>
      </c>
      <c r="G96" s="650"/>
      <c r="H96" s="555"/>
      <c r="I96" s="555" t="s">
        <v>376</v>
      </c>
      <c r="J96" s="555" t="s">
        <v>279</v>
      </c>
      <c r="K96" s="555" t="s">
        <v>114</v>
      </c>
      <c r="L96" s="292">
        <v>1</v>
      </c>
      <c r="M96" s="293" t="s">
        <v>93</v>
      </c>
      <c r="N96" s="293" t="s">
        <v>377</v>
      </c>
      <c r="O96" s="294"/>
      <c r="P96" s="295"/>
      <c r="Q96" s="295"/>
      <c r="R96" s="294"/>
      <c r="S96" s="296">
        <v>1985</v>
      </c>
      <c r="T96" s="240">
        <v>24.6</v>
      </c>
      <c r="U96" s="240">
        <v>117.294</v>
      </c>
      <c r="V96" s="240">
        <v>117.294</v>
      </c>
      <c r="W96" s="297"/>
      <c r="X96" s="252">
        <v>0.47680487804878047</v>
      </c>
      <c r="Y96" s="299">
        <v>4</v>
      </c>
      <c r="Z96" s="299">
        <v>4</v>
      </c>
      <c r="AA96" s="240">
        <v>29.323499999999999</v>
      </c>
      <c r="AB96" s="298">
        <v>1.0205125581871196E-2</v>
      </c>
      <c r="AC96" s="300">
        <v>122</v>
      </c>
      <c r="AD96" s="301">
        <v>37621</v>
      </c>
      <c r="AE96" s="294" t="s">
        <v>94</v>
      </c>
      <c r="AF96" s="619">
        <v>55.022254109999992</v>
      </c>
      <c r="AG96" s="410"/>
      <c r="AH96" s="405">
        <v>41090</v>
      </c>
      <c r="AI96" s="406">
        <v>52.3</v>
      </c>
      <c r="AJ96" s="246"/>
      <c r="AK96" s="246" t="s">
        <v>1097</v>
      </c>
      <c r="AL96" s="246" t="s">
        <v>617</v>
      </c>
      <c r="AM96" s="247">
        <v>8.2500000000000004E-2</v>
      </c>
      <c r="AN96" s="250">
        <v>9.2238314879899072E-2</v>
      </c>
      <c r="AO96" s="248" t="s">
        <v>1564</v>
      </c>
      <c r="AP96" s="302">
        <v>43</v>
      </c>
      <c r="AQ96" s="302">
        <v>43.023937225341797</v>
      </c>
      <c r="AR96" s="555"/>
      <c r="AS96" s="303"/>
      <c r="AT96" s="250">
        <v>5.5667965911155518E-4</v>
      </c>
      <c r="AU96" s="251" t="s">
        <v>1169</v>
      </c>
      <c r="AV96" s="252">
        <v>1</v>
      </c>
      <c r="AW96" s="241">
        <v>117294</v>
      </c>
      <c r="AX96" s="477">
        <v>45107</v>
      </c>
      <c r="AY96" s="251"/>
      <c r="AZ96" s="252"/>
      <c r="BA96" s="241"/>
      <c r="BB96" s="477"/>
      <c r="BC96" s="251"/>
      <c r="BD96" s="252"/>
      <c r="BE96" s="241"/>
      <c r="BF96" s="477"/>
      <c r="BG96" s="252">
        <v>1</v>
      </c>
      <c r="BH96" s="255">
        <v>8.5</v>
      </c>
      <c r="BI96" s="256">
        <v>0</v>
      </c>
      <c r="BJ96" s="256">
        <v>0</v>
      </c>
      <c r="BK96" s="256">
        <v>0</v>
      </c>
      <c r="BL96" s="256">
        <v>0</v>
      </c>
      <c r="BM96" s="256">
        <v>1</v>
      </c>
      <c r="BN96" s="257"/>
      <c r="BO96" s="675">
        <v>2.5775781099999997</v>
      </c>
      <c r="BP96" s="258"/>
      <c r="BQ96" s="411" t="s">
        <v>98</v>
      </c>
      <c r="BR96" s="238">
        <v>1</v>
      </c>
      <c r="BS96" s="238"/>
      <c r="BT96" s="238"/>
      <c r="BU96" s="238"/>
      <c r="BV96" s="238">
        <v>0</v>
      </c>
      <c r="BW96" s="238">
        <v>1</v>
      </c>
      <c r="BX96" s="238"/>
      <c r="BY96" s="238">
        <v>0</v>
      </c>
      <c r="BZ96" s="296">
        <v>0</v>
      </c>
      <c r="CA96" s="555" t="s">
        <v>363</v>
      </c>
      <c r="CB96" s="555" t="s">
        <v>364</v>
      </c>
      <c r="CC96" s="304" t="s">
        <v>365</v>
      </c>
      <c r="CD96" s="287" t="s">
        <v>366</v>
      </c>
      <c r="CE96" s="555" t="s">
        <v>595</v>
      </c>
      <c r="CF96" s="555" t="s">
        <v>596</v>
      </c>
      <c r="CG96" s="304" t="s">
        <v>597</v>
      </c>
      <c r="CH96" s="399" t="s">
        <v>598</v>
      </c>
      <c r="CI96" s="305"/>
      <c r="CJ96" s="305"/>
      <c r="CK96" s="305"/>
      <c r="CL96" s="305"/>
      <c r="CM96" s="305"/>
      <c r="CN96" s="554" t="s">
        <v>731</v>
      </c>
      <c r="CO96" s="554"/>
      <c r="CP96" s="556" t="s">
        <v>375</v>
      </c>
      <c r="CQ96" s="296" t="s">
        <v>436</v>
      </c>
      <c r="CR96" s="296" t="s">
        <v>55</v>
      </c>
      <c r="CS96" s="556"/>
      <c r="CT96" s="291"/>
      <c r="CU96" s="291" t="s">
        <v>93</v>
      </c>
      <c r="CV96" s="291"/>
      <c r="CW96" s="291"/>
      <c r="CX96" s="291"/>
      <c r="CY96" s="291"/>
      <c r="CZ96" s="264" t="s">
        <v>93</v>
      </c>
      <c r="DA96" s="265"/>
      <c r="DB96" s="266"/>
      <c r="DC96" s="267"/>
      <c r="DD96" s="267"/>
      <c r="DE96" s="267"/>
      <c r="DF96" s="267"/>
      <c r="DG96" s="267"/>
      <c r="DH96" s="267"/>
      <c r="DI96" s="267"/>
      <c r="DJ96" s="268"/>
      <c r="DK96" s="263"/>
      <c r="DL96" s="269"/>
      <c r="DM96" s="270"/>
      <c r="DN96" s="270"/>
      <c r="DO96" s="270"/>
      <c r="DP96" s="271"/>
      <c r="DQ96" s="272"/>
      <c r="DS96" s="409">
        <v>10018</v>
      </c>
    </row>
    <row r="97" spans="1:125" s="552" customFormat="1" ht="20.25" customHeight="1">
      <c r="A97" s="548">
        <v>10101</v>
      </c>
      <c r="B97" s="650" t="s">
        <v>1400</v>
      </c>
      <c r="C97" s="555" t="s">
        <v>55</v>
      </c>
      <c r="D97" s="555" t="s">
        <v>246</v>
      </c>
      <c r="E97" s="396" t="s">
        <v>89</v>
      </c>
      <c r="F97" s="650" t="s">
        <v>1268</v>
      </c>
      <c r="G97" s="650"/>
      <c r="H97" s="555"/>
      <c r="I97" s="555" t="s">
        <v>367</v>
      </c>
      <c r="J97" s="555" t="s">
        <v>142</v>
      </c>
      <c r="K97" s="555" t="s">
        <v>114</v>
      </c>
      <c r="L97" s="292">
        <v>1</v>
      </c>
      <c r="M97" s="293"/>
      <c r="N97" s="293" t="s">
        <v>377</v>
      </c>
      <c r="O97" s="294"/>
      <c r="P97" s="295"/>
      <c r="Q97" s="295"/>
      <c r="R97" s="294"/>
      <c r="S97" s="296"/>
      <c r="T97" s="240">
        <v>21.244452829999997</v>
      </c>
      <c r="U97" s="612"/>
      <c r="V97" s="240">
        <v>0</v>
      </c>
      <c r="W97" s="297"/>
      <c r="X97" s="252">
        <v>0</v>
      </c>
      <c r="Y97" s="299"/>
      <c r="Z97" s="299"/>
      <c r="AA97" s="240"/>
      <c r="AB97" s="298"/>
      <c r="AC97" s="300"/>
      <c r="AD97" s="301">
        <v>37438</v>
      </c>
      <c r="AE97" s="321" t="s">
        <v>144</v>
      </c>
      <c r="AF97" s="619">
        <v>13.565430619999999</v>
      </c>
      <c r="AG97" s="410"/>
      <c r="AH97" s="405">
        <v>41090</v>
      </c>
      <c r="AI97" s="406">
        <v>9.8817620000000002</v>
      </c>
      <c r="AJ97" s="246"/>
      <c r="AK97" s="246"/>
      <c r="AL97" s="246" t="s">
        <v>110</v>
      </c>
      <c r="AM97" s="247"/>
      <c r="AN97" s="407"/>
      <c r="AO97" s="248"/>
      <c r="AP97" s="302"/>
      <c r="AQ97" s="302"/>
      <c r="AR97" s="555"/>
      <c r="AS97" s="303"/>
      <c r="AT97" s="250"/>
      <c r="AU97" s="612"/>
      <c r="AV97" s="256"/>
      <c r="AW97" s="277"/>
      <c r="AX97" s="254"/>
      <c r="AY97" s="251"/>
      <c r="AZ97" s="256"/>
      <c r="BA97" s="277"/>
      <c r="BB97" s="254"/>
      <c r="BC97" s="251"/>
      <c r="BD97" s="256"/>
      <c r="BE97" s="277"/>
      <c r="BF97" s="254"/>
      <c r="BG97" s="612"/>
      <c r="BH97" s="255"/>
      <c r="BI97" s="256"/>
      <c r="BJ97" s="256"/>
      <c r="BK97" s="317"/>
      <c r="BL97" s="256"/>
      <c r="BM97" s="256"/>
      <c r="BN97" s="257"/>
      <c r="BO97" s="676"/>
      <c r="BP97" s="258"/>
      <c r="BQ97" s="411" t="s">
        <v>98</v>
      </c>
      <c r="BR97" s="296">
        <v>1</v>
      </c>
      <c r="BS97" s="296"/>
      <c r="BT97" s="566"/>
      <c r="BU97" s="296"/>
      <c r="BV97" s="296">
        <v>0</v>
      </c>
      <c r="BW97" s="296">
        <v>1</v>
      </c>
      <c r="BX97" s="296"/>
      <c r="BY97" s="296">
        <v>0</v>
      </c>
      <c r="BZ97" s="296">
        <v>1</v>
      </c>
      <c r="CA97" s="555" t="s">
        <v>591</v>
      </c>
      <c r="CB97" s="555" t="s">
        <v>592</v>
      </c>
      <c r="CC97" s="304" t="s">
        <v>594</v>
      </c>
      <c r="CD97" s="399" t="s">
        <v>593</v>
      </c>
      <c r="CE97" s="555" t="s">
        <v>591</v>
      </c>
      <c r="CF97" s="555" t="s">
        <v>592</v>
      </c>
      <c r="CG97" s="304" t="s">
        <v>594</v>
      </c>
      <c r="CH97" s="399" t="s">
        <v>593</v>
      </c>
      <c r="CI97" s="305"/>
      <c r="CJ97" s="305"/>
      <c r="CK97" s="305"/>
      <c r="CL97" s="305"/>
      <c r="CM97" s="305"/>
      <c r="CN97" s="554" t="s">
        <v>578</v>
      </c>
      <c r="CO97" s="554"/>
      <c r="CP97" s="556" t="s">
        <v>378</v>
      </c>
      <c r="CQ97" s="296" t="s">
        <v>436</v>
      </c>
      <c r="CR97" s="296" t="s">
        <v>55</v>
      </c>
      <c r="CS97" s="556"/>
      <c r="CT97" s="291"/>
      <c r="CU97" s="291"/>
      <c r="CV97" s="291"/>
      <c r="CW97" s="291"/>
      <c r="CX97" s="291"/>
      <c r="CY97" s="291"/>
      <c r="CZ97" s="264" t="s">
        <v>93</v>
      </c>
      <c r="DA97" s="265"/>
      <c r="DB97" s="266"/>
      <c r="DC97" s="267"/>
      <c r="DD97" s="267"/>
      <c r="DE97" s="267"/>
      <c r="DF97" s="267"/>
      <c r="DG97" s="267"/>
      <c r="DH97" s="267"/>
      <c r="DI97" s="267"/>
      <c r="DJ97" s="268"/>
      <c r="DK97" s="263"/>
      <c r="DL97" s="269"/>
      <c r="DM97" s="270"/>
      <c r="DN97" s="270"/>
      <c r="DO97" s="270"/>
      <c r="DP97" s="271"/>
      <c r="DQ97" s="272"/>
      <c r="DS97" s="413">
        <v>10101</v>
      </c>
    </row>
    <row r="98" spans="1:125" s="552" customFormat="1" ht="20.25" customHeight="1">
      <c r="A98" s="548">
        <v>10101</v>
      </c>
      <c r="B98" s="667" t="s">
        <v>1192</v>
      </c>
      <c r="C98" s="555" t="s">
        <v>55</v>
      </c>
      <c r="D98" s="555" t="s">
        <v>246</v>
      </c>
      <c r="E98" s="396" t="s">
        <v>89</v>
      </c>
      <c r="F98" s="650" t="s">
        <v>1268</v>
      </c>
      <c r="G98" s="650"/>
      <c r="H98" s="555"/>
      <c r="I98" s="555" t="s">
        <v>367</v>
      </c>
      <c r="J98" s="555" t="s">
        <v>142</v>
      </c>
      <c r="K98" s="555" t="s">
        <v>114</v>
      </c>
      <c r="L98" s="292">
        <v>1</v>
      </c>
      <c r="M98" s="293"/>
      <c r="N98" s="293" t="s">
        <v>377</v>
      </c>
      <c r="O98" s="294"/>
      <c r="P98" s="295"/>
      <c r="Q98" s="295"/>
      <c r="R98" s="294"/>
      <c r="S98" s="296"/>
      <c r="T98" s="240">
        <v>40.88654717</v>
      </c>
      <c r="U98" s="612"/>
      <c r="V98" s="240">
        <v>0</v>
      </c>
      <c r="W98" s="297"/>
      <c r="X98" s="252">
        <v>0</v>
      </c>
      <c r="Y98" s="299"/>
      <c r="Z98" s="299"/>
      <c r="AA98" s="240"/>
      <c r="AB98" s="298"/>
      <c r="AC98" s="300"/>
      <c r="AD98" s="301">
        <v>37438</v>
      </c>
      <c r="AE98" s="321" t="s">
        <v>306</v>
      </c>
      <c r="AF98" s="619"/>
      <c r="AG98" s="410"/>
      <c r="AH98" s="405"/>
      <c r="AI98" s="406"/>
      <c r="AJ98" s="246"/>
      <c r="AK98" s="246"/>
      <c r="AL98" s="246"/>
      <c r="AM98" s="247"/>
      <c r="AN98" s="407"/>
      <c r="AO98" s="248"/>
      <c r="AP98" s="249"/>
      <c r="AQ98" s="302"/>
      <c r="AR98" s="555"/>
      <c r="AS98" s="303"/>
      <c r="AT98" s="250"/>
      <c r="AU98" s="612"/>
      <c r="AV98" s="256"/>
      <c r="AW98" s="277"/>
      <c r="AX98" s="254"/>
      <c r="AY98" s="251"/>
      <c r="AZ98" s="256"/>
      <c r="BA98" s="277"/>
      <c r="BB98" s="254"/>
      <c r="BC98" s="251"/>
      <c r="BD98" s="256"/>
      <c r="BE98" s="277"/>
      <c r="BF98" s="254"/>
      <c r="BG98" s="612"/>
      <c r="BH98" s="255"/>
      <c r="BI98" s="256"/>
      <c r="BJ98" s="256"/>
      <c r="BK98" s="256"/>
      <c r="BL98" s="256"/>
      <c r="BM98" s="256"/>
      <c r="BN98" s="257"/>
      <c r="BO98" s="676"/>
      <c r="BP98" s="258"/>
      <c r="BQ98" s="411" t="s">
        <v>98</v>
      </c>
      <c r="BR98" s="296">
        <v>1</v>
      </c>
      <c r="BS98" s="296"/>
      <c r="BT98" s="566"/>
      <c r="BU98" s="296"/>
      <c r="BV98" s="296">
        <v>0</v>
      </c>
      <c r="BW98" s="296">
        <v>1</v>
      </c>
      <c r="BX98" s="296"/>
      <c r="BY98" s="296">
        <v>0</v>
      </c>
      <c r="BZ98" s="296">
        <v>1</v>
      </c>
      <c r="CA98" s="555" t="s">
        <v>591</v>
      </c>
      <c r="CB98" s="555" t="s">
        <v>592</v>
      </c>
      <c r="CC98" s="304" t="s">
        <v>594</v>
      </c>
      <c r="CD98" s="399" t="s">
        <v>593</v>
      </c>
      <c r="CE98" s="555" t="s">
        <v>591</v>
      </c>
      <c r="CF98" s="555" t="s">
        <v>592</v>
      </c>
      <c r="CG98" s="304" t="s">
        <v>594</v>
      </c>
      <c r="CH98" s="399" t="s">
        <v>593</v>
      </c>
      <c r="CI98" s="305"/>
      <c r="CJ98" s="305"/>
      <c r="CK98" s="305"/>
      <c r="CL98" s="305"/>
      <c r="CM98" s="305"/>
      <c r="CN98" s="554" t="s">
        <v>578</v>
      </c>
      <c r="CO98" s="554"/>
      <c r="CP98" s="556" t="s">
        <v>378</v>
      </c>
      <c r="CQ98" s="296" t="s">
        <v>436</v>
      </c>
      <c r="CR98" s="296" t="s">
        <v>55</v>
      </c>
      <c r="CS98" s="556"/>
      <c r="CT98" s="291"/>
      <c r="CU98" s="291"/>
      <c r="CV98" s="291"/>
      <c r="CW98" s="291"/>
      <c r="CX98" s="291"/>
      <c r="CY98" s="291"/>
      <c r="CZ98" s="264" t="s">
        <v>93</v>
      </c>
      <c r="DA98" s="265"/>
      <c r="DB98" s="266"/>
      <c r="DC98" s="267"/>
      <c r="DD98" s="267"/>
      <c r="DE98" s="267"/>
      <c r="DF98" s="267"/>
      <c r="DG98" s="267"/>
      <c r="DH98" s="267"/>
      <c r="DI98" s="267"/>
      <c r="DJ98" s="268"/>
      <c r="DK98" s="263"/>
      <c r="DL98" s="269"/>
      <c r="DM98" s="270"/>
      <c r="DN98" s="270"/>
      <c r="DO98" s="270"/>
      <c r="DP98" s="271"/>
      <c r="DQ98" s="272"/>
      <c r="DS98" s="413">
        <v>10101</v>
      </c>
    </row>
    <row r="99" spans="1:125" s="552" customFormat="1" ht="20.25" customHeight="1">
      <c r="A99" s="547">
        <v>10135</v>
      </c>
      <c r="B99" s="650" t="s">
        <v>903</v>
      </c>
      <c r="C99" s="555" t="s">
        <v>55</v>
      </c>
      <c r="D99" s="555" t="s">
        <v>246</v>
      </c>
      <c r="E99" s="396" t="s">
        <v>89</v>
      </c>
      <c r="F99" s="652" t="s">
        <v>909</v>
      </c>
      <c r="G99" s="650" t="s">
        <v>1267</v>
      </c>
      <c r="H99" s="555"/>
      <c r="I99" s="555" t="s">
        <v>367</v>
      </c>
      <c r="J99" s="555" t="s">
        <v>317</v>
      </c>
      <c r="K99" s="555" t="s">
        <v>114</v>
      </c>
      <c r="L99" s="292">
        <v>0.5</v>
      </c>
      <c r="M99" s="293" t="s">
        <v>769</v>
      </c>
      <c r="N99" s="293" t="s">
        <v>377</v>
      </c>
      <c r="O99" s="294"/>
      <c r="P99" s="295"/>
      <c r="Q99" s="295"/>
      <c r="R99" s="294"/>
      <c r="S99" s="296">
        <v>2007</v>
      </c>
      <c r="T99" s="240">
        <v>4.9240000000000004</v>
      </c>
      <c r="U99" s="240">
        <v>20286.7</v>
      </c>
      <c r="V99" s="240">
        <v>10143.35</v>
      </c>
      <c r="W99" s="297"/>
      <c r="X99" s="252">
        <v>411.99634443541834</v>
      </c>
      <c r="Y99" s="299">
        <v>1</v>
      </c>
      <c r="Z99" s="299">
        <v>1</v>
      </c>
      <c r="AA99" s="240">
        <v>10.14335</v>
      </c>
      <c r="AB99" s="298">
        <v>0.13565538012589529</v>
      </c>
      <c r="AC99" s="300"/>
      <c r="AD99" s="301">
        <v>37438</v>
      </c>
      <c r="AE99" s="294" t="s">
        <v>94</v>
      </c>
      <c r="AF99" s="619">
        <v>9.7307649999999999</v>
      </c>
      <c r="AG99" s="410"/>
      <c r="AH99" s="405">
        <v>41791</v>
      </c>
      <c r="AI99" s="406">
        <v>9.75</v>
      </c>
      <c r="AJ99" s="246"/>
      <c r="AK99" s="246"/>
      <c r="AL99" s="246" t="s">
        <v>110</v>
      </c>
      <c r="AM99" s="247">
        <v>7.7499999999999999E-2</v>
      </c>
      <c r="AN99" s="250">
        <v>8.3698660896650984E-2</v>
      </c>
      <c r="AO99" s="248"/>
      <c r="AP99" s="302">
        <v>71.999999999999986</v>
      </c>
      <c r="AQ99" s="302">
        <v>81.322349548339844</v>
      </c>
      <c r="AR99" s="555"/>
      <c r="AS99" s="303"/>
      <c r="AT99" s="250">
        <v>0.12947707706027584</v>
      </c>
      <c r="AU99" s="251" t="s">
        <v>1170</v>
      </c>
      <c r="AV99" s="256">
        <v>1</v>
      </c>
      <c r="AW99" s="277">
        <v>20286.7</v>
      </c>
      <c r="AX99" s="254">
        <v>43830</v>
      </c>
      <c r="AY99" s="251"/>
      <c r="AZ99" s="256"/>
      <c r="BA99" s="277"/>
      <c r="BB99" s="254"/>
      <c r="BC99" s="251"/>
      <c r="BD99" s="256"/>
      <c r="BE99" s="277"/>
      <c r="BF99" s="254"/>
      <c r="BG99" s="252">
        <v>1</v>
      </c>
      <c r="BH99" s="255">
        <v>5</v>
      </c>
      <c r="BI99" s="256">
        <v>0</v>
      </c>
      <c r="BJ99" s="256">
        <v>0</v>
      </c>
      <c r="BK99" s="256">
        <v>0</v>
      </c>
      <c r="BL99" s="256">
        <v>0</v>
      </c>
      <c r="BM99" s="256">
        <v>1</v>
      </c>
      <c r="BN99" s="257"/>
      <c r="BO99" s="675">
        <v>0.39693909499999996</v>
      </c>
      <c r="BP99" s="258"/>
      <c r="BQ99" s="322" t="s">
        <v>98</v>
      </c>
      <c r="BR99" s="296">
        <v>0.5</v>
      </c>
      <c r="BS99" s="296"/>
      <c r="BT99" s="557"/>
      <c r="BU99" s="296">
        <v>0.5</v>
      </c>
      <c r="BV99" s="296">
        <v>0</v>
      </c>
      <c r="BW99" s="296">
        <v>1</v>
      </c>
      <c r="BX99" s="296"/>
      <c r="BY99" s="296">
        <v>0</v>
      </c>
      <c r="BZ99" s="296">
        <v>0</v>
      </c>
      <c r="CA99" s="555" t="s">
        <v>591</v>
      </c>
      <c r="CB99" s="555" t="s">
        <v>592</v>
      </c>
      <c r="CC99" s="304" t="s">
        <v>594</v>
      </c>
      <c r="CD99" s="399" t="s">
        <v>593</v>
      </c>
      <c r="CE99" s="555" t="s">
        <v>591</v>
      </c>
      <c r="CF99" s="555" t="s">
        <v>592</v>
      </c>
      <c r="CG99" s="304" t="s">
        <v>594</v>
      </c>
      <c r="CH99" s="399" t="s">
        <v>593</v>
      </c>
      <c r="CI99" s="305"/>
      <c r="CJ99" s="305"/>
      <c r="CK99" s="305"/>
      <c r="CL99" s="305"/>
      <c r="CM99" s="305"/>
      <c r="CN99" s="305" t="s">
        <v>905</v>
      </c>
      <c r="CO99" s="554"/>
      <c r="CP99" s="555" t="s">
        <v>903</v>
      </c>
      <c r="CQ99" s="296" t="s">
        <v>436</v>
      </c>
      <c r="CR99" s="296" t="s">
        <v>55</v>
      </c>
      <c r="CS99" s="556"/>
      <c r="CT99" s="291"/>
      <c r="CU99" s="291"/>
      <c r="CV99" s="291"/>
      <c r="CW99" s="291"/>
      <c r="CX99" s="291"/>
      <c r="CY99" s="291"/>
      <c r="CZ99" s="264" t="s">
        <v>93</v>
      </c>
      <c r="DA99" s="265"/>
      <c r="DB99" s="266"/>
      <c r="DC99" s="267"/>
      <c r="DD99" s="267"/>
      <c r="DE99" s="267"/>
      <c r="DF99" s="267"/>
      <c r="DG99" s="267"/>
      <c r="DH99" s="267"/>
      <c r="DI99" s="267"/>
      <c r="DJ99" s="268"/>
      <c r="DK99" s="263"/>
      <c r="DL99" s="269"/>
      <c r="DM99" s="270"/>
      <c r="DN99" s="270"/>
      <c r="DO99" s="270"/>
      <c r="DP99" s="271"/>
      <c r="DQ99" s="272"/>
      <c r="DS99" s="409">
        <v>10135</v>
      </c>
    </row>
    <row r="100" spans="1:125" s="552" customFormat="1" ht="20.25" customHeight="1">
      <c r="A100" s="547">
        <v>10138</v>
      </c>
      <c r="B100" s="650" t="s">
        <v>1307</v>
      </c>
      <c r="C100" s="555" t="s">
        <v>55</v>
      </c>
      <c r="D100" s="555" t="s">
        <v>246</v>
      </c>
      <c r="E100" s="396" t="s">
        <v>89</v>
      </c>
      <c r="F100" s="652" t="s">
        <v>1266</v>
      </c>
      <c r="G100" s="650" t="s">
        <v>910</v>
      </c>
      <c r="H100" s="555"/>
      <c r="I100" s="555" t="s">
        <v>367</v>
      </c>
      <c r="J100" s="555" t="s">
        <v>317</v>
      </c>
      <c r="K100" s="555" t="s">
        <v>114</v>
      </c>
      <c r="L100" s="292">
        <v>0.5</v>
      </c>
      <c r="M100" s="293" t="s">
        <v>769</v>
      </c>
      <c r="N100" s="293" t="s">
        <v>377</v>
      </c>
      <c r="O100" s="294"/>
      <c r="P100" s="295"/>
      <c r="Q100" s="295"/>
      <c r="R100" s="294"/>
      <c r="S100" s="296">
        <v>2007</v>
      </c>
      <c r="T100" s="240">
        <v>2.9929999999999999</v>
      </c>
      <c r="U100" s="240">
        <v>13008.3</v>
      </c>
      <c r="V100" s="240">
        <v>6504.15</v>
      </c>
      <c r="W100" s="297"/>
      <c r="X100" s="252">
        <v>434.62412295355824</v>
      </c>
      <c r="Y100" s="299">
        <v>1</v>
      </c>
      <c r="Z100" s="299">
        <v>1</v>
      </c>
      <c r="AA100" s="240">
        <v>6.5041499999999992</v>
      </c>
      <c r="AB100" s="298">
        <v>0.24599678666697417</v>
      </c>
      <c r="AC100" s="300"/>
      <c r="AD100" s="301">
        <v>37438</v>
      </c>
      <c r="AE100" s="294" t="s">
        <v>94</v>
      </c>
      <c r="AF100" s="619">
        <v>6.1210659999999999</v>
      </c>
      <c r="AG100" s="410"/>
      <c r="AH100" s="405">
        <v>41820</v>
      </c>
      <c r="AI100" s="406">
        <v>6.125</v>
      </c>
      <c r="AJ100" s="246"/>
      <c r="AK100" s="246"/>
      <c r="AL100" s="246" t="s">
        <v>110</v>
      </c>
      <c r="AM100" s="247">
        <v>0.08</v>
      </c>
      <c r="AN100" s="250">
        <v>8.1352496444246802E-2</v>
      </c>
      <c r="AO100" s="248"/>
      <c r="AP100" s="302">
        <v>75</v>
      </c>
      <c r="AQ100" s="302">
        <v>78.883811950683594</v>
      </c>
      <c r="AR100" s="555"/>
      <c r="AS100" s="303"/>
      <c r="AT100" s="250">
        <v>5.1784159342447914E-2</v>
      </c>
      <c r="AU100" s="251" t="s">
        <v>1171</v>
      </c>
      <c r="AV100" s="256">
        <v>1</v>
      </c>
      <c r="AW100" s="277">
        <v>13008.3</v>
      </c>
      <c r="AX100" s="254">
        <v>43343</v>
      </c>
      <c r="AY100" s="251"/>
      <c r="AZ100" s="256"/>
      <c r="BA100" s="277"/>
      <c r="BB100" s="254"/>
      <c r="BC100" s="251"/>
      <c r="BD100" s="256"/>
      <c r="BE100" s="277"/>
      <c r="BF100" s="254"/>
      <c r="BG100" s="252">
        <v>1</v>
      </c>
      <c r="BH100" s="255">
        <v>3.67</v>
      </c>
      <c r="BI100" s="256">
        <v>0</v>
      </c>
      <c r="BJ100" s="256">
        <v>0</v>
      </c>
      <c r="BK100" s="256">
        <v>0</v>
      </c>
      <c r="BL100" s="256">
        <v>0</v>
      </c>
      <c r="BM100" s="256">
        <v>1</v>
      </c>
      <c r="BN100" s="257"/>
      <c r="BO100" s="675">
        <v>0.24778425000000001</v>
      </c>
      <c r="BP100" s="258"/>
      <c r="BQ100" s="322" t="s">
        <v>98</v>
      </c>
      <c r="BR100" s="296">
        <v>0.5</v>
      </c>
      <c r="BS100" s="296"/>
      <c r="BT100" s="557"/>
      <c r="BU100" s="296">
        <v>0.5</v>
      </c>
      <c r="BV100" s="296">
        <v>0</v>
      </c>
      <c r="BW100" s="296">
        <v>1</v>
      </c>
      <c r="BX100" s="296"/>
      <c r="BY100" s="296">
        <v>0</v>
      </c>
      <c r="BZ100" s="296">
        <v>0</v>
      </c>
      <c r="CA100" s="555" t="s">
        <v>591</v>
      </c>
      <c r="CB100" s="555" t="s">
        <v>592</v>
      </c>
      <c r="CC100" s="304" t="s">
        <v>594</v>
      </c>
      <c r="CD100" s="399" t="s">
        <v>593</v>
      </c>
      <c r="CE100" s="555" t="s">
        <v>591</v>
      </c>
      <c r="CF100" s="555" t="s">
        <v>592</v>
      </c>
      <c r="CG100" s="304" t="s">
        <v>594</v>
      </c>
      <c r="CH100" s="399" t="s">
        <v>593</v>
      </c>
      <c r="CI100" s="305"/>
      <c r="CJ100" s="305"/>
      <c r="CK100" s="305"/>
      <c r="CL100" s="305"/>
      <c r="CM100" s="305"/>
      <c r="CN100" s="305" t="s">
        <v>906</v>
      </c>
      <c r="CO100" s="554"/>
      <c r="CP100" s="323" t="s">
        <v>1307</v>
      </c>
      <c r="CQ100" s="296" t="s">
        <v>436</v>
      </c>
      <c r="CR100" s="296" t="s">
        <v>55</v>
      </c>
      <c r="CS100" s="556"/>
      <c r="CT100" s="291"/>
      <c r="CU100" s="291"/>
      <c r="CV100" s="291"/>
      <c r="CW100" s="291"/>
      <c r="CX100" s="291"/>
      <c r="CY100" s="291"/>
      <c r="CZ100" s="264" t="s">
        <v>93</v>
      </c>
      <c r="DA100" s="265"/>
      <c r="DB100" s="266"/>
      <c r="DC100" s="267"/>
      <c r="DD100" s="267"/>
      <c r="DE100" s="267"/>
      <c r="DF100" s="267"/>
      <c r="DG100" s="267"/>
      <c r="DH100" s="267"/>
      <c r="DI100" s="267"/>
      <c r="DJ100" s="268"/>
      <c r="DK100" s="263"/>
      <c r="DL100" s="269"/>
      <c r="DM100" s="270"/>
      <c r="DN100" s="270"/>
      <c r="DO100" s="270"/>
      <c r="DP100" s="271"/>
      <c r="DQ100" s="272"/>
      <c r="DS100" s="409">
        <v>10138</v>
      </c>
    </row>
    <row r="101" spans="1:125" s="552" customFormat="1" ht="20.25" customHeight="1">
      <c r="A101" s="548">
        <v>10132</v>
      </c>
      <c r="B101" s="650" t="s">
        <v>1409</v>
      </c>
      <c r="C101" s="555" t="s">
        <v>55</v>
      </c>
      <c r="D101" s="555" t="s">
        <v>246</v>
      </c>
      <c r="E101" s="396" t="s">
        <v>89</v>
      </c>
      <c r="F101" s="652" t="s">
        <v>1265</v>
      </c>
      <c r="G101" s="650" t="s">
        <v>910</v>
      </c>
      <c r="H101" s="555"/>
      <c r="I101" s="555" t="s">
        <v>367</v>
      </c>
      <c r="J101" s="555" t="s">
        <v>317</v>
      </c>
      <c r="K101" s="555" t="s">
        <v>114</v>
      </c>
      <c r="L101" s="292">
        <v>0.5</v>
      </c>
      <c r="M101" s="293" t="s">
        <v>769</v>
      </c>
      <c r="N101" s="293" t="s">
        <v>377</v>
      </c>
      <c r="O101" s="294"/>
      <c r="P101" s="295"/>
      <c r="Q101" s="295"/>
      <c r="R101" s="294"/>
      <c r="S101" s="296">
        <v>2012</v>
      </c>
      <c r="T101" s="240">
        <v>3.6669999999999998</v>
      </c>
      <c r="U101" s="240">
        <v>17.347000000000001</v>
      </c>
      <c r="V101" s="240">
        <v>8.6735000000000007</v>
      </c>
      <c r="W101" s="297"/>
      <c r="X101" s="252">
        <v>0.47305699481865293</v>
      </c>
      <c r="Y101" s="299">
        <v>1</v>
      </c>
      <c r="Z101" s="299">
        <v>1</v>
      </c>
      <c r="AA101" s="240">
        <v>8.7349999999999994</v>
      </c>
      <c r="AB101" s="298">
        <v>2.633085289066972E-2</v>
      </c>
      <c r="AC101" s="300"/>
      <c r="AD101" s="301">
        <v>37438</v>
      </c>
      <c r="AE101" s="294" t="s">
        <v>94</v>
      </c>
      <c r="AF101" s="619">
        <v>7.5483800099999998</v>
      </c>
      <c r="AG101" s="410"/>
      <c r="AH101" s="405">
        <v>41820</v>
      </c>
      <c r="AI101" s="406">
        <v>7.55</v>
      </c>
      <c r="AJ101" s="246"/>
      <c r="AK101" s="246"/>
      <c r="AL101" s="246" t="s">
        <v>110</v>
      </c>
      <c r="AM101" s="247">
        <v>7.8750000000000001E-2</v>
      </c>
      <c r="AN101" s="250">
        <v>9.4254396182685038E-2</v>
      </c>
      <c r="AO101" s="248"/>
      <c r="AP101" s="302">
        <v>75</v>
      </c>
      <c r="AQ101" s="302">
        <v>83.153839111328125</v>
      </c>
      <c r="AR101" s="555"/>
      <c r="AS101" s="303"/>
      <c r="AT101" s="250">
        <v>0.10871785481770833</v>
      </c>
      <c r="AU101" s="251" t="s">
        <v>380</v>
      </c>
      <c r="AV101" s="256">
        <v>1</v>
      </c>
      <c r="AW101" s="324">
        <v>17347</v>
      </c>
      <c r="AX101" s="254">
        <v>42704</v>
      </c>
      <c r="AY101" s="251"/>
      <c r="AZ101" s="256"/>
      <c r="BA101" s="277"/>
      <c r="BB101" s="254"/>
      <c r="BC101" s="251"/>
      <c r="BD101" s="256"/>
      <c r="BE101" s="277"/>
      <c r="BF101" s="254"/>
      <c r="BG101" s="252">
        <v>1</v>
      </c>
      <c r="BH101" s="255">
        <v>1.92</v>
      </c>
      <c r="BI101" s="256">
        <v>0</v>
      </c>
      <c r="BJ101" s="256">
        <v>0</v>
      </c>
      <c r="BK101" s="256">
        <v>0</v>
      </c>
      <c r="BL101" s="256">
        <v>1</v>
      </c>
      <c r="BM101" s="256">
        <v>0</v>
      </c>
      <c r="BN101" s="257"/>
      <c r="BO101" s="675">
        <v>0.33860498</v>
      </c>
      <c r="BP101" s="258"/>
      <c r="BQ101" s="322" t="s">
        <v>98</v>
      </c>
      <c r="BR101" s="296">
        <v>0.5</v>
      </c>
      <c r="BS101" s="296"/>
      <c r="BT101" s="557"/>
      <c r="BU101" s="296">
        <v>0.5</v>
      </c>
      <c r="BV101" s="296">
        <v>0</v>
      </c>
      <c r="BW101" s="296">
        <v>1</v>
      </c>
      <c r="BX101" s="296"/>
      <c r="BY101" s="296">
        <v>0</v>
      </c>
      <c r="BZ101" s="296">
        <v>0</v>
      </c>
      <c r="CA101" s="555" t="s">
        <v>591</v>
      </c>
      <c r="CB101" s="555" t="s">
        <v>592</v>
      </c>
      <c r="CC101" s="304" t="s">
        <v>594</v>
      </c>
      <c r="CD101" s="557" t="s">
        <v>593</v>
      </c>
      <c r="CE101" s="555" t="s">
        <v>591</v>
      </c>
      <c r="CF101" s="555" t="s">
        <v>592</v>
      </c>
      <c r="CG101" s="304" t="s">
        <v>594</v>
      </c>
      <c r="CH101" s="399" t="s">
        <v>593</v>
      </c>
      <c r="CI101" s="305"/>
      <c r="CJ101" s="305"/>
      <c r="CK101" s="305"/>
      <c r="CL101" s="305"/>
      <c r="CM101" s="305"/>
      <c r="CN101" s="305" t="s">
        <v>574</v>
      </c>
      <c r="CO101" s="554"/>
      <c r="CP101" s="325" t="s">
        <v>771</v>
      </c>
      <c r="CQ101" s="296" t="s">
        <v>436</v>
      </c>
      <c r="CR101" s="296" t="s">
        <v>55</v>
      </c>
      <c r="CS101" s="556"/>
      <c r="CT101" s="291"/>
      <c r="CU101" s="291"/>
      <c r="CV101" s="291"/>
      <c r="CW101" s="291"/>
      <c r="CX101" s="291"/>
      <c r="CY101" s="291"/>
      <c r="CZ101" s="264" t="s">
        <v>93</v>
      </c>
      <c r="DA101" s="265"/>
      <c r="DB101" s="266"/>
      <c r="DC101" s="267"/>
      <c r="DD101" s="267"/>
      <c r="DE101" s="267"/>
      <c r="DF101" s="267"/>
      <c r="DG101" s="267"/>
      <c r="DH101" s="267"/>
      <c r="DI101" s="267"/>
      <c r="DJ101" s="268"/>
      <c r="DK101" s="263"/>
      <c r="DL101" s="269"/>
      <c r="DM101" s="270"/>
      <c r="DN101" s="270"/>
      <c r="DO101" s="270"/>
      <c r="DP101" s="271"/>
      <c r="DQ101" s="272"/>
      <c r="DS101" s="413">
        <v>10132</v>
      </c>
    </row>
    <row r="102" spans="1:125" s="552" customFormat="1" ht="20.25" customHeight="1" collapsed="1">
      <c r="A102" s="547">
        <v>10136</v>
      </c>
      <c r="B102" s="650" t="s">
        <v>1408</v>
      </c>
      <c r="C102" s="555" t="s">
        <v>55</v>
      </c>
      <c r="D102" s="555" t="s">
        <v>246</v>
      </c>
      <c r="E102" s="396" t="s">
        <v>89</v>
      </c>
      <c r="F102" s="652" t="s">
        <v>911</v>
      </c>
      <c r="G102" s="650" t="s">
        <v>910</v>
      </c>
      <c r="H102" s="555"/>
      <c r="I102" s="555" t="s">
        <v>376</v>
      </c>
      <c r="J102" s="555" t="s">
        <v>140</v>
      </c>
      <c r="K102" s="555" t="s">
        <v>114</v>
      </c>
      <c r="L102" s="292">
        <v>0.5</v>
      </c>
      <c r="M102" s="293" t="s">
        <v>769</v>
      </c>
      <c r="N102" s="293" t="s">
        <v>377</v>
      </c>
      <c r="O102" s="294"/>
      <c r="P102" s="295"/>
      <c r="Q102" s="295"/>
      <c r="R102" s="294"/>
      <c r="S102" s="296">
        <v>2007</v>
      </c>
      <c r="T102" s="240">
        <v>1.8460000000000001</v>
      </c>
      <c r="U102" s="240">
        <v>7.8689999999999998</v>
      </c>
      <c r="V102" s="240">
        <v>3.9344999999999999</v>
      </c>
      <c r="W102" s="297"/>
      <c r="X102" s="252">
        <v>0.42627302275189594</v>
      </c>
      <c r="Y102" s="299">
        <v>1</v>
      </c>
      <c r="Z102" s="299">
        <v>1</v>
      </c>
      <c r="AA102" s="240">
        <v>3.9344999999999999</v>
      </c>
      <c r="AB102" s="298">
        <v>0.31058584318210702</v>
      </c>
      <c r="AC102" s="300"/>
      <c r="AD102" s="301">
        <v>37438</v>
      </c>
      <c r="AE102" s="294" t="s">
        <v>94</v>
      </c>
      <c r="AF102" s="619">
        <v>3.8147730000000002</v>
      </c>
      <c r="AG102" s="410"/>
      <c r="AH102" s="405">
        <v>41820</v>
      </c>
      <c r="AI102" s="406">
        <v>3.5750000000000002</v>
      </c>
      <c r="AJ102" s="246"/>
      <c r="AK102" s="246"/>
      <c r="AL102" s="246" t="s">
        <v>110</v>
      </c>
      <c r="AM102" s="247">
        <v>7.8750000000000001E-2</v>
      </c>
      <c r="AN102" s="250">
        <v>7.9887322260066326E-2</v>
      </c>
      <c r="AO102" s="248"/>
      <c r="AP102" s="302">
        <v>76</v>
      </c>
      <c r="AQ102" s="302">
        <v>81.162773132324219</v>
      </c>
      <c r="AR102" s="555"/>
      <c r="AS102" s="303"/>
      <c r="AT102" s="250">
        <v>6.7931225425318667E-2</v>
      </c>
      <c r="AU102" s="251" t="s">
        <v>1172</v>
      </c>
      <c r="AV102" s="256">
        <v>1</v>
      </c>
      <c r="AW102" s="277">
        <v>7869</v>
      </c>
      <c r="AX102" s="254">
        <v>42674</v>
      </c>
      <c r="AY102" s="251"/>
      <c r="AZ102" s="256"/>
      <c r="BA102" s="277"/>
      <c r="BB102" s="254"/>
      <c r="BC102" s="251"/>
      <c r="BD102" s="256"/>
      <c r="BE102" s="277"/>
      <c r="BF102" s="254"/>
      <c r="BG102" s="252">
        <v>1</v>
      </c>
      <c r="BH102" s="255">
        <v>1.83</v>
      </c>
      <c r="BI102" s="256">
        <v>0</v>
      </c>
      <c r="BJ102" s="256">
        <v>0</v>
      </c>
      <c r="BK102" s="256">
        <v>0</v>
      </c>
      <c r="BL102" s="256">
        <v>1</v>
      </c>
      <c r="BM102" s="256">
        <v>0</v>
      </c>
      <c r="BN102" s="257"/>
      <c r="BO102" s="675">
        <v>0.14587386999999999</v>
      </c>
      <c r="BP102" s="258"/>
      <c r="BQ102" s="322" t="s">
        <v>98</v>
      </c>
      <c r="BR102" s="296">
        <v>0.5</v>
      </c>
      <c r="BS102" s="296"/>
      <c r="BT102" s="557"/>
      <c r="BU102" s="296">
        <v>0.5</v>
      </c>
      <c r="BV102" s="296">
        <v>0</v>
      </c>
      <c r="BW102" s="296">
        <v>1</v>
      </c>
      <c r="BX102" s="296"/>
      <c r="BY102" s="296">
        <v>0</v>
      </c>
      <c r="BZ102" s="296">
        <v>0</v>
      </c>
      <c r="CA102" s="555" t="s">
        <v>591</v>
      </c>
      <c r="CB102" s="555" t="s">
        <v>592</v>
      </c>
      <c r="CC102" s="304" t="s">
        <v>594</v>
      </c>
      <c r="CD102" s="557" t="s">
        <v>593</v>
      </c>
      <c r="CE102" s="555" t="s">
        <v>591</v>
      </c>
      <c r="CF102" s="555" t="s">
        <v>592</v>
      </c>
      <c r="CG102" s="304" t="s">
        <v>594</v>
      </c>
      <c r="CH102" s="399" t="s">
        <v>593</v>
      </c>
      <c r="CI102" s="305"/>
      <c r="CJ102" s="305"/>
      <c r="CK102" s="305"/>
      <c r="CL102" s="305"/>
      <c r="CM102" s="305"/>
      <c r="CN102" s="305" t="s">
        <v>907</v>
      </c>
      <c r="CO102" s="554"/>
      <c r="CP102" s="323" t="s">
        <v>1308</v>
      </c>
      <c r="CQ102" s="296" t="s">
        <v>436</v>
      </c>
      <c r="CR102" s="296" t="s">
        <v>55</v>
      </c>
      <c r="CS102" s="556"/>
      <c r="CT102" s="291"/>
      <c r="CU102" s="291"/>
      <c r="CV102" s="291"/>
      <c r="CW102" s="291"/>
      <c r="CX102" s="291"/>
      <c r="CY102" s="291"/>
      <c r="CZ102" s="264" t="s">
        <v>93</v>
      </c>
      <c r="DA102" s="265"/>
      <c r="DB102" s="266"/>
      <c r="DC102" s="267"/>
      <c r="DD102" s="267"/>
      <c r="DE102" s="267"/>
      <c r="DF102" s="267"/>
      <c r="DG102" s="267"/>
      <c r="DH102" s="267"/>
      <c r="DI102" s="267"/>
      <c r="DJ102" s="268"/>
      <c r="DK102" s="263"/>
      <c r="DL102" s="269"/>
      <c r="DM102" s="270"/>
      <c r="DN102" s="270"/>
      <c r="DO102" s="270"/>
      <c r="DP102" s="271"/>
      <c r="DQ102" s="272"/>
      <c r="DS102" s="409">
        <v>10136</v>
      </c>
    </row>
    <row r="103" spans="1:125" s="552" customFormat="1" ht="20.25" customHeight="1">
      <c r="A103" s="548">
        <v>10137</v>
      </c>
      <c r="B103" s="650" t="s">
        <v>1407</v>
      </c>
      <c r="C103" s="555" t="s">
        <v>55</v>
      </c>
      <c r="D103" s="555" t="s">
        <v>246</v>
      </c>
      <c r="E103" s="396" t="s">
        <v>89</v>
      </c>
      <c r="F103" s="650" t="s">
        <v>902</v>
      </c>
      <c r="G103" s="650" t="s">
        <v>1264</v>
      </c>
      <c r="H103" s="555"/>
      <c r="I103" s="555" t="s">
        <v>367</v>
      </c>
      <c r="J103" s="555" t="s">
        <v>279</v>
      </c>
      <c r="K103" s="555" t="s">
        <v>114</v>
      </c>
      <c r="L103" s="292">
        <v>0.5</v>
      </c>
      <c r="M103" s="293" t="s">
        <v>769</v>
      </c>
      <c r="N103" s="293" t="s">
        <v>377</v>
      </c>
      <c r="O103" s="294"/>
      <c r="P103" s="295"/>
      <c r="Q103" s="295"/>
      <c r="R103" s="294"/>
      <c r="S103" s="296">
        <v>2007</v>
      </c>
      <c r="T103" s="240">
        <v>9.5749999999999993</v>
      </c>
      <c r="U103" s="240">
        <v>45493.4</v>
      </c>
      <c r="V103" s="240">
        <v>22746.7</v>
      </c>
      <c r="W103" s="297"/>
      <c r="X103" s="252">
        <v>475.12689295039172</v>
      </c>
      <c r="Y103" s="299">
        <v>1</v>
      </c>
      <c r="Z103" s="299">
        <v>1</v>
      </c>
      <c r="AA103" s="240">
        <v>22.746700000000001</v>
      </c>
      <c r="AB103" s="298">
        <v>8.185802775787257E-2</v>
      </c>
      <c r="AC103" s="300"/>
      <c r="AD103" s="301">
        <v>37438</v>
      </c>
      <c r="AE103" s="294" t="s">
        <v>94</v>
      </c>
      <c r="AF103" s="619">
        <v>18.601057000000001</v>
      </c>
      <c r="AG103" s="410"/>
      <c r="AH103" s="405">
        <v>41820</v>
      </c>
      <c r="AI103" s="406">
        <v>18.649999999999999</v>
      </c>
      <c r="AJ103" s="246"/>
      <c r="AK103" s="246"/>
      <c r="AL103" s="246" t="s">
        <v>110</v>
      </c>
      <c r="AM103" s="247">
        <v>0.08</v>
      </c>
      <c r="AN103" s="250">
        <v>7.5297979034202198E-2</v>
      </c>
      <c r="AO103" s="248"/>
      <c r="AP103" s="302">
        <v>72</v>
      </c>
      <c r="AQ103" s="302">
        <v>62.262836456298835</v>
      </c>
      <c r="AR103" s="555"/>
      <c r="AS103" s="303"/>
      <c r="AT103" s="250">
        <v>-0.13523838255140508</v>
      </c>
      <c r="AU103" s="251" t="s">
        <v>1173</v>
      </c>
      <c r="AV103" s="256">
        <v>1</v>
      </c>
      <c r="AW103" s="277">
        <v>45493.4</v>
      </c>
      <c r="AX103" s="254">
        <v>42978</v>
      </c>
      <c r="AY103" s="251"/>
      <c r="AZ103" s="256"/>
      <c r="BA103" s="277"/>
      <c r="BB103" s="254"/>
      <c r="BC103" s="251"/>
      <c r="BD103" s="256"/>
      <c r="BE103" s="277"/>
      <c r="BF103" s="254"/>
      <c r="BG103" s="252">
        <v>1</v>
      </c>
      <c r="BH103" s="255">
        <v>2.67</v>
      </c>
      <c r="BI103" s="256">
        <v>0</v>
      </c>
      <c r="BJ103" s="256">
        <v>0</v>
      </c>
      <c r="BK103" s="256">
        <v>0</v>
      </c>
      <c r="BL103" s="256">
        <v>0</v>
      </c>
      <c r="BM103" s="256">
        <v>1</v>
      </c>
      <c r="BN103" s="257"/>
      <c r="BO103" s="675">
        <v>0.69661251499999999</v>
      </c>
      <c r="BP103" s="258"/>
      <c r="BQ103" s="322" t="s">
        <v>98</v>
      </c>
      <c r="BR103" s="296">
        <v>0.5</v>
      </c>
      <c r="BS103" s="296"/>
      <c r="BT103" s="557"/>
      <c r="BU103" s="296">
        <v>0.5</v>
      </c>
      <c r="BV103" s="296">
        <v>0</v>
      </c>
      <c r="BW103" s="296">
        <v>1</v>
      </c>
      <c r="BX103" s="296"/>
      <c r="BY103" s="296">
        <v>0</v>
      </c>
      <c r="BZ103" s="296">
        <v>0</v>
      </c>
      <c r="CA103" s="555" t="s">
        <v>591</v>
      </c>
      <c r="CB103" s="555" t="s">
        <v>592</v>
      </c>
      <c r="CC103" s="304" t="s">
        <v>594</v>
      </c>
      <c r="CD103" s="399" t="s">
        <v>593</v>
      </c>
      <c r="CE103" s="555" t="s">
        <v>591</v>
      </c>
      <c r="CF103" s="555" t="s">
        <v>592</v>
      </c>
      <c r="CG103" s="304" t="s">
        <v>594</v>
      </c>
      <c r="CH103" s="399" t="s">
        <v>593</v>
      </c>
      <c r="CI103" s="305"/>
      <c r="CJ103" s="305"/>
      <c r="CK103" s="305"/>
      <c r="CL103" s="568"/>
      <c r="CM103" s="305"/>
      <c r="CN103" s="305" t="s">
        <v>908</v>
      </c>
      <c r="CO103" s="554"/>
      <c r="CP103" s="323" t="s">
        <v>904</v>
      </c>
      <c r="CQ103" s="296" t="s">
        <v>436</v>
      </c>
      <c r="CR103" s="296" t="s">
        <v>55</v>
      </c>
      <c r="CS103" s="556"/>
      <c r="CT103" s="291"/>
      <c r="CU103" s="291" t="s">
        <v>93</v>
      </c>
      <c r="CV103" s="291"/>
      <c r="CW103" s="291"/>
      <c r="CX103" s="291"/>
      <c r="CY103" s="291"/>
      <c r="CZ103" s="264" t="s">
        <v>93</v>
      </c>
      <c r="DA103" s="265"/>
      <c r="DB103" s="266"/>
      <c r="DC103" s="267"/>
      <c r="DD103" s="267"/>
      <c r="DE103" s="267"/>
      <c r="DF103" s="267"/>
      <c r="DG103" s="267"/>
      <c r="DH103" s="267"/>
      <c r="DI103" s="267"/>
      <c r="DJ103" s="268"/>
      <c r="DK103" s="263"/>
      <c r="DL103" s="269"/>
      <c r="DM103" s="270"/>
      <c r="DN103" s="270"/>
      <c r="DO103" s="270"/>
      <c r="DP103" s="271"/>
      <c r="DQ103" s="272"/>
      <c r="DS103" s="413">
        <v>10137</v>
      </c>
    </row>
    <row r="104" spans="1:125" s="552" customFormat="1" ht="20.25" customHeight="1">
      <c r="A104" s="548">
        <v>10076</v>
      </c>
      <c r="B104" s="650" t="s">
        <v>1406</v>
      </c>
      <c r="C104" s="555" t="s">
        <v>55</v>
      </c>
      <c r="D104" s="555" t="s">
        <v>246</v>
      </c>
      <c r="E104" s="396" t="s">
        <v>89</v>
      </c>
      <c r="F104" s="650" t="s">
        <v>379</v>
      </c>
      <c r="G104" s="650"/>
      <c r="H104" s="555"/>
      <c r="I104" s="555" t="s">
        <v>367</v>
      </c>
      <c r="J104" s="555" t="s">
        <v>279</v>
      </c>
      <c r="K104" s="555" t="s">
        <v>114</v>
      </c>
      <c r="L104" s="292">
        <v>0.5</v>
      </c>
      <c r="M104" s="293" t="s">
        <v>769</v>
      </c>
      <c r="N104" s="293" t="s">
        <v>377</v>
      </c>
      <c r="O104" s="294"/>
      <c r="P104" s="295"/>
      <c r="Q104" s="295"/>
      <c r="R104" s="294"/>
      <c r="S104" s="296">
        <v>2007</v>
      </c>
      <c r="T104" s="240">
        <v>16.600000000000001</v>
      </c>
      <c r="U104" s="240">
        <v>42.954000000000001</v>
      </c>
      <c r="V104" s="240">
        <v>21.477</v>
      </c>
      <c r="W104" s="297"/>
      <c r="X104" s="252">
        <v>0.25875903614457829</v>
      </c>
      <c r="Y104" s="299">
        <v>1</v>
      </c>
      <c r="Z104" s="299">
        <v>1</v>
      </c>
      <c r="AA104" s="240">
        <v>21.477</v>
      </c>
      <c r="AB104" s="298">
        <v>0.45760581086743957</v>
      </c>
      <c r="AC104" s="300">
        <v>0</v>
      </c>
      <c r="AD104" s="301">
        <v>37438</v>
      </c>
      <c r="AE104" s="294" t="s">
        <v>94</v>
      </c>
      <c r="AF104" s="619">
        <v>53.216822999999998</v>
      </c>
      <c r="AG104" s="410"/>
      <c r="AH104" s="405">
        <v>41820</v>
      </c>
      <c r="AI104" s="406">
        <v>53.174999999999997</v>
      </c>
      <c r="AJ104" s="246"/>
      <c r="AK104" s="246" t="s">
        <v>110</v>
      </c>
      <c r="AL104" s="246"/>
      <c r="AM104" s="247">
        <v>8.6499999999999994E-2</v>
      </c>
      <c r="AN104" s="250">
        <v>8.8858517540590501E-2</v>
      </c>
      <c r="AO104" s="248" t="s">
        <v>1528</v>
      </c>
      <c r="AP104" s="302">
        <v>214</v>
      </c>
      <c r="AQ104" s="302">
        <v>222.53749084472656</v>
      </c>
      <c r="AR104" s="555"/>
      <c r="AS104" s="303"/>
      <c r="AT104" s="250">
        <v>3.9894817031432536E-2</v>
      </c>
      <c r="AU104" s="251" t="s">
        <v>1174</v>
      </c>
      <c r="AV104" s="256">
        <v>1</v>
      </c>
      <c r="AW104" s="277">
        <v>21477</v>
      </c>
      <c r="AX104" s="254">
        <v>44681</v>
      </c>
      <c r="AY104" s="251"/>
      <c r="AZ104" s="256"/>
      <c r="BA104" s="277"/>
      <c r="BB104" s="254"/>
      <c r="BC104" s="251"/>
      <c r="BD104" s="256"/>
      <c r="BE104" s="277"/>
      <c r="BF104" s="254"/>
      <c r="BG104" s="252">
        <v>1</v>
      </c>
      <c r="BH104" s="255">
        <v>7.33</v>
      </c>
      <c r="BI104" s="256">
        <v>0</v>
      </c>
      <c r="BJ104" s="256">
        <v>1</v>
      </c>
      <c r="BK104" s="256">
        <v>0</v>
      </c>
      <c r="BL104" s="256">
        <v>0</v>
      </c>
      <c r="BM104" s="256">
        <v>1</v>
      </c>
      <c r="BN104" s="257"/>
      <c r="BO104" s="675">
        <v>2.3467680450000001</v>
      </c>
      <c r="BP104" s="258"/>
      <c r="BQ104" s="411" t="s">
        <v>98</v>
      </c>
      <c r="BR104" s="296">
        <v>0.5</v>
      </c>
      <c r="BS104" s="296"/>
      <c r="BT104" s="557"/>
      <c r="BU104" s="296">
        <v>0.5</v>
      </c>
      <c r="BV104" s="296">
        <v>0</v>
      </c>
      <c r="BW104" s="296">
        <v>1</v>
      </c>
      <c r="BX104" s="296"/>
      <c r="BY104" s="296">
        <v>0</v>
      </c>
      <c r="BZ104" s="296">
        <v>0</v>
      </c>
      <c r="CA104" s="555" t="s">
        <v>591</v>
      </c>
      <c r="CB104" s="555" t="s">
        <v>592</v>
      </c>
      <c r="CC104" s="304" t="s">
        <v>594</v>
      </c>
      <c r="CD104" s="557" t="s">
        <v>593</v>
      </c>
      <c r="CE104" s="555" t="s">
        <v>591</v>
      </c>
      <c r="CF104" s="555" t="s">
        <v>592</v>
      </c>
      <c r="CG104" s="304" t="s">
        <v>594</v>
      </c>
      <c r="CH104" s="557" t="s">
        <v>593</v>
      </c>
      <c r="CI104" s="305"/>
      <c r="CJ104" s="305"/>
      <c r="CK104" s="305"/>
      <c r="CL104" s="305"/>
      <c r="CM104" s="305"/>
      <c r="CN104" s="554" t="s">
        <v>577</v>
      </c>
      <c r="CO104" s="554"/>
      <c r="CP104" s="556" t="s">
        <v>772</v>
      </c>
      <c r="CQ104" s="296" t="s">
        <v>436</v>
      </c>
      <c r="CR104" s="296" t="s">
        <v>55</v>
      </c>
      <c r="CS104" s="556"/>
      <c r="CT104" s="291"/>
      <c r="CU104" s="291"/>
      <c r="CV104" s="291"/>
      <c r="CW104" s="291"/>
      <c r="CX104" s="291"/>
      <c r="CY104" s="291"/>
      <c r="CZ104" s="264" t="s">
        <v>93</v>
      </c>
      <c r="DA104" s="265"/>
      <c r="DB104" s="266"/>
      <c r="DC104" s="267"/>
      <c r="DD104" s="267"/>
      <c r="DE104" s="267"/>
      <c r="DF104" s="267"/>
      <c r="DG104" s="267"/>
      <c r="DH104" s="267"/>
      <c r="DI104" s="267"/>
      <c r="DJ104" s="268"/>
      <c r="DK104" s="263"/>
      <c r="DL104" s="269"/>
      <c r="DM104" s="270"/>
      <c r="DN104" s="270"/>
      <c r="DO104" s="270"/>
      <c r="DP104" s="271"/>
      <c r="DQ104" s="272"/>
      <c r="DS104" s="413">
        <v>10076</v>
      </c>
    </row>
    <row r="105" spans="1:125" s="552" customFormat="1" ht="20.25" customHeight="1">
      <c r="A105" s="548">
        <v>1010104</v>
      </c>
      <c r="B105" s="650" t="s">
        <v>773</v>
      </c>
      <c r="C105" s="555" t="s">
        <v>55</v>
      </c>
      <c r="D105" s="555" t="s">
        <v>246</v>
      </c>
      <c r="E105" s="396" t="s">
        <v>89</v>
      </c>
      <c r="F105" s="650" t="s">
        <v>1256</v>
      </c>
      <c r="G105" s="650" t="s">
        <v>1263</v>
      </c>
      <c r="H105" s="555"/>
      <c r="I105" s="555" t="s">
        <v>367</v>
      </c>
      <c r="J105" s="555" t="s">
        <v>317</v>
      </c>
      <c r="K105" s="555" t="s">
        <v>114</v>
      </c>
      <c r="L105" s="292">
        <v>1</v>
      </c>
      <c r="M105" s="293"/>
      <c r="N105" s="293" t="s">
        <v>377</v>
      </c>
      <c r="O105" s="294"/>
      <c r="P105" s="295"/>
      <c r="Q105" s="295"/>
      <c r="R105" s="294"/>
      <c r="S105" s="296">
        <v>2012</v>
      </c>
      <c r="T105" s="240">
        <v>1.645</v>
      </c>
      <c r="U105" s="240">
        <v>7.8310000000000004</v>
      </c>
      <c r="V105" s="240">
        <v>7.8310000000000004</v>
      </c>
      <c r="W105" s="297"/>
      <c r="X105" s="252">
        <v>0.47604863221884502</v>
      </c>
      <c r="Y105" s="299">
        <v>1</v>
      </c>
      <c r="Z105" s="299">
        <v>1</v>
      </c>
      <c r="AA105" s="240">
        <v>7.8310000000000004</v>
      </c>
      <c r="AB105" s="298">
        <v>5.1400000000000001E-2</v>
      </c>
      <c r="AC105" s="300"/>
      <c r="AD105" s="301">
        <v>37438</v>
      </c>
      <c r="AE105" s="294" t="s">
        <v>94</v>
      </c>
      <c r="AF105" s="619">
        <v>6.3883174599999997</v>
      </c>
      <c r="AG105" s="410"/>
      <c r="AH105" s="405">
        <v>42004</v>
      </c>
      <c r="AI105" s="406">
        <v>12.5</v>
      </c>
      <c r="AJ105" s="246"/>
      <c r="AK105" s="246" t="s">
        <v>110</v>
      </c>
      <c r="AL105" s="246" t="s">
        <v>1179</v>
      </c>
      <c r="AM105" s="247">
        <v>7.7499999999999999E-2</v>
      </c>
      <c r="AN105" s="250">
        <v>8.8799907573785475E-2</v>
      </c>
      <c r="AO105" s="248"/>
      <c r="AP105" s="302">
        <v>75</v>
      </c>
      <c r="AQ105" s="302">
        <v>75</v>
      </c>
      <c r="AR105" s="555"/>
      <c r="AS105" s="303"/>
      <c r="AT105" s="250">
        <v>0</v>
      </c>
      <c r="AU105" s="251" t="s">
        <v>382</v>
      </c>
      <c r="AV105" s="256">
        <v>1</v>
      </c>
      <c r="AW105" s="326">
        <v>15662</v>
      </c>
      <c r="AX105" s="254">
        <v>42035</v>
      </c>
      <c r="AY105" s="251"/>
      <c r="AZ105" s="256"/>
      <c r="BA105" s="277"/>
      <c r="BB105" s="254"/>
      <c r="BC105" s="251"/>
      <c r="BD105" s="256"/>
      <c r="BE105" s="277"/>
      <c r="BF105" s="254"/>
      <c r="BG105" s="252">
        <v>1</v>
      </c>
      <c r="BH105" s="255">
        <v>8.3333333333333329E-2</v>
      </c>
      <c r="BI105" s="256">
        <v>0</v>
      </c>
      <c r="BJ105" s="256">
        <v>1</v>
      </c>
      <c r="BK105" s="256">
        <v>0</v>
      </c>
      <c r="BL105" s="256">
        <v>0</v>
      </c>
      <c r="BM105" s="256">
        <v>1</v>
      </c>
      <c r="BN105" s="257"/>
      <c r="BO105" s="675">
        <v>9.4816399999999856E-3</v>
      </c>
      <c r="BP105" s="258"/>
      <c r="BQ105" s="411" t="s">
        <v>98</v>
      </c>
      <c r="BR105" s="296">
        <v>1</v>
      </c>
      <c r="BS105" s="296"/>
      <c r="BT105" s="296"/>
      <c r="BU105" s="296"/>
      <c r="BV105" s="296">
        <v>0</v>
      </c>
      <c r="BW105" s="296">
        <v>1</v>
      </c>
      <c r="BX105" s="296"/>
      <c r="BY105" s="296">
        <v>0</v>
      </c>
      <c r="BZ105" s="296">
        <v>0</v>
      </c>
      <c r="CA105" s="555" t="s">
        <v>591</v>
      </c>
      <c r="CB105" s="555" t="s">
        <v>592</v>
      </c>
      <c r="CC105" s="304" t="s">
        <v>594</v>
      </c>
      <c r="CD105" s="557" t="s">
        <v>593</v>
      </c>
      <c r="CE105" s="555" t="s">
        <v>591</v>
      </c>
      <c r="CF105" s="555" t="s">
        <v>592</v>
      </c>
      <c r="CG105" s="304" t="s">
        <v>594</v>
      </c>
      <c r="CH105" s="557" t="s">
        <v>593</v>
      </c>
      <c r="CI105" s="305"/>
      <c r="CJ105" s="305"/>
      <c r="CK105" s="305"/>
      <c r="CL105" s="305"/>
      <c r="CM105" s="305"/>
      <c r="CN105" s="560" t="s">
        <v>576</v>
      </c>
      <c r="CO105" s="554"/>
      <c r="CP105" s="556" t="s">
        <v>773</v>
      </c>
      <c r="CQ105" s="296" t="s">
        <v>436</v>
      </c>
      <c r="CR105" s="296" t="s">
        <v>55</v>
      </c>
      <c r="CS105" s="556"/>
      <c r="CT105" s="291"/>
      <c r="CU105" s="291" t="s">
        <v>93</v>
      </c>
      <c r="CV105" s="291"/>
      <c r="CW105" s="291"/>
      <c r="CX105" s="291"/>
      <c r="CY105" s="291"/>
      <c r="CZ105" s="264" t="s">
        <v>93</v>
      </c>
      <c r="DA105" s="265"/>
      <c r="DB105" s="266"/>
      <c r="DC105" s="267"/>
      <c r="DD105" s="267"/>
      <c r="DE105" s="267"/>
      <c r="DF105" s="267"/>
      <c r="DG105" s="267"/>
      <c r="DH105" s="267"/>
      <c r="DI105" s="267"/>
      <c r="DJ105" s="268"/>
      <c r="DK105" s="263"/>
      <c r="DL105" s="269"/>
      <c r="DM105" s="270"/>
      <c r="DN105" s="270"/>
      <c r="DO105" s="270"/>
      <c r="DP105" s="271"/>
      <c r="DQ105" s="272"/>
      <c r="DS105" s="413">
        <v>1010104</v>
      </c>
    </row>
    <row r="106" spans="1:125" s="552" customFormat="1" ht="20.25" customHeight="1">
      <c r="A106" s="548">
        <v>1010104</v>
      </c>
      <c r="B106" s="667" t="s">
        <v>1188</v>
      </c>
      <c r="C106" s="555" t="s">
        <v>55</v>
      </c>
      <c r="D106" s="555" t="s">
        <v>246</v>
      </c>
      <c r="E106" s="396" t="s">
        <v>89</v>
      </c>
      <c r="F106" s="650" t="s">
        <v>1256</v>
      </c>
      <c r="G106" s="650" t="s">
        <v>1263</v>
      </c>
      <c r="H106" s="555"/>
      <c r="I106" s="555" t="s">
        <v>367</v>
      </c>
      <c r="J106" s="555" t="s">
        <v>317</v>
      </c>
      <c r="K106" s="555" t="s">
        <v>114</v>
      </c>
      <c r="L106" s="292">
        <v>1</v>
      </c>
      <c r="M106" s="293"/>
      <c r="N106" s="293" t="s">
        <v>377</v>
      </c>
      <c r="O106" s="294"/>
      <c r="P106" s="295"/>
      <c r="Q106" s="295"/>
      <c r="R106" s="294"/>
      <c r="S106" s="296">
        <v>2012</v>
      </c>
      <c r="T106" s="240">
        <v>1.645</v>
      </c>
      <c r="U106" s="240">
        <v>7.8310000000000004</v>
      </c>
      <c r="V106" s="240">
        <v>7.8310000000000004</v>
      </c>
      <c r="W106" s="297"/>
      <c r="X106" s="252">
        <v>0.47604863221884502</v>
      </c>
      <c r="Y106" s="299">
        <v>1</v>
      </c>
      <c r="Z106" s="299">
        <v>1</v>
      </c>
      <c r="AA106" s="240">
        <v>7.8310000000000004</v>
      </c>
      <c r="AB106" s="298">
        <v>5.1400000000000001E-2</v>
      </c>
      <c r="AC106" s="300"/>
      <c r="AD106" s="301">
        <v>37438</v>
      </c>
      <c r="AE106" s="294" t="s">
        <v>306</v>
      </c>
      <c r="AF106" s="619"/>
      <c r="AG106" s="410"/>
      <c r="AH106" s="405"/>
      <c r="AI106" s="406"/>
      <c r="AJ106" s="246"/>
      <c r="AK106" s="246"/>
      <c r="AL106" s="246"/>
      <c r="AM106" s="247"/>
      <c r="AN106" s="407"/>
      <c r="AO106" s="247"/>
      <c r="AP106" s="249"/>
      <c r="AQ106" s="302"/>
      <c r="AR106" s="555"/>
      <c r="AS106" s="303"/>
      <c r="AT106" s="250"/>
      <c r="AU106" s="251" t="s">
        <v>382</v>
      </c>
      <c r="AV106" s="256">
        <v>1</v>
      </c>
      <c r="AW106" s="326">
        <v>15662</v>
      </c>
      <c r="AX106" s="254">
        <v>42035</v>
      </c>
      <c r="AY106" s="251"/>
      <c r="AZ106" s="256"/>
      <c r="BA106" s="277"/>
      <c r="BB106" s="254"/>
      <c r="BC106" s="251"/>
      <c r="BD106" s="256"/>
      <c r="BE106" s="277"/>
      <c r="BF106" s="254"/>
      <c r="BG106" s="252">
        <v>1</v>
      </c>
      <c r="BH106" s="255">
        <v>8.3333333333333329E-2</v>
      </c>
      <c r="BI106" s="256">
        <v>0</v>
      </c>
      <c r="BJ106" s="256">
        <v>1</v>
      </c>
      <c r="BK106" s="256">
        <v>0</v>
      </c>
      <c r="BL106" s="256">
        <v>0</v>
      </c>
      <c r="BM106" s="256">
        <v>1</v>
      </c>
      <c r="BN106" s="257"/>
      <c r="BO106" s="675">
        <v>9.4816399999999856E-3</v>
      </c>
      <c r="BP106" s="258"/>
      <c r="BQ106" s="411" t="s">
        <v>98</v>
      </c>
      <c r="BR106" s="296">
        <v>1</v>
      </c>
      <c r="BS106" s="296"/>
      <c r="BT106" s="296"/>
      <c r="BU106" s="296"/>
      <c r="BV106" s="296">
        <v>0</v>
      </c>
      <c r="BW106" s="296">
        <v>1</v>
      </c>
      <c r="BX106" s="296"/>
      <c r="BY106" s="296">
        <v>0</v>
      </c>
      <c r="BZ106" s="296">
        <v>0</v>
      </c>
      <c r="CA106" s="555" t="s">
        <v>591</v>
      </c>
      <c r="CB106" s="555" t="s">
        <v>592</v>
      </c>
      <c r="CC106" s="304" t="s">
        <v>594</v>
      </c>
      <c r="CD106" s="399" t="s">
        <v>593</v>
      </c>
      <c r="CE106" s="555" t="s">
        <v>591</v>
      </c>
      <c r="CF106" s="555" t="s">
        <v>592</v>
      </c>
      <c r="CG106" s="304" t="s">
        <v>594</v>
      </c>
      <c r="CH106" s="399" t="s">
        <v>593</v>
      </c>
      <c r="CI106" s="305"/>
      <c r="CJ106" s="305"/>
      <c r="CK106" s="305"/>
      <c r="CL106" s="305"/>
      <c r="CM106" s="568"/>
      <c r="CN106" s="560" t="s">
        <v>576</v>
      </c>
      <c r="CO106" s="554"/>
      <c r="CP106" s="556" t="s">
        <v>773</v>
      </c>
      <c r="CQ106" s="296" t="s">
        <v>436</v>
      </c>
      <c r="CR106" s="296" t="s">
        <v>55</v>
      </c>
      <c r="CS106" s="556"/>
      <c r="CT106" s="291"/>
      <c r="CU106" s="291" t="s">
        <v>93</v>
      </c>
      <c r="CV106" s="291"/>
      <c r="CW106" s="291"/>
      <c r="CX106" s="291"/>
      <c r="CY106" s="291"/>
      <c r="CZ106" s="264" t="s">
        <v>93</v>
      </c>
      <c r="DA106" s="265"/>
      <c r="DB106" s="266"/>
      <c r="DC106" s="267"/>
      <c r="DD106" s="267"/>
      <c r="DE106" s="267"/>
      <c r="DF106" s="267"/>
      <c r="DG106" s="267"/>
      <c r="DH106" s="267"/>
      <c r="DI106" s="267"/>
      <c r="DJ106" s="268"/>
      <c r="DK106" s="263"/>
      <c r="DL106" s="269"/>
      <c r="DM106" s="270"/>
      <c r="DN106" s="270"/>
      <c r="DO106" s="270"/>
      <c r="DP106" s="271"/>
      <c r="DQ106" s="272"/>
      <c r="DS106" s="413">
        <v>1010104</v>
      </c>
    </row>
    <row r="107" spans="1:125" s="552" customFormat="1" ht="20.25" customHeight="1">
      <c r="A107" s="548">
        <v>10133</v>
      </c>
      <c r="B107" s="650" t="s">
        <v>900</v>
      </c>
      <c r="C107" s="555" t="s">
        <v>55</v>
      </c>
      <c r="D107" s="555" t="s">
        <v>246</v>
      </c>
      <c r="E107" s="396" t="s">
        <v>89</v>
      </c>
      <c r="F107" s="650" t="s">
        <v>1262</v>
      </c>
      <c r="G107" s="650" t="s">
        <v>1257</v>
      </c>
      <c r="H107" s="555"/>
      <c r="I107" s="555" t="s">
        <v>367</v>
      </c>
      <c r="J107" s="555" t="s">
        <v>317</v>
      </c>
      <c r="K107" s="555" t="s">
        <v>114</v>
      </c>
      <c r="L107" s="292">
        <v>0.5</v>
      </c>
      <c r="M107" s="293" t="s">
        <v>769</v>
      </c>
      <c r="N107" s="293" t="s">
        <v>377</v>
      </c>
      <c r="O107" s="294"/>
      <c r="P107" s="295"/>
      <c r="Q107" s="295"/>
      <c r="R107" s="294"/>
      <c r="S107" s="296">
        <v>2012</v>
      </c>
      <c r="T107" s="240">
        <v>2.5470000000000002</v>
      </c>
      <c r="U107" s="240">
        <v>13.801</v>
      </c>
      <c r="V107" s="240">
        <v>6.9005000000000001</v>
      </c>
      <c r="W107" s="297"/>
      <c r="X107" s="252">
        <v>0.5418531605810758</v>
      </c>
      <c r="Y107" s="299">
        <v>1</v>
      </c>
      <c r="Z107" s="299">
        <v>1</v>
      </c>
      <c r="AA107" s="240">
        <v>6.9005000000000001</v>
      </c>
      <c r="AB107" s="298">
        <v>5.7966813998985581E-2</v>
      </c>
      <c r="AC107" s="300"/>
      <c r="AD107" s="301">
        <v>37438</v>
      </c>
      <c r="AE107" s="294" t="s">
        <v>94</v>
      </c>
      <c r="AF107" s="619">
        <v>6.7684554399999994</v>
      </c>
      <c r="AG107" s="410"/>
      <c r="AH107" s="405">
        <v>41820</v>
      </c>
      <c r="AI107" s="406">
        <v>6.75</v>
      </c>
      <c r="AJ107" s="246"/>
      <c r="AK107" s="246" t="s">
        <v>110</v>
      </c>
      <c r="AL107" s="246"/>
      <c r="AM107" s="247">
        <v>7.6499999999999999E-2</v>
      </c>
      <c r="AN107" s="250">
        <v>7.75009903884364E-2</v>
      </c>
      <c r="AO107" s="247"/>
      <c r="AP107" s="302">
        <v>73</v>
      </c>
      <c r="AQ107" s="302">
        <v>77.693809509277344</v>
      </c>
      <c r="AR107" s="555"/>
      <c r="AS107" s="303"/>
      <c r="AT107" s="250">
        <v>6.4298760401059502E-2</v>
      </c>
      <c r="AU107" s="251" t="s">
        <v>381</v>
      </c>
      <c r="AV107" s="256">
        <v>1</v>
      </c>
      <c r="AW107" s="327">
        <v>13801</v>
      </c>
      <c r="AX107" s="254">
        <v>43861</v>
      </c>
      <c r="AY107" s="251"/>
      <c r="AZ107" s="256"/>
      <c r="BA107" s="277"/>
      <c r="BB107" s="254"/>
      <c r="BC107" s="251"/>
      <c r="BD107" s="256"/>
      <c r="BE107" s="277"/>
      <c r="BF107" s="254"/>
      <c r="BG107" s="252">
        <v>1</v>
      </c>
      <c r="BH107" s="255">
        <v>5.08</v>
      </c>
      <c r="BI107" s="256">
        <v>0</v>
      </c>
      <c r="BJ107" s="256"/>
      <c r="BK107" s="256"/>
      <c r="BL107" s="256"/>
      <c r="BM107" s="256"/>
      <c r="BN107" s="257"/>
      <c r="BO107" s="675">
        <v>0.25892705999999999</v>
      </c>
      <c r="BP107" s="258"/>
      <c r="BQ107" s="411" t="s">
        <v>98</v>
      </c>
      <c r="BR107" s="296">
        <v>0.5</v>
      </c>
      <c r="BS107" s="296"/>
      <c r="BT107" s="557"/>
      <c r="BU107" s="296">
        <v>0.5</v>
      </c>
      <c r="BV107" s="296">
        <v>0</v>
      </c>
      <c r="BW107" s="296">
        <v>1</v>
      </c>
      <c r="BX107" s="296"/>
      <c r="BY107" s="296">
        <v>0</v>
      </c>
      <c r="BZ107" s="296">
        <v>0</v>
      </c>
      <c r="CA107" s="555" t="s">
        <v>591</v>
      </c>
      <c r="CB107" s="555" t="s">
        <v>592</v>
      </c>
      <c r="CC107" s="304" t="s">
        <v>594</v>
      </c>
      <c r="CD107" s="399" t="s">
        <v>593</v>
      </c>
      <c r="CE107" s="555" t="s">
        <v>591</v>
      </c>
      <c r="CF107" s="555" t="s">
        <v>592</v>
      </c>
      <c r="CG107" s="304" t="s">
        <v>594</v>
      </c>
      <c r="CH107" s="399" t="s">
        <v>593</v>
      </c>
      <c r="CI107" s="305"/>
      <c r="CJ107" s="305"/>
      <c r="CK107" s="305"/>
      <c r="CL107" s="305"/>
      <c r="CM107" s="305"/>
      <c r="CN107" s="560" t="s">
        <v>575</v>
      </c>
      <c r="CO107" s="554"/>
      <c r="CP107" s="556" t="s">
        <v>774</v>
      </c>
      <c r="CQ107" s="296" t="s">
        <v>436</v>
      </c>
      <c r="CR107" s="296" t="s">
        <v>55</v>
      </c>
      <c r="CS107" s="556"/>
      <c r="CT107" s="291"/>
      <c r="CU107" s="291"/>
      <c r="CV107" s="291"/>
      <c r="CW107" s="291"/>
      <c r="CX107" s="291"/>
      <c r="CY107" s="291"/>
      <c r="CZ107" s="264" t="s">
        <v>93</v>
      </c>
      <c r="DA107" s="265"/>
      <c r="DB107" s="266"/>
      <c r="DC107" s="267"/>
      <c r="DD107" s="267"/>
      <c r="DE107" s="267"/>
      <c r="DF107" s="267"/>
      <c r="DG107" s="267"/>
      <c r="DH107" s="267"/>
      <c r="DI107" s="267"/>
      <c r="DJ107" s="268"/>
      <c r="DK107" s="263"/>
      <c r="DL107" s="269"/>
      <c r="DM107" s="270"/>
      <c r="DN107" s="270"/>
      <c r="DO107" s="270"/>
      <c r="DP107" s="271"/>
      <c r="DQ107" s="272"/>
      <c r="DS107" s="413">
        <v>10133</v>
      </c>
    </row>
    <row r="108" spans="1:125" s="552" customFormat="1" ht="20.25" customHeight="1">
      <c r="A108" s="548">
        <v>10176</v>
      </c>
      <c r="B108" s="650" t="s">
        <v>901</v>
      </c>
      <c r="C108" s="555" t="s">
        <v>55</v>
      </c>
      <c r="D108" s="555" t="s">
        <v>246</v>
      </c>
      <c r="E108" s="396" t="s">
        <v>89</v>
      </c>
      <c r="F108" s="653" t="s">
        <v>1349</v>
      </c>
      <c r="G108" s="650" t="s">
        <v>910</v>
      </c>
      <c r="H108" s="555"/>
      <c r="I108" s="555" t="s">
        <v>367</v>
      </c>
      <c r="J108" s="555" t="s">
        <v>317</v>
      </c>
      <c r="K108" s="555" t="s">
        <v>114</v>
      </c>
      <c r="L108" s="292">
        <v>0.5</v>
      </c>
      <c r="M108" s="293" t="s">
        <v>769</v>
      </c>
      <c r="N108" s="293" t="s">
        <v>377</v>
      </c>
      <c r="O108" s="294"/>
      <c r="P108" s="295"/>
      <c r="Q108" s="295"/>
      <c r="R108" s="294"/>
      <c r="S108" s="296">
        <v>2013</v>
      </c>
      <c r="T108" s="240">
        <v>2.3620000000000001</v>
      </c>
      <c r="U108" s="240">
        <v>11.885999999999999</v>
      </c>
      <c r="V108" s="240">
        <v>5.9429999999999996</v>
      </c>
      <c r="W108" s="297"/>
      <c r="X108" s="252">
        <v>0.50321761219305672</v>
      </c>
      <c r="Y108" s="299">
        <v>1</v>
      </c>
      <c r="Z108" s="299">
        <v>1</v>
      </c>
      <c r="AA108" s="240">
        <v>5.9269999999999996</v>
      </c>
      <c r="AB108" s="298">
        <v>3.9E-2</v>
      </c>
      <c r="AC108" s="300"/>
      <c r="AD108" s="301">
        <v>37438</v>
      </c>
      <c r="AE108" s="294" t="s">
        <v>94</v>
      </c>
      <c r="AF108" s="619">
        <v>5.2249999999999988</v>
      </c>
      <c r="AG108" s="410"/>
      <c r="AH108" s="405">
        <v>42004</v>
      </c>
      <c r="AI108" s="406">
        <v>5.2249999999999996</v>
      </c>
      <c r="AJ108" s="246"/>
      <c r="AK108" s="246" t="s">
        <v>110</v>
      </c>
      <c r="AL108" s="246" t="s">
        <v>618</v>
      </c>
      <c r="AM108" s="247">
        <v>7.4999999999999997E-2</v>
      </c>
      <c r="AN108" s="250">
        <v>8.4759043062200973E-2</v>
      </c>
      <c r="AO108" s="247"/>
      <c r="AP108" s="302"/>
      <c r="AQ108" s="302"/>
      <c r="AR108" s="555"/>
      <c r="AS108" s="303"/>
      <c r="AT108" s="250"/>
      <c r="AU108" s="612"/>
      <c r="AV108" s="256"/>
      <c r="AW108" s="277"/>
      <c r="AX108" s="254"/>
      <c r="AY108" s="251"/>
      <c r="AZ108" s="256"/>
      <c r="BA108" s="277"/>
      <c r="BB108" s="254"/>
      <c r="BC108" s="251"/>
      <c r="BD108" s="256"/>
      <c r="BE108" s="277"/>
      <c r="BF108" s="254"/>
      <c r="BG108" s="252"/>
      <c r="BH108" s="255"/>
      <c r="BI108" s="256"/>
      <c r="BJ108" s="256"/>
      <c r="BK108" s="256"/>
      <c r="BL108" s="256"/>
      <c r="BM108" s="256"/>
      <c r="BN108" s="257"/>
      <c r="BO108" s="675">
        <v>8.0527910000000008E-2</v>
      </c>
      <c r="BP108" s="258"/>
      <c r="BQ108" s="411" t="s">
        <v>98</v>
      </c>
      <c r="BR108" s="296">
        <v>0.5</v>
      </c>
      <c r="BS108" s="296"/>
      <c r="BT108" s="557"/>
      <c r="BU108" s="296">
        <v>0.5</v>
      </c>
      <c r="BV108" s="296">
        <v>0</v>
      </c>
      <c r="BW108" s="296">
        <v>1</v>
      </c>
      <c r="BX108" s="296"/>
      <c r="BY108" s="296">
        <v>1</v>
      </c>
      <c r="BZ108" s="296">
        <v>0</v>
      </c>
      <c r="CA108" s="555" t="s">
        <v>591</v>
      </c>
      <c r="CB108" s="555" t="s">
        <v>592</v>
      </c>
      <c r="CC108" s="304" t="s">
        <v>594</v>
      </c>
      <c r="CD108" s="399" t="s">
        <v>593</v>
      </c>
      <c r="CE108" s="555" t="s">
        <v>591</v>
      </c>
      <c r="CF108" s="555" t="s">
        <v>592</v>
      </c>
      <c r="CG108" s="304" t="s">
        <v>594</v>
      </c>
      <c r="CH108" s="399" t="s">
        <v>593</v>
      </c>
      <c r="CI108" s="305"/>
      <c r="CJ108" s="305"/>
      <c r="CK108" s="305"/>
      <c r="CL108" s="305"/>
      <c r="CM108" s="305"/>
      <c r="CN108" s="560" t="s">
        <v>692</v>
      </c>
      <c r="CO108" s="554"/>
      <c r="CP108" s="555" t="s">
        <v>775</v>
      </c>
      <c r="CQ108" s="296" t="s">
        <v>436</v>
      </c>
      <c r="CR108" s="296" t="s">
        <v>55</v>
      </c>
      <c r="CS108" s="556"/>
      <c r="CT108" s="291"/>
      <c r="CU108" s="291"/>
      <c r="CV108" s="291"/>
      <c r="CW108" s="291"/>
      <c r="CX108" s="291"/>
      <c r="CY108" s="291"/>
      <c r="CZ108" s="264" t="s">
        <v>93</v>
      </c>
      <c r="DA108" s="265"/>
      <c r="DB108" s="266"/>
      <c r="DC108" s="267"/>
      <c r="DD108" s="267"/>
      <c r="DE108" s="267"/>
      <c r="DF108" s="267"/>
      <c r="DG108" s="267"/>
      <c r="DH108" s="267"/>
      <c r="DI108" s="267"/>
      <c r="DJ108" s="268"/>
      <c r="DK108" s="263"/>
      <c r="DL108" s="269"/>
      <c r="DM108" s="270"/>
      <c r="DN108" s="270"/>
      <c r="DO108" s="270"/>
      <c r="DP108" s="271"/>
      <c r="DQ108" s="272"/>
      <c r="DS108" s="413">
        <v>10176</v>
      </c>
    </row>
    <row r="109" spans="1:125" s="552" customFormat="1" ht="20.25" customHeight="1">
      <c r="A109" s="549">
        <v>1010105</v>
      </c>
      <c r="B109" s="668" t="s">
        <v>1368</v>
      </c>
      <c r="C109" s="395" t="s">
        <v>55</v>
      </c>
      <c r="D109" s="395" t="s">
        <v>246</v>
      </c>
      <c r="E109" s="397" t="s">
        <v>89</v>
      </c>
      <c r="F109" s="654" t="s">
        <v>1369</v>
      </c>
      <c r="G109" s="650"/>
      <c r="H109" s="555"/>
      <c r="I109" s="555"/>
      <c r="J109" s="555"/>
      <c r="K109" s="555"/>
      <c r="L109" s="292"/>
      <c r="M109" s="293"/>
      <c r="N109" s="293"/>
      <c r="O109" s="294"/>
      <c r="P109" s="295"/>
      <c r="Q109" s="295"/>
      <c r="R109" s="294"/>
      <c r="S109" s="296"/>
      <c r="T109" s="240"/>
      <c r="U109" s="240"/>
      <c r="V109" s="240"/>
      <c r="W109" s="297"/>
      <c r="X109" s="252"/>
      <c r="Y109" s="299"/>
      <c r="Z109" s="299"/>
      <c r="AA109" s="240"/>
      <c r="AB109" s="298"/>
      <c r="AC109" s="300"/>
      <c r="AD109" s="301"/>
      <c r="AE109" s="294"/>
      <c r="AF109" s="619"/>
      <c r="AG109" s="410"/>
      <c r="AH109" s="405"/>
      <c r="AI109" s="406"/>
      <c r="AJ109" s="246"/>
      <c r="AK109" s="246"/>
      <c r="AL109" s="246"/>
      <c r="AM109" s="247"/>
      <c r="AN109" s="407"/>
      <c r="AO109" s="248"/>
      <c r="AP109" s="302"/>
      <c r="AQ109" s="302"/>
      <c r="AR109" s="303"/>
      <c r="AS109" s="303"/>
      <c r="AT109" s="250"/>
      <c r="AU109" s="251"/>
      <c r="AV109" s="256"/>
      <c r="AW109" s="328"/>
      <c r="AX109" s="254"/>
      <c r="AY109" s="251"/>
      <c r="AZ109" s="256"/>
      <c r="BA109" s="277"/>
      <c r="BB109" s="254"/>
      <c r="BC109" s="251"/>
      <c r="BD109" s="256"/>
      <c r="BE109" s="277"/>
      <c r="BF109" s="254"/>
      <c r="BG109" s="252"/>
      <c r="BH109" s="255"/>
      <c r="BI109" s="256"/>
      <c r="BJ109" s="256"/>
      <c r="BK109" s="256"/>
      <c r="BL109" s="256"/>
      <c r="BM109" s="256"/>
      <c r="BN109" s="257"/>
      <c r="BO109" s="620"/>
      <c r="BP109" s="258"/>
      <c r="BQ109" s="411"/>
      <c r="BR109" s="296"/>
      <c r="BS109" s="296"/>
      <c r="BT109" s="296"/>
      <c r="BU109" s="296"/>
      <c r="BV109" s="296"/>
      <c r="BW109" s="296"/>
      <c r="BX109" s="296"/>
      <c r="BY109" s="296"/>
      <c r="BZ109" s="296"/>
      <c r="CA109" s="555"/>
      <c r="CB109" s="555"/>
      <c r="CC109" s="304"/>
      <c r="CD109" s="399"/>
      <c r="CE109" s="555"/>
      <c r="CF109" s="555"/>
      <c r="CG109" s="304"/>
      <c r="CH109" s="399"/>
      <c r="CI109" s="305"/>
      <c r="CJ109" s="305"/>
      <c r="CK109" s="305"/>
      <c r="CL109" s="305"/>
      <c r="CM109" s="305"/>
      <c r="CN109" s="560"/>
      <c r="CO109" s="554"/>
      <c r="CP109" s="555"/>
      <c r="CQ109" s="296"/>
      <c r="CR109" s="296"/>
      <c r="CS109" s="556"/>
      <c r="CT109" s="291"/>
      <c r="CU109" s="291"/>
      <c r="CV109" s="291"/>
      <c r="CW109" s="291"/>
      <c r="CX109" s="291"/>
      <c r="CY109" s="291"/>
      <c r="CZ109" s="264"/>
      <c r="DA109" s="265"/>
      <c r="DB109" s="266"/>
      <c r="DC109" s="267"/>
      <c r="DD109" s="267"/>
      <c r="DE109" s="267"/>
      <c r="DF109" s="267"/>
      <c r="DG109" s="267"/>
      <c r="DH109" s="267"/>
      <c r="DI109" s="267"/>
      <c r="DJ109" s="268"/>
      <c r="DK109" s="263"/>
      <c r="DL109" s="269"/>
      <c r="DM109" s="270"/>
      <c r="DN109" s="270"/>
      <c r="DO109" s="270"/>
      <c r="DP109" s="271"/>
      <c r="DQ109" s="272"/>
      <c r="DS109" s="412">
        <v>1010105</v>
      </c>
    </row>
    <row r="110" spans="1:125" s="552" customFormat="1" ht="20.25" customHeight="1">
      <c r="A110" s="549">
        <v>1010105</v>
      </c>
      <c r="B110" s="668" t="s">
        <v>1367</v>
      </c>
      <c r="C110" s="395" t="s">
        <v>55</v>
      </c>
      <c r="D110" s="395" t="s">
        <v>246</v>
      </c>
      <c r="E110" s="397" t="s">
        <v>89</v>
      </c>
      <c r="F110" s="654" t="s">
        <v>1369</v>
      </c>
      <c r="G110" s="650"/>
      <c r="H110" s="555"/>
      <c r="I110" s="555"/>
      <c r="J110" s="555"/>
      <c r="K110" s="555"/>
      <c r="L110" s="292"/>
      <c r="M110" s="293"/>
      <c r="N110" s="293"/>
      <c r="O110" s="294"/>
      <c r="P110" s="295"/>
      <c r="Q110" s="295"/>
      <c r="R110" s="294"/>
      <c r="S110" s="296"/>
      <c r="T110" s="240"/>
      <c r="U110" s="240"/>
      <c r="V110" s="240"/>
      <c r="W110" s="297"/>
      <c r="X110" s="252"/>
      <c r="Y110" s="299"/>
      <c r="Z110" s="299"/>
      <c r="AA110" s="240"/>
      <c r="AB110" s="298"/>
      <c r="AC110" s="300"/>
      <c r="AD110" s="301"/>
      <c r="AE110" s="294"/>
      <c r="AF110" s="619"/>
      <c r="AG110" s="410"/>
      <c r="AH110" s="405"/>
      <c r="AI110" s="406"/>
      <c r="AJ110" s="246"/>
      <c r="AK110" s="246"/>
      <c r="AL110" s="246"/>
      <c r="AM110" s="247"/>
      <c r="AN110" s="407"/>
      <c r="AO110" s="247"/>
      <c r="AP110" s="302"/>
      <c r="AQ110" s="302"/>
      <c r="AR110" s="555"/>
      <c r="AS110" s="303"/>
      <c r="AT110" s="250"/>
      <c r="AU110" s="251"/>
      <c r="AV110" s="256"/>
      <c r="AW110" s="329"/>
      <c r="AX110" s="254"/>
      <c r="AY110" s="251"/>
      <c r="AZ110" s="256"/>
      <c r="BA110" s="277"/>
      <c r="BB110" s="254"/>
      <c r="BC110" s="251"/>
      <c r="BD110" s="256"/>
      <c r="BE110" s="277"/>
      <c r="BF110" s="254"/>
      <c r="BG110" s="252"/>
      <c r="BH110" s="255"/>
      <c r="BI110" s="256"/>
      <c r="BJ110" s="256"/>
      <c r="BK110" s="256"/>
      <c r="BL110" s="256"/>
      <c r="BM110" s="256"/>
      <c r="BN110" s="257"/>
      <c r="BO110" s="620"/>
      <c r="BP110" s="258"/>
      <c r="BQ110" s="411"/>
      <c r="BR110" s="296"/>
      <c r="BS110" s="296"/>
      <c r="BT110" s="296"/>
      <c r="BU110" s="296"/>
      <c r="BV110" s="296"/>
      <c r="BW110" s="296"/>
      <c r="BX110" s="296"/>
      <c r="BY110" s="296"/>
      <c r="BZ110" s="296"/>
      <c r="CA110" s="555"/>
      <c r="CB110" s="555"/>
      <c r="CC110" s="304"/>
      <c r="CE110" s="555"/>
      <c r="CF110" s="555"/>
      <c r="CG110" s="304"/>
      <c r="CI110" s="305"/>
      <c r="CJ110" s="305"/>
      <c r="CK110" s="305"/>
      <c r="CL110" s="305"/>
      <c r="CM110" s="305"/>
      <c r="CN110" s="560"/>
      <c r="CO110" s="554"/>
      <c r="CP110" s="555"/>
      <c r="CQ110" s="296"/>
      <c r="CR110" s="296"/>
      <c r="CS110" s="556"/>
      <c r="CT110" s="291"/>
      <c r="CU110" s="291"/>
      <c r="CV110" s="291"/>
      <c r="CW110" s="291"/>
      <c r="CX110" s="291"/>
      <c r="CY110" s="291"/>
      <c r="CZ110" s="264"/>
      <c r="DA110" s="265"/>
      <c r="DB110" s="266"/>
      <c r="DC110" s="267"/>
      <c r="DD110" s="267"/>
      <c r="DE110" s="267"/>
      <c r="DF110" s="267"/>
      <c r="DG110" s="267"/>
      <c r="DH110" s="267"/>
      <c r="DI110" s="267"/>
      <c r="DJ110" s="268"/>
      <c r="DK110" s="263"/>
      <c r="DL110" s="269"/>
      <c r="DM110" s="270"/>
      <c r="DN110" s="270"/>
      <c r="DO110" s="270"/>
      <c r="DP110" s="271"/>
      <c r="DQ110" s="272"/>
      <c r="DS110" s="412">
        <v>1010105</v>
      </c>
    </row>
    <row r="111" spans="1:125" s="552" customFormat="1" ht="20.25" customHeight="1">
      <c r="A111" s="547">
        <v>10048</v>
      </c>
      <c r="B111" s="650" t="s">
        <v>383</v>
      </c>
      <c r="C111" s="555" t="s">
        <v>55</v>
      </c>
      <c r="D111" s="555" t="s">
        <v>246</v>
      </c>
      <c r="E111" s="396" t="s">
        <v>89</v>
      </c>
      <c r="F111" s="650" t="s">
        <v>1261</v>
      </c>
      <c r="G111" s="650"/>
      <c r="H111" s="555"/>
      <c r="I111" s="555" t="s">
        <v>370</v>
      </c>
      <c r="J111" s="555" t="s">
        <v>140</v>
      </c>
      <c r="K111" s="555" t="s">
        <v>114</v>
      </c>
      <c r="L111" s="292">
        <v>1</v>
      </c>
      <c r="M111" s="293" t="s">
        <v>93</v>
      </c>
      <c r="N111" s="293" t="s">
        <v>384</v>
      </c>
      <c r="O111" s="294"/>
      <c r="P111" s="295"/>
      <c r="Q111" s="295"/>
      <c r="R111" s="294"/>
      <c r="S111" s="296">
        <v>1980</v>
      </c>
      <c r="T111" s="240">
        <v>19.600000000000001</v>
      </c>
      <c r="U111" s="240">
        <v>85.331000000000003</v>
      </c>
      <c r="V111" s="240">
        <v>85.331000000000003</v>
      </c>
      <c r="W111" s="297"/>
      <c r="X111" s="252">
        <v>0.43536224489795916</v>
      </c>
      <c r="Y111" s="299">
        <v>29</v>
      </c>
      <c r="Z111" s="299">
        <v>119</v>
      </c>
      <c r="AA111" s="240">
        <v>0.71705126050420176</v>
      </c>
      <c r="AB111" s="298">
        <v>0.25275430664400389</v>
      </c>
      <c r="AC111" s="300">
        <v>1240</v>
      </c>
      <c r="AD111" s="301">
        <v>35339</v>
      </c>
      <c r="AE111" s="294" t="s">
        <v>94</v>
      </c>
      <c r="AF111" s="619">
        <v>190.52138193000005</v>
      </c>
      <c r="AG111" s="410"/>
      <c r="AH111" s="405">
        <v>41274</v>
      </c>
      <c r="AI111" s="406">
        <v>187.2</v>
      </c>
      <c r="AJ111" s="246"/>
      <c r="AK111" s="246" t="s">
        <v>239</v>
      </c>
      <c r="AL111" s="246" t="s">
        <v>1565</v>
      </c>
      <c r="AM111" s="247">
        <v>8.1477840401785712E-2</v>
      </c>
      <c r="AN111" s="250">
        <v>9.748707369141428E-2</v>
      </c>
      <c r="AO111" s="248" t="s">
        <v>1566</v>
      </c>
      <c r="AP111" s="302">
        <v>161.39999296855771</v>
      </c>
      <c r="AQ111" s="302">
        <v>172.87202142638333</v>
      </c>
      <c r="AR111" s="555"/>
      <c r="AS111" s="303"/>
      <c r="AT111" s="250">
        <v>7.1078246329666681E-2</v>
      </c>
      <c r="AU111" s="251" t="s">
        <v>1175</v>
      </c>
      <c r="AV111" s="256">
        <v>0.12479965497300331</v>
      </c>
      <c r="AW111" s="277">
        <v>7879.5</v>
      </c>
      <c r="AX111" s="254">
        <v>42308</v>
      </c>
      <c r="AY111" s="251" t="s">
        <v>1176</v>
      </c>
      <c r="AZ111" s="256">
        <v>7.0156635496987141E-2</v>
      </c>
      <c r="BA111" s="277">
        <v>4029</v>
      </c>
      <c r="BB111" s="254">
        <v>43312</v>
      </c>
      <c r="BC111" s="251" t="s">
        <v>385</v>
      </c>
      <c r="BD111" s="256">
        <v>6.9319922621728744E-2</v>
      </c>
      <c r="BE111" s="277">
        <v>3596.7</v>
      </c>
      <c r="BF111" s="254">
        <v>42613</v>
      </c>
      <c r="BG111" s="252">
        <v>0.96793662326704244</v>
      </c>
      <c r="BH111" s="255">
        <v>2.2891322024546255</v>
      </c>
      <c r="BI111" s="256">
        <v>2.3411625152272107E-2</v>
      </c>
      <c r="BJ111" s="256">
        <v>8.5622993443704956E-2</v>
      </c>
      <c r="BK111" s="256">
        <v>0.33017651580433022</v>
      </c>
      <c r="BL111" s="256">
        <v>0.14655442489565432</v>
      </c>
      <c r="BM111" s="256">
        <v>0.41423444070403836</v>
      </c>
      <c r="BN111" s="257"/>
      <c r="BO111" s="675">
        <v>7.2109291300000002</v>
      </c>
      <c r="BP111" s="258"/>
      <c r="BQ111" s="411" t="s">
        <v>98</v>
      </c>
      <c r="BR111" s="296">
        <v>1</v>
      </c>
      <c r="BS111" s="296"/>
      <c r="BT111" s="296"/>
      <c r="BU111" s="296"/>
      <c r="BV111" s="296">
        <v>0</v>
      </c>
      <c r="BW111" s="296">
        <v>1</v>
      </c>
      <c r="BX111" s="296"/>
      <c r="BY111" s="296">
        <v>1</v>
      </c>
      <c r="BZ111" s="296">
        <v>0</v>
      </c>
      <c r="CA111" s="555" t="s">
        <v>363</v>
      </c>
      <c r="CB111" s="555" t="s">
        <v>364</v>
      </c>
      <c r="CC111" s="304" t="s">
        <v>365</v>
      </c>
      <c r="CD111" s="564" t="s">
        <v>366</v>
      </c>
      <c r="CE111" s="555" t="s">
        <v>587</v>
      </c>
      <c r="CF111" s="555" t="s">
        <v>588</v>
      </c>
      <c r="CG111" s="304" t="s">
        <v>589</v>
      </c>
      <c r="CH111" s="557" t="s">
        <v>590</v>
      </c>
      <c r="CI111" s="555" t="s">
        <v>386</v>
      </c>
      <c r="CJ111" s="555" t="s">
        <v>387</v>
      </c>
      <c r="CK111" s="555" t="s">
        <v>388</v>
      </c>
      <c r="CL111" s="555">
        <v>411878423</v>
      </c>
      <c r="CM111" s="555" t="s">
        <v>389</v>
      </c>
      <c r="CN111" s="560" t="s">
        <v>693</v>
      </c>
      <c r="CO111" s="554"/>
      <c r="CP111" s="556" t="s">
        <v>837</v>
      </c>
      <c r="CQ111" s="296" t="s">
        <v>436</v>
      </c>
      <c r="CR111" s="296" t="s">
        <v>55</v>
      </c>
      <c r="CS111" s="291"/>
      <c r="CT111" s="291"/>
      <c r="CU111" s="291" t="s">
        <v>93</v>
      </c>
      <c r="CV111" s="291"/>
      <c r="CW111" s="291"/>
      <c r="CX111" s="291"/>
      <c r="CY111" s="291"/>
      <c r="CZ111" s="264" t="s">
        <v>93</v>
      </c>
      <c r="DA111" s="265"/>
      <c r="DB111" s="266"/>
      <c r="DC111" s="267"/>
      <c r="DD111" s="267"/>
      <c r="DE111" s="267"/>
      <c r="DF111" s="267"/>
      <c r="DG111" s="267"/>
      <c r="DH111" s="267"/>
      <c r="DI111" s="267"/>
      <c r="DJ111" s="268"/>
      <c r="DK111" s="263"/>
      <c r="DL111" s="269"/>
      <c r="DM111" s="270"/>
      <c r="DN111" s="270"/>
      <c r="DO111" s="270"/>
      <c r="DP111" s="271"/>
      <c r="DQ111" s="272"/>
      <c r="DS111" s="409">
        <v>10048</v>
      </c>
      <c r="DU111" s="306"/>
    </row>
    <row r="112" spans="1:125" s="552" customFormat="1" ht="20.25" customHeight="1">
      <c r="A112" s="540">
        <v>10071</v>
      </c>
      <c r="B112" s="263" t="s">
        <v>404</v>
      </c>
      <c r="C112" s="416" t="s">
        <v>54</v>
      </c>
      <c r="D112" s="416" t="s">
        <v>112</v>
      </c>
      <c r="E112" s="417" t="s">
        <v>89</v>
      </c>
      <c r="F112" s="655" t="s">
        <v>405</v>
      </c>
      <c r="G112" s="655"/>
      <c r="H112" s="416"/>
      <c r="I112" s="416" t="s">
        <v>127</v>
      </c>
      <c r="J112" s="416" t="s">
        <v>128</v>
      </c>
      <c r="K112" s="416" t="s">
        <v>114</v>
      </c>
      <c r="L112" s="418">
        <v>1</v>
      </c>
      <c r="M112" s="419"/>
      <c r="N112" s="419" t="s">
        <v>402</v>
      </c>
      <c r="O112" s="420" t="s">
        <v>1444</v>
      </c>
      <c r="P112" s="421">
        <v>5</v>
      </c>
      <c r="Q112" s="421">
        <v>4</v>
      </c>
      <c r="R112" s="422"/>
      <c r="S112" s="423">
        <v>2004</v>
      </c>
      <c r="T112" s="424">
        <v>0.6</v>
      </c>
      <c r="U112" s="425">
        <v>10.065</v>
      </c>
      <c r="V112" s="425">
        <v>10.065</v>
      </c>
      <c r="W112" s="426"/>
      <c r="X112" s="427"/>
      <c r="Y112" s="428">
        <v>1</v>
      </c>
      <c r="Z112" s="428"/>
      <c r="AA112" s="429"/>
      <c r="AB112" s="430" t="s">
        <v>93</v>
      </c>
      <c r="AC112" s="431">
        <v>224</v>
      </c>
      <c r="AD112" s="432"/>
      <c r="AE112" s="430" t="s">
        <v>94</v>
      </c>
      <c r="AF112" s="619">
        <v>38</v>
      </c>
      <c r="AG112" s="625"/>
      <c r="AH112" s="626"/>
      <c r="AI112" s="619"/>
      <c r="AJ112" s="627"/>
      <c r="AK112" s="627"/>
      <c r="AL112" s="627"/>
      <c r="AM112" s="628"/>
      <c r="AN112" s="628"/>
      <c r="AO112" s="628"/>
      <c r="AP112" s="622"/>
      <c r="AQ112" s="622"/>
      <c r="AR112" s="628"/>
      <c r="AS112" s="628"/>
      <c r="AT112" s="629"/>
      <c r="AU112" s="630"/>
      <c r="AV112" s="631"/>
      <c r="AW112" s="632"/>
      <c r="AX112" s="633"/>
      <c r="AY112" s="630"/>
      <c r="AZ112" s="631"/>
      <c r="BA112" s="632"/>
      <c r="BB112" s="633"/>
      <c r="BC112" s="630"/>
      <c r="BD112" s="631"/>
      <c r="BE112" s="632"/>
      <c r="BF112" s="633"/>
      <c r="BG112" s="634"/>
      <c r="BH112" s="635"/>
      <c r="BI112" s="631"/>
      <c r="BJ112" s="631"/>
      <c r="BK112" s="631"/>
      <c r="BL112" s="631"/>
      <c r="BM112" s="631"/>
      <c r="BN112" s="636"/>
      <c r="BO112" s="675">
        <v>1.1453158600000002</v>
      </c>
      <c r="BP112" s="330"/>
      <c r="BQ112" s="242"/>
      <c r="BR112" s="238"/>
      <c r="BS112" s="238"/>
      <c r="BT112" s="238"/>
      <c r="BU112" s="238"/>
      <c r="BV112" s="238"/>
      <c r="BW112" s="238"/>
      <c r="BX112" s="238"/>
      <c r="BY112" s="238"/>
      <c r="BZ112" s="238"/>
      <c r="CA112" s="554"/>
      <c r="CB112" s="554"/>
      <c r="CC112" s="560"/>
      <c r="CD112" s="560"/>
      <c r="CE112" s="554"/>
      <c r="CF112" s="554"/>
      <c r="CG112" s="554"/>
      <c r="CH112" s="557"/>
      <c r="CI112" s="554"/>
      <c r="CJ112" s="554"/>
      <c r="CK112" s="554"/>
      <c r="CL112" s="554"/>
      <c r="CM112" s="554"/>
      <c r="CN112" s="554"/>
      <c r="CO112" s="554"/>
      <c r="CP112" s="260"/>
      <c r="CQ112" s="238"/>
      <c r="CR112" s="238"/>
      <c r="CS112" s="331"/>
      <c r="CT112" s="332"/>
      <c r="CU112" s="332"/>
      <c r="CV112" s="332"/>
      <c r="CW112" s="332"/>
      <c r="CX112" s="332"/>
      <c r="CY112" s="332"/>
      <c r="CZ112" s="264" t="s">
        <v>93</v>
      </c>
      <c r="DA112" s="265"/>
      <c r="DB112" s="266"/>
      <c r="DC112" s="267"/>
      <c r="DD112" s="267"/>
      <c r="DE112" s="267"/>
      <c r="DF112" s="267"/>
      <c r="DG112" s="267"/>
      <c r="DH112" s="267"/>
      <c r="DI112" s="267"/>
      <c r="DJ112" s="268"/>
      <c r="DK112" s="263"/>
      <c r="DL112" s="269"/>
      <c r="DM112" s="270"/>
      <c r="DN112" s="270"/>
      <c r="DO112" s="270"/>
      <c r="DP112" s="271"/>
      <c r="DQ112" s="272"/>
      <c r="DS112" s="404">
        <v>10071</v>
      </c>
    </row>
    <row r="113" spans="1:123" s="552" customFormat="1" ht="20.25" customHeight="1">
      <c r="A113" s="540">
        <v>20040</v>
      </c>
      <c r="B113" s="263" t="s">
        <v>406</v>
      </c>
      <c r="C113" s="416" t="s">
        <v>54</v>
      </c>
      <c r="D113" s="416" t="s">
        <v>112</v>
      </c>
      <c r="E113" s="417" t="s">
        <v>89</v>
      </c>
      <c r="F113" s="655" t="s">
        <v>1260</v>
      </c>
      <c r="G113" s="655"/>
      <c r="H113" s="416"/>
      <c r="I113" s="416" t="s">
        <v>146</v>
      </c>
      <c r="J113" s="416" t="s">
        <v>91</v>
      </c>
      <c r="K113" s="416" t="s">
        <v>114</v>
      </c>
      <c r="L113" s="418">
        <v>1</v>
      </c>
      <c r="M113" s="419"/>
      <c r="N113" s="419" t="s">
        <v>407</v>
      </c>
      <c r="O113" s="433">
        <v>5.5</v>
      </c>
      <c r="P113" s="433">
        <v>5</v>
      </c>
      <c r="Q113" s="433">
        <v>4</v>
      </c>
      <c r="R113" s="422"/>
      <c r="S113" s="423">
        <v>1987</v>
      </c>
      <c r="T113" s="424">
        <v>0.3</v>
      </c>
      <c r="U113" s="425">
        <v>22.754000000000001</v>
      </c>
      <c r="V113" s="425">
        <v>22754</v>
      </c>
      <c r="W113" s="426" t="s">
        <v>1325</v>
      </c>
      <c r="X113" s="427"/>
      <c r="Y113" s="428">
        <v>1</v>
      </c>
      <c r="Z113" s="428"/>
      <c r="AA113" s="429"/>
      <c r="AB113" s="430" t="s">
        <v>93</v>
      </c>
      <c r="AC113" s="431">
        <v>209</v>
      </c>
      <c r="AD113" s="432"/>
      <c r="AE113" s="430" t="s">
        <v>94</v>
      </c>
      <c r="AF113" s="619">
        <v>200.6</v>
      </c>
      <c r="AG113" s="620"/>
      <c r="AH113" s="626"/>
      <c r="AI113" s="619"/>
      <c r="AJ113" s="627"/>
      <c r="AK113" s="627"/>
      <c r="AL113" s="627"/>
      <c r="AM113" s="628"/>
      <c r="AN113" s="628"/>
      <c r="AO113" s="628"/>
      <c r="AP113" s="622"/>
      <c r="AQ113" s="622"/>
      <c r="AR113" s="628"/>
      <c r="AS113" s="628"/>
      <c r="AT113" s="629"/>
      <c r="AU113" s="630"/>
      <c r="AV113" s="631"/>
      <c r="AW113" s="632"/>
      <c r="AX113" s="633"/>
      <c r="AY113" s="630"/>
      <c r="AZ113" s="631"/>
      <c r="BA113" s="632"/>
      <c r="BB113" s="633"/>
      <c r="BC113" s="630"/>
      <c r="BD113" s="631"/>
      <c r="BE113" s="632"/>
      <c r="BF113" s="633"/>
      <c r="BG113" s="634"/>
      <c r="BH113" s="635"/>
      <c r="BI113" s="631"/>
      <c r="BJ113" s="631"/>
      <c r="BK113" s="631"/>
      <c r="BL113" s="631"/>
      <c r="BM113" s="631"/>
      <c r="BN113" s="637"/>
      <c r="BO113" s="675">
        <v>5.67046223</v>
      </c>
      <c r="BP113" s="330"/>
      <c r="BQ113" s="242"/>
      <c r="BR113" s="238"/>
      <c r="BS113" s="238"/>
      <c r="BT113" s="238"/>
      <c r="BU113" s="238"/>
      <c r="BV113" s="238"/>
      <c r="BW113" s="238"/>
      <c r="BX113" s="238"/>
      <c r="BY113" s="238"/>
      <c r="BZ113" s="238"/>
      <c r="CA113" s="554"/>
      <c r="CB113" s="554"/>
      <c r="CC113" s="560"/>
      <c r="CD113" s="385"/>
      <c r="CE113" s="554"/>
      <c r="CF113" s="554"/>
      <c r="CG113" s="554"/>
      <c r="CH113" s="476"/>
      <c r="CI113" s="554"/>
      <c r="CJ113" s="554"/>
      <c r="CK113" s="554"/>
      <c r="CL113" s="474"/>
      <c r="CM113" s="386"/>
      <c r="CN113" s="560"/>
      <c r="CO113" s="554"/>
      <c r="CP113" s="260"/>
      <c r="CQ113" s="238"/>
      <c r="CR113" s="238"/>
      <c r="CS113" s="331"/>
      <c r="CT113" s="332"/>
      <c r="CU113" s="332"/>
      <c r="CV113" s="332"/>
      <c r="CW113" s="332"/>
      <c r="CX113" s="332"/>
      <c r="CY113" s="332"/>
      <c r="CZ113" s="264" t="s">
        <v>93</v>
      </c>
      <c r="DA113" s="265"/>
      <c r="DB113" s="266"/>
      <c r="DC113" s="267"/>
      <c r="DD113" s="267"/>
      <c r="DE113" s="267"/>
      <c r="DF113" s="267"/>
      <c r="DG113" s="267"/>
      <c r="DH113" s="267"/>
      <c r="DI113" s="267"/>
      <c r="DJ113" s="268"/>
      <c r="DK113" s="263"/>
      <c r="DL113" s="269"/>
      <c r="DM113" s="270"/>
      <c r="DN113" s="270"/>
      <c r="DO113" s="270"/>
      <c r="DP113" s="271"/>
      <c r="DQ113" s="374"/>
      <c r="DS113" s="404">
        <v>20040</v>
      </c>
    </row>
    <row r="114" spans="1:123" s="552" customFormat="1" ht="20.25" customHeight="1">
      <c r="A114" s="540">
        <v>20041</v>
      </c>
      <c r="B114" s="263" t="s">
        <v>408</v>
      </c>
      <c r="C114" s="416" t="s">
        <v>54</v>
      </c>
      <c r="D114" s="416" t="s">
        <v>112</v>
      </c>
      <c r="E114" s="417" t="s">
        <v>89</v>
      </c>
      <c r="F114" s="655" t="s">
        <v>409</v>
      </c>
      <c r="G114" s="655"/>
      <c r="H114" s="416"/>
      <c r="I114" s="416" t="s">
        <v>168</v>
      </c>
      <c r="J114" s="416" t="s">
        <v>91</v>
      </c>
      <c r="K114" s="416" t="s">
        <v>114</v>
      </c>
      <c r="L114" s="418">
        <v>1</v>
      </c>
      <c r="M114" s="419"/>
      <c r="N114" s="419" t="s">
        <v>171</v>
      </c>
      <c r="O114" s="433">
        <v>5.5</v>
      </c>
      <c r="P114" s="433">
        <v>5</v>
      </c>
      <c r="Q114" s="433">
        <v>4</v>
      </c>
      <c r="R114" s="422"/>
      <c r="S114" s="423">
        <v>1985</v>
      </c>
      <c r="T114" s="424">
        <v>0.2</v>
      </c>
      <c r="U114" s="425">
        <v>20.335000000000001</v>
      </c>
      <c r="V114" s="425">
        <v>20.335000000000001</v>
      </c>
      <c r="W114" s="426">
        <v>1090</v>
      </c>
      <c r="X114" s="427"/>
      <c r="Y114" s="428">
        <v>1</v>
      </c>
      <c r="Z114" s="428"/>
      <c r="AA114" s="429"/>
      <c r="AB114" s="430" t="s">
        <v>93</v>
      </c>
      <c r="AC114" s="431">
        <v>81</v>
      </c>
      <c r="AD114" s="432"/>
      <c r="AE114" s="430" t="s">
        <v>94</v>
      </c>
      <c r="AF114" s="619">
        <v>155.1</v>
      </c>
      <c r="AG114" s="620"/>
      <c r="AH114" s="626"/>
      <c r="AI114" s="619"/>
      <c r="AJ114" s="627"/>
      <c r="AK114" s="627"/>
      <c r="AL114" s="627"/>
      <c r="AM114" s="628"/>
      <c r="AN114" s="628"/>
      <c r="AO114" s="628"/>
      <c r="AP114" s="622"/>
      <c r="AQ114" s="622"/>
      <c r="AR114" s="628"/>
      <c r="AS114" s="628"/>
      <c r="AT114" s="629"/>
      <c r="AU114" s="630"/>
      <c r="AV114" s="631"/>
      <c r="AW114" s="632"/>
      <c r="AX114" s="633"/>
      <c r="AY114" s="630"/>
      <c r="AZ114" s="631"/>
      <c r="BA114" s="632"/>
      <c r="BB114" s="633"/>
      <c r="BC114" s="630"/>
      <c r="BD114" s="631"/>
      <c r="BE114" s="632"/>
      <c r="BF114" s="633"/>
      <c r="BG114" s="634"/>
      <c r="BH114" s="635"/>
      <c r="BI114" s="631"/>
      <c r="BJ114" s="631"/>
      <c r="BK114" s="631"/>
      <c r="BL114" s="631"/>
      <c r="BM114" s="631"/>
      <c r="BN114" s="637"/>
      <c r="BO114" s="675">
        <v>3.8482393199999998</v>
      </c>
      <c r="BP114" s="330"/>
      <c r="BQ114" s="242"/>
      <c r="BR114" s="238"/>
      <c r="BS114" s="238"/>
      <c r="BT114" s="238"/>
      <c r="BU114" s="238"/>
      <c r="BV114" s="238"/>
      <c r="BW114" s="238"/>
      <c r="BX114" s="238"/>
      <c r="BY114" s="238"/>
      <c r="BZ114" s="238"/>
      <c r="CA114" s="554"/>
      <c r="CB114" s="554"/>
      <c r="CC114" s="554"/>
      <c r="CD114" s="554"/>
      <c r="CE114" s="554"/>
      <c r="CF114" s="554"/>
      <c r="CG114" s="554"/>
      <c r="CH114" s="554"/>
      <c r="CI114" s="554"/>
      <c r="CJ114" s="554"/>
      <c r="CK114" s="554"/>
      <c r="CL114" s="554"/>
      <c r="CM114" s="386"/>
      <c r="CN114" s="560"/>
      <c r="CO114" s="554"/>
      <c r="CP114" s="260"/>
      <c r="CQ114" s="238"/>
      <c r="CR114" s="238"/>
      <c r="CS114" s="331"/>
      <c r="CT114" s="332"/>
      <c r="CU114" s="332"/>
      <c r="CV114" s="332"/>
      <c r="CW114" s="332"/>
      <c r="CX114" s="332"/>
      <c r="CY114" s="332"/>
      <c r="CZ114" s="264" t="s">
        <v>93</v>
      </c>
      <c r="DA114" s="265"/>
      <c r="DB114" s="266"/>
      <c r="DC114" s="267"/>
      <c r="DD114" s="267"/>
      <c r="DE114" s="267"/>
      <c r="DF114" s="267"/>
      <c r="DG114" s="267"/>
      <c r="DH114" s="267"/>
      <c r="DI114" s="267"/>
      <c r="DJ114" s="268"/>
      <c r="DK114" s="263"/>
      <c r="DL114" s="269"/>
      <c r="DM114" s="270"/>
      <c r="DN114" s="270"/>
      <c r="DO114" s="270"/>
      <c r="DP114" s="271"/>
      <c r="DQ114" s="374"/>
      <c r="DS114" s="404">
        <v>20041</v>
      </c>
    </row>
    <row r="115" spans="1:123" s="552" customFormat="1" ht="20.25" customHeight="1">
      <c r="A115" s="541">
        <v>10072</v>
      </c>
      <c r="B115" s="291" t="s">
        <v>420</v>
      </c>
      <c r="C115" s="435" t="s">
        <v>55</v>
      </c>
      <c r="D115" s="435" t="s">
        <v>112</v>
      </c>
      <c r="E115" s="417" t="s">
        <v>89</v>
      </c>
      <c r="F115" s="656" t="s">
        <v>421</v>
      </c>
      <c r="G115" s="656"/>
      <c r="H115" s="434"/>
      <c r="I115" s="435" t="s">
        <v>278</v>
      </c>
      <c r="J115" s="435" t="s">
        <v>279</v>
      </c>
      <c r="K115" s="435" t="s">
        <v>114</v>
      </c>
      <c r="L115" s="436">
        <v>1</v>
      </c>
      <c r="M115" s="437"/>
      <c r="N115" s="437" t="s">
        <v>335</v>
      </c>
      <c r="O115" s="433"/>
      <c r="P115" s="433"/>
      <c r="Q115" s="433"/>
      <c r="R115" s="420"/>
      <c r="S115" s="438">
        <v>1992</v>
      </c>
      <c r="T115" s="439">
        <v>2.9</v>
      </c>
      <c r="U115" s="439">
        <v>16.461299999999998</v>
      </c>
      <c r="V115" s="439">
        <v>16.461299999999998</v>
      </c>
      <c r="W115" s="440"/>
      <c r="X115" s="441">
        <v>0.56763103448275853</v>
      </c>
      <c r="Y115" s="442">
        <v>2</v>
      </c>
      <c r="Z115" s="442">
        <v>1</v>
      </c>
      <c r="AA115" s="439">
        <v>16.461299999999998</v>
      </c>
      <c r="AB115" s="443">
        <v>9.1001318243395121E-2</v>
      </c>
      <c r="AC115" s="444">
        <v>130</v>
      </c>
      <c r="AD115" s="445">
        <v>37530</v>
      </c>
      <c r="AE115" s="420" t="s">
        <v>94</v>
      </c>
      <c r="AF115" s="619">
        <v>14.16</v>
      </c>
      <c r="AG115" s="638"/>
      <c r="AH115" s="626"/>
      <c r="AI115" s="619"/>
      <c r="AJ115" s="627"/>
      <c r="AK115" s="627"/>
      <c r="AL115" s="627"/>
      <c r="AM115" s="628"/>
      <c r="AN115" s="628"/>
      <c r="AO115" s="628"/>
      <c r="AP115" s="622"/>
      <c r="AQ115" s="622"/>
      <c r="AR115" s="639"/>
      <c r="AS115" s="640"/>
      <c r="AT115" s="629"/>
      <c r="AU115" s="630"/>
      <c r="AV115" s="631"/>
      <c r="AW115" s="641"/>
      <c r="AX115" s="633"/>
      <c r="AY115" s="630"/>
      <c r="AZ115" s="631"/>
      <c r="BA115" s="632"/>
      <c r="BB115" s="633"/>
      <c r="BC115" s="630"/>
      <c r="BD115" s="631"/>
      <c r="BE115" s="632"/>
      <c r="BF115" s="633"/>
      <c r="BG115" s="634"/>
      <c r="BH115" s="642"/>
      <c r="BI115" s="631"/>
      <c r="BJ115" s="631"/>
      <c r="BK115" s="631"/>
      <c r="BL115" s="631"/>
      <c r="BM115" s="631"/>
      <c r="BN115" s="643"/>
      <c r="BO115" s="675">
        <v>0.87538137000000005</v>
      </c>
      <c r="BP115" s="336"/>
      <c r="BQ115" s="335"/>
      <c r="BR115" s="296"/>
      <c r="BS115" s="296"/>
      <c r="BT115" s="296"/>
      <c r="BU115" s="296"/>
      <c r="BV115" s="296"/>
      <c r="BW115" s="296"/>
      <c r="BX115" s="296"/>
      <c r="BY115" s="296"/>
      <c r="BZ115" s="296"/>
      <c r="CA115" s="554"/>
      <c r="CB115" s="554"/>
      <c r="CC115" s="554"/>
      <c r="CD115" s="554"/>
      <c r="CE115" s="554"/>
      <c r="CF115" s="554"/>
      <c r="CG115" s="554"/>
      <c r="CH115" s="554"/>
      <c r="CI115" s="555"/>
      <c r="CJ115" s="555"/>
      <c r="CK115" s="555"/>
      <c r="CL115" s="555"/>
      <c r="CM115" s="564"/>
      <c r="CN115" s="557"/>
      <c r="CO115" s="554"/>
      <c r="CP115" s="556"/>
      <c r="CQ115" s="296"/>
      <c r="CR115" s="296"/>
      <c r="CS115" s="337"/>
      <c r="CT115" s="338"/>
      <c r="CU115" s="338"/>
      <c r="CV115" s="275"/>
      <c r="CW115" s="275"/>
      <c r="CX115" s="275"/>
      <c r="CY115" s="275"/>
      <c r="CZ115" s="264" t="s">
        <v>93</v>
      </c>
      <c r="DA115" s="265"/>
      <c r="DB115" s="266"/>
      <c r="DC115" s="267"/>
      <c r="DD115" s="267"/>
      <c r="DE115" s="267"/>
      <c r="DF115" s="267"/>
      <c r="DG115" s="267"/>
      <c r="DH115" s="267"/>
      <c r="DI115" s="267"/>
      <c r="DJ115" s="268"/>
      <c r="DK115" s="263"/>
      <c r="DL115" s="269"/>
      <c r="DM115" s="270"/>
      <c r="DN115" s="270"/>
      <c r="DO115" s="270"/>
      <c r="DP115" s="271"/>
      <c r="DQ115" s="272"/>
      <c r="DS115" s="409">
        <v>10072</v>
      </c>
    </row>
    <row r="116" spans="1:123" s="552" customFormat="1" ht="20.25" customHeight="1">
      <c r="A116" s="541">
        <v>10073</v>
      </c>
      <c r="B116" s="291" t="s">
        <v>439</v>
      </c>
      <c r="C116" s="435" t="s">
        <v>55</v>
      </c>
      <c r="D116" s="435" t="s">
        <v>246</v>
      </c>
      <c r="E116" s="417" t="s">
        <v>89</v>
      </c>
      <c r="F116" s="656" t="s">
        <v>1259</v>
      </c>
      <c r="G116" s="656"/>
      <c r="H116" s="434"/>
      <c r="I116" s="435" t="s">
        <v>436</v>
      </c>
      <c r="J116" s="435" t="s">
        <v>317</v>
      </c>
      <c r="K116" s="435" t="s">
        <v>114</v>
      </c>
      <c r="L116" s="436">
        <v>1</v>
      </c>
      <c r="M116" s="437"/>
      <c r="N116" s="437" t="s">
        <v>702</v>
      </c>
      <c r="O116" s="420"/>
      <c r="P116" s="421"/>
      <c r="Q116" s="421"/>
      <c r="R116" s="420"/>
      <c r="S116" s="438">
        <v>2000</v>
      </c>
      <c r="T116" s="439">
        <v>3.3</v>
      </c>
      <c r="U116" s="439">
        <v>23.196399999999997</v>
      </c>
      <c r="V116" s="439">
        <v>23.196399999999997</v>
      </c>
      <c r="W116" s="440"/>
      <c r="X116" s="441">
        <v>0.70292121212121206</v>
      </c>
      <c r="Y116" s="442">
        <v>2</v>
      </c>
      <c r="Z116" s="442">
        <v>13</v>
      </c>
      <c r="AA116" s="439">
        <v>1.7843384615384612</v>
      </c>
      <c r="AB116" s="443">
        <v>0.42661792347088345</v>
      </c>
      <c r="AC116" s="446">
        <v>408</v>
      </c>
      <c r="AD116" s="445">
        <v>36434</v>
      </c>
      <c r="AE116" s="420" t="s">
        <v>94</v>
      </c>
      <c r="AF116" s="619">
        <v>42.1</v>
      </c>
      <c r="AG116" s="638"/>
      <c r="AH116" s="626"/>
      <c r="AI116" s="619"/>
      <c r="AJ116" s="627"/>
      <c r="AK116" s="627"/>
      <c r="AL116" s="627"/>
      <c r="AM116" s="628"/>
      <c r="AN116" s="628"/>
      <c r="AO116" s="628"/>
      <c r="AP116" s="622"/>
      <c r="AQ116" s="622"/>
      <c r="AR116" s="644"/>
      <c r="AS116" s="645"/>
      <c r="AT116" s="629"/>
      <c r="AU116" s="630"/>
      <c r="AV116" s="631"/>
      <c r="AW116" s="646"/>
      <c r="AX116" s="633"/>
      <c r="AY116" s="630"/>
      <c r="AZ116" s="631"/>
      <c r="BA116" s="646"/>
      <c r="BB116" s="633"/>
      <c r="BC116" s="630"/>
      <c r="BD116" s="631"/>
      <c r="BE116" s="646"/>
      <c r="BF116" s="633"/>
      <c r="BG116" s="634"/>
      <c r="BH116" s="642"/>
      <c r="BI116" s="631"/>
      <c r="BJ116" s="631"/>
      <c r="BK116" s="631"/>
      <c r="BL116" s="631"/>
      <c r="BM116" s="631"/>
      <c r="BN116" s="634"/>
      <c r="BO116" s="675">
        <v>1.53860464</v>
      </c>
      <c r="BP116" s="340"/>
      <c r="BQ116" s="411"/>
      <c r="BR116" s="296"/>
      <c r="BS116" s="296"/>
      <c r="BT116" s="296"/>
      <c r="BU116" s="296"/>
      <c r="BV116" s="296"/>
      <c r="BW116" s="296"/>
      <c r="BX116" s="296"/>
      <c r="BY116" s="414"/>
      <c r="BZ116" s="414"/>
      <c r="CA116" s="555"/>
      <c r="CB116" s="555"/>
      <c r="CC116" s="304"/>
      <c r="CD116" s="557"/>
      <c r="CE116" s="555"/>
      <c r="CF116" s="555"/>
      <c r="CG116" s="304"/>
      <c r="CH116" s="557"/>
      <c r="CI116" s="555"/>
      <c r="CJ116" s="555"/>
      <c r="CK116" s="555"/>
      <c r="CL116" s="555"/>
      <c r="CM116" s="323"/>
      <c r="CN116" s="557"/>
      <c r="CO116" s="554"/>
      <c r="CP116" s="556"/>
      <c r="CQ116" s="296"/>
      <c r="CR116" s="296"/>
      <c r="CS116" s="556"/>
      <c r="CT116" s="291"/>
      <c r="CU116" s="291"/>
      <c r="CV116" s="291"/>
      <c r="CW116" s="291"/>
      <c r="CX116" s="291"/>
      <c r="CY116" s="291"/>
      <c r="CZ116" s="264" t="s">
        <v>93</v>
      </c>
      <c r="DA116" s="265"/>
      <c r="DB116" s="266"/>
      <c r="DC116" s="267"/>
      <c r="DD116" s="267"/>
      <c r="DE116" s="267"/>
      <c r="DF116" s="267"/>
      <c r="DG116" s="267"/>
      <c r="DH116" s="267"/>
      <c r="DI116" s="267"/>
      <c r="DJ116" s="268"/>
      <c r="DK116" s="263"/>
      <c r="DL116" s="269"/>
      <c r="DM116" s="270"/>
      <c r="DN116" s="270"/>
      <c r="DO116" s="270"/>
      <c r="DP116" s="271"/>
      <c r="DQ116" s="272"/>
      <c r="DS116" s="409">
        <v>10073</v>
      </c>
    </row>
    <row r="117" spans="1:123" s="552" customFormat="1" ht="20.25" customHeight="1">
      <c r="A117" s="541">
        <v>30010</v>
      </c>
      <c r="B117" s="669" t="s">
        <v>447</v>
      </c>
      <c r="C117" s="447" t="s">
        <v>56</v>
      </c>
      <c r="D117" s="447" t="s">
        <v>112</v>
      </c>
      <c r="E117" s="417" t="s">
        <v>89</v>
      </c>
      <c r="F117" s="447" t="s">
        <v>1445</v>
      </c>
      <c r="G117" s="447" t="s">
        <v>1446</v>
      </c>
      <c r="H117" s="447"/>
      <c r="I117" s="447" t="s">
        <v>448</v>
      </c>
      <c r="J117" s="447" t="s">
        <v>449</v>
      </c>
      <c r="K117" s="447" t="s">
        <v>114</v>
      </c>
      <c r="L117" s="436">
        <v>1</v>
      </c>
      <c r="M117" s="448"/>
      <c r="N117" s="448" t="s">
        <v>707</v>
      </c>
      <c r="O117" s="420"/>
      <c r="P117" s="421">
        <v>4</v>
      </c>
      <c r="Q117" s="421">
        <v>4</v>
      </c>
      <c r="R117" s="449"/>
      <c r="S117" s="450">
        <v>1982</v>
      </c>
      <c r="T117" s="451">
        <v>13.717500000000001</v>
      </c>
      <c r="U117" s="439">
        <v>48.707000000000001</v>
      </c>
      <c r="V117" s="439">
        <v>48.707000000000001</v>
      </c>
      <c r="W117" s="440"/>
      <c r="X117" s="441"/>
      <c r="Y117" s="452"/>
      <c r="Z117" s="452"/>
      <c r="AA117" s="451"/>
      <c r="AB117" s="453" t="s">
        <v>93</v>
      </c>
      <c r="AC117" s="446">
        <v>2200</v>
      </c>
      <c r="AD117" s="454"/>
      <c r="AE117" s="453"/>
      <c r="AF117" s="406">
        <v>258.39999999999998</v>
      </c>
      <c r="AG117" s="410"/>
      <c r="AH117" s="405"/>
      <c r="AI117" s="406"/>
      <c r="AJ117" s="246"/>
      <c r="AK117" s="246"/>
      <c r="AL117" s="246"/>
      <c r="AM117" s="247"/>
      <c r="AN117" s="247"/>
      <c r="AO117" s="247"/>
      <c r="AP117" s="302"/>
      <c r="AQ117" s="302"/>
      <c r="AR117" s="343"/>
      <c r="AS117" s="257"/>
      <c r="AT117" s="309"/>
      <c r="AU117" s="251"/>
      <c r="AV117" s="256"/>
      <c r="AW117" s="277"/>
      <c r="AX117" s="254"/>
      <c r="AY117" s="251"/>
      <c r="AZ117" s="256"/>
      <c r="BA117" s="277"/>
      <c r="BB117" s="254"/>
      <c r="BC117" s="251"/>
      <c r="BD117" s="256"/>
      <c r="BE117" s="277"/>
      <c r="BF117" s="254"/>
      <c r="BG117" s="344"/>
      <c r="BH117" s="308"/>
      <c r="BI117" s="298"/>
      <c r="BJ117" s="298"/>
      <c r="BK117" s="298"/>
      <c r="BL117" s="298"/>
      <c r="BM117" s="298"/>
      <c r="BN117" s="411"/>
      <c r="BO117" s="245"/>
      <c r="BP117" s="315"/>
      <c r="BQ117" s="411"/>
      <c r="BR117" s="414"/>
      <c r="BS117" s="414"/>
      <c r="BT117" s="414"/>
      <c r="BU117" s="414"/>
      <c r="BV117" s="296"/>
      <c r="BW117" s="296"/>
      <c r="BX117" s="414"/>
      <c r="BY117" s="414"/>
      <c r="BZ117" s="296"/>
      <c r="CA117" s="305"/>
      <c r="CB117" s="305"/>
      <c r="CC117" s="305"/>
      <c r="CD117" s="557"/>
      <c r="CE117" s="305"/>
      <c r="CF117" s="305"/>
      <c r="CG117" s="305"/>
      <c r="CH117" s="557"/>
      <c r="CI117" s="305"/>
      <c r="CJ117" s="305"/>
      <c r="CK117" s="305"/>
      <c r="CL117" s="305"/>
      <c r="CM117" s="305"/>
      <c r="CN117" s="557"/>
      <c r="CO117" s="554"/>
      <c r="CP117" s="345"/>
      <c r="CQ117" s="296"/>
      <c r="CR117" s="296"/>
      <c r="CS117" s="316"/>
      <c r="CT117" s="316"/>
      <c r="CU117" s="316"/>
      <c r="CV117" s="316"/>
      <c r="CW117" s="316"/>
      <c r="CX117" s="316"/>
      <c r="CY117" s="316"/>
      <c r="CZ117" s="264" t="s">
        <v>507</v>
      </c>
      <c r="DA117" s="265"/>
      <c r="DB117" s="266"/>
      <c r="DC117" s="267"/>
      <c r="DD117" s="267"/>
      <c r="DE117" s="267"/>
      <c r="DF117" s="267"/>
      <c r="DG117" s="267"/>
      <c r="DH117" s="267"/>
      <c r="DI117" s="267"/>
      <c r="DJ117" s="268"/>
      <c r="DK117" s="263"/>
      <c r="DL117" s="269"/>
      <c r="DM117" s="270"/>
      <c r="DN117" s="270"/>
      <c r="DO117" s="270"/>
      <c r="DP117" s="271"/>
      <c r="DQ117" s="272"/>
      <c r="DS117" s="409">
        <v>30010</v>
      </c>
    </row>
    <row r="118" spans="1:123" s="552" customFormat="1" ht="20.25" customHeight="1">
      <c r="A118" s="541">
        <v>30014</v>
      </c>
      <c r="B118" s="669" t="s">
        <v>450</v>
      </c>
      <c r="C118" s="447" t="s">
        <v>56</v>
      </c>
      <c r="D118" s="447" t="s">
        <v>112</v>
      </c>
      <c r="E118" s="417" t="s">
        <v>89</v>
      </c>
      <c r="F118" s="447" t="s">
        <v>1447</v>
      </c>
      <c r="G118" s="447" t="s">
        <v>1439</v>
      </c>
      <c r="H118" s="447"/>
      <c r="I118" s="447" t="s">
        <v>278</v>
      </c>
      <c r="J118" s="447" t="s">
        <v>449</v>
      </c>
      <c r="K118" s="447" t="s">
        <v>114</v>
      </c>
      <c r="L118" s="436">
        <v>1</v>
      </c>
      <c r="M118" s="448"/>
      <c r="N118" s="448" t="s">
        <v>1440</v>
      </c>
      <c r="O118" s="449"/>
      <c r="P118" s="455" t="s">
        <v>866</v>
      </c>
      <c r="Q118" s="455" t="s">
        <v>210</v>
      </c>
      <c r="R118" s="449"/>
      <c r="S118" s="450">
        <v>1994</v>
      </c>
      <c r="T118" s="451">
        <v>6</v>
      </c>
      <c r="U118" s="439">
        <v>19.407399999999999</v>
      </c>
      <c r="V118" s="439">
        <v>19.407399999999999</v>
      </c>
      <c r="W118" s="440"/>
      <c r="X118" s="441"/>
      <c r="Y118" s="452"/>
      <c r="Z118" s="452"/>
      <c r="AA118" s="451"/>
      <c r="AB118" s="453" t="s">
        <v>93</v>
      </c>
      <c r="AC118" s="446">
        <v>978</v>
      </c>
      <c r="AD118" s="454"/>
      <c r="AE118" s="453"/>
      <c r="AF118" s="406">
        <v>84.1</v>
      </c>
      <c r="AG118" s="410"/>
      <c r="AH118" s="405"/>
      <c r="AI118" s="406"/>
      <c r="AJ118" s="246"/>
      <c r="AK118" s="246"/>
      <c r="AL118" s="246"/>
      <c r="AM118" s="247"/>
      <c r="AN118" s="247"/>
      <c r="AO118" s="247"/>
      <c r="AP118" s="302"/>
      <c r="AQ118" s="302"/>
      <c r="AR118" s="343"/>
      <c r="AS118" s="257"/>
      <c r="AT118" s="309"/>
      <c r="AU118" s="251"/>
      <c r="AV118" s="256"/>
      <c r="AW118" s="277"/>
      <c r="AX118" s="254"/>
      <c r="AY118" s="251"/>
      <c r="AZ118" s="256"/>
      <c r="BA118" s="277"/>
      <c r="BB118" s="254"/>
      <c r="BC118" s="251"/>
      <c r="BD118" s="256"/>
      <c r="BE118" s="277"/>
      <c r="BF118" s="254"/>
      <c r="BG118" s="344"/>
      <c r="BH118" s="308"/>
      <c r="BI118" s="298"/>
      <c r="BJ118" s="298"/>
      <c r="BK118" s="298"/>
      <c r="BL118" s="298"/>
      <c r="BM118" s="298"/>
      <c r="BN118" s="411"/>
      <c r="BO118" s="245"/>
      <c r="BP118" s="315"/>
      <c r="BQ118" s="411"/>
      <c r="BR118" s="414"/>
      <c r="BS118" s="414"/>
      <c r="BT118" s="362"/>
      <c r="BU118" s="414"/>
      <c r="BV118" s="296"/>
      <c r="BW118" s="296"/>
      <c r="BX118" s="414"/>
      <c r="BY118" s="414"/>
      <c r="BZ118" s="296"/>
      <c r="CA118" s="305"/>
      <c r="CB118" s="305"/>
      <c r="CC118" s="346"/>
      <c r="CD118" s="557"/>
      <c r="CE118" s="305"/>
      <c r="CF118" s="305"/>
      <c r="CG118" s="305"/>
      <c r="CH118" s="557"/>
      <c r="CI118" s="305"/>
      <c r="CJ118" s="305"/>
      <c r="CK118" s="305"/>
      <c r="CL118" s="305"/>
      <c r="CM118" s="305"/>
      <c r="CO118" s="554"/>
      <c r="CP118" s="345"/>
      <c r="CQ118" s="296"/>
      <c r="CR118" s="296"/>
      <c r="CS118" s="316"/>
      <c r="CT118" s="316"/>
      <c r="CU118" s="316"/>
      <c r="CV118" s="316"/>
      <c r="CW118" s="316"/>
      <c r="CX118" s="316"/>
      <c r="CY118" s="316"/>
      <c r="CZ118" s="264" t="s">
        <v>507</v>
      </c>
      <c r="DA118" s="265"/>
      <c r="DB118" s="266"/>
      <c r="DC118" s="267"/>
      <c r="DD118" s="267"/>
      <c r="DE118" s="267"/>
      <c r="DF118" s="267"/>
      <c r="DG118" s="267"/>
      <c r="DH118" s="267"/>
      <c r="DI118" s="267"/>
      <c r="DJ118" s="268"/>
      <c r="DK118" s="263"/>
      <c r="DL118" s="269"/>
      <c r="DM118" s="270"/>
      <c r="DN118" s="270"/>
      <c r="DO118" s="270"/>
      <c r="DP118" s="271"/>
      <c r="DQ118" s="272"/>
      <c r="DR118" s="557"/>
      <c r="DS118" s="409">
        <v>30014</v>
      </c>
    </row>
    <row r="119" spans="1:123" s="552" customFormat="1" ht="20.25" customHeight="1">
      <c r="A119" s="541">
        <v>30012</v>
      </c>
      <c r="B119" s="669" t="s">
        <v>455</v>
      </c>
      <c r="C119" s="447" t="s">
        <v>56</v>
      </c>
      <c r="D119" s="447" t="s">
        <v>236</v>
      </c>
      <c r="E119" s="417" t="s">
        <v>89</v>
      </c>
      <c r="F119" s="447" t="s">
        <v>1448</v>
      </c>
      <c r="G119" s="447" t="s">
        <v>1449</v>
      </c>
      <c r="H119" s="447"/>
      <c r="I119" s="447" t="s">
        <v>456</v>
      </c>
      <c r="J119" s="447" t="s">
        <v>449</v>
      </c>
      <c r="K119" s="447" t="s">
        <v>114</v>
      </c>
      <c r="L119" s="436">
        <v>1</v>
      </c>
      <c r="M119" s="448"/>
      <c r="N119" s="448" t="s">
        <v>1441</v>
      </c>
      <c r="O119" s="449"/>
      <c r="P119" s="455" t="s">
        <v>130</v>
      </c>
      <c r="Q119" s="455" t="s">
        <v>130</v>
      </c>
      <c r="R119" s="449"/>
      <c r="S119" s="450">
        <v>1994</v>
      </c>
      <c r="T119" s="451">
        <v>10.1</v>
      </c>
      <c r="U119" s="439">
        <v>42.131799999999998</v>
      </c>
      <c r="V119" s="439">
        <v>42.131799999999998</v>
      </c>
      <c r="W119" s="440"/>
      <c r="X119" s="441"/>
      <c r="Y119" s="452"/>
      <c r="Z119" s="452"/>
      <c r="AA119" s="451"/>
      <c r="AB119" s="453" t="s">
        <v>93</v>
      </c>
      <c r="AC119" s="446">
        <v>1591</v>
      </c>
      <c r="AD119" s="454"/>
      <c r="AE119" s="453"/>
      <c r="AF119" s="406">
        <v>142</v>
      </c>
      <c r="AG119" s="410"/>
      <c r="AH119" s="405"/>
      <c r="AI119" s="406"/>
      <c r="AJ119" s="246"/>
      <c r="AK119" s="246"/>
      <c r="AL119" s="246"/>
      <c r="AM119" s="247"/>
      <c r="AN119" s="247"/>
      <c r="AO119" s="247"/>
      <c r="AP119" s="302"/>
      <c r="AQ119" s="302"/>
      <c r="AR119" s="343"/>
      <c r="AS119" s="257"/>
      <c r="AT119" s="309"/>
      <c r="AU119" s="251"/>
      <c r="AV119" s="256"/>
      <c r="AW119" s="277"/>
      <c r="AX119" s="254"/>
      <c r="AY119" s="251"/>
      <c r="AZ119" s="256"/>
      <c r="BA119" s="277"/>
      <c r="BB119" s="254"/>
      <c r="BC119" s="251"/>
      <c r="BD119" s="256"/>
      <c r="BE119" s="277"/>
      <c r="BF119" s="254"/>
      <c r="BG119" s="344"/>
      <c r="BH119" s="308"/>
      <c r="BI119" s="298"/>
      <c r="BJ119" s="298"/>
      <c r="BK119" s="298"/>
      <c r="BL119" s="298"/>
      <c r="BM119" s="298"/>
      <c r="BN119" s="411"/>
      <c r="BO119" s="245"/>
      <c r="BP119" s="315"/>
      <c r="BQ119" s="411"/>
      <c r="BR119" s="414"/>
      <c r="BS119" s="414"/>
      <c r="BT119" s="414"/>
      <c r="BU119" s="414"/>
      <c r="BV119" s="296"/>
      <c r="BW119" s="296"/>
      <c r="BX119" s="414"/>
      <c r="BY119" s="414"/>
      <c r="BZ119" s="296"/>
      <c r="CA119" s="305"/>
      <c r="CB119" s="305"/>
      <c r="CC119" s="346"/>
      <c r="CD119" s="557"/>
      <c r="CE119" s="305"/>
      <c r="CF119" s="305"/>
      <c r="CG119" s="305"/>
      <c r="CH119" s="557"/>
      <c r="CI119" s="305"/>
      <c r="CJ119" s="305"/>
      <c r="CK119" s="305"/>
      <c r="CL119" s="305"/>
      <c r="CM119" s="305"/>
      <c r="CN119" s="557"/>
      <c r="CO119" s="554"/>
      <c r="CP119" s="345"/>
      <c r="CQ119" s="296"/>
      <c r="CR119" s="296"/>
      <c r="CS119" s="316"/>
      <c r="CT119" s="316"/>
      <c r="CU119" s="316"/>
      <c r="CV119" s="316"/>
      <c r="CW119" s="316"/>
      <c r="CX119" s="316"/>
      <c r="CY119" s="316"/>
      <c r="CZ119" s="264" t="s">
        <v>507</v>
      </c>
      <c r="DA119" s="265"/>
      <c r="DB119" s="266"/>
      <c r="DC119" s="267"/>
      <c r="DD119" s="267"/>
      <c r="DE119" s="267"/>
      <c r="DF119" s="267"/>
      <c r="DG119" s="267"/>
      <c r="DH119" s="267"/>
      <c r="DI119" s="267"/>
      <c r="DJ119" s="268"/>
      <c r="DK119" s="263"/>
      <c r="DL119" s="269"/>
      <c r="DM119" s="270"/>
      <c r="DN119" s="270"/>
      <c r="DO119" s="270"/>
      <c r="DP119" s="271"/>
      <c r="DQ119" s="272"/>
      <c r="DS119" s="409">
        <v>30012</v>
      </c>
    </row>
    <row r="120" spans="1:123" s="552" customFormat="1" ht="20.25" customHeight="1">
      <c r="A120" s="541">
        <v>30013</v>
      </c>
      <c r="B120" s="669" t="s">
        <v>457</v>
      </c>
      <c r="C120" s="447" t="s">
        <v>56</v>
      </c>
      <c r="D120" s="447" t="s">
        <v>236</v>
      </c>
      <c r="E120" s="417" t="s">
        <v>89</v>
      </c>
      <c r="F120" s="447" t="s">
        <v>1450</v>
      </c>
      <c r="G120" s="447" t="s">
        <v>1451</v>
      </c>
      <c r="H120" s="447"/>
      <c r="I120" s="447" t="s">
        <v>458</v>
      </c>
      <c r="J120" s="447" t="s">
        <v>449</v>
      </c>
      <c r="K120" s="447" t="s">
        <v>114</v>
      </c>
      <c r="L120" s="436">
        <v>1</v>
      </c>
      <c r="M120" s="448"/>
      <c r="N120" s="448" t="s">
        <v>1442</v>
      </c>
      <c r="O120" s="449"/>
      <c r="P120" s="455" t="s">
        <v>866</v>
      </c>
      <c r="Q120" s="455" t="s">
        <v>867</v>
      </c>
      <c r="R120" s="449"/>
      <c r="S120" s="450">
        <v>1986</v>
      </c>
      <c r="T120" s="451">
        <v>12.4</v>
      </c>
      <c r="U120" s="439">
        <v>29.429600000000001</v>
      </c>
      <c r="V120" s="439">
        <v>29.429600000000001</v>
      </c>
      <c r="W120" s="440"/>
      <c r="X120" s="441"/>
      <c r="Y120" s="452"/>
      <c r="Z120" s="452"/>
      <c r="AA120" s="451"/>
      <c r="AB120" s="453" t="s">
        <v>93</v>
      </c>
      <c r="AC120" s="446">
        <v>1519</v>
      </c>
      <c r="AD120" s="454"/>
      <c r="AE120" s="453"/>
      <c r="AF120" s="406">
        <v>140.4</v>
      </c>
      <c r="AG120" s="410"/>
      <c r="AH120" s="405"/>
      <c r="AI120" s="406"/>
      <c r="AJ120" s="246"/>
      <c r="AK120" s="246"/>
      <c r="AL120" s="246"/>
      <c r="AM120" s="247"/>
      <c r="AN120" s="247"/>
      <c r="AO120" s="247"/>
      <c r="AP120" s="302"/>
      <c r="AQ120" s="302"/>
      <c r="AR120" s="343"/>
      <c r="AS120" s="257"/>
      <c r="AT120" s="309"/>
      <c r="AU120" s="251"/>
      <c r="AV120" s="256"/>
      <c r="AW120" s="277"/>
      <c r="AX120" s="254"/>
      <c r="AY120" s="251"/>
      <c r="AZ120" s="256"/>
      <c r="BA120" s="277"/>
      <c r="BB120" s="254"/>
      <c r="BC120" s="251"/>
      <c r="BD120" s="256"/>
      <c r="BE120" s="277"/>
      <c r="BF120" s="254"/>
      <c r="BG120" s="344"/>
      <c r="BH120" s="308"/>
      <c r="BI120" s="298"/>
      <c r="BJ120" s="298"/>
      <c r="BK120" s="298"/>
      <c r="BL120" s="298"/>
      <c r="BM120" s="298"/>
      <c r="BN120" s="411"/>
      <c r="BO120" s="245"/>
      <c r="BP120" s="315"/>
      <c r="BQ120" s="411"/>
      <c r="BR120" s="414"/>
      <c r="BS120" s="414"/>
      <c r="BT120" s="414"/>
      <c r="BU120" s="414"/>
      <c r="BV120" s="296"/>
      <c r="BW120" s="296"/>
      <c r="BX120" s="414"/>
      <c r="BY120" s="414"/>
      <c r="BZ120" s="296"/>
      <c r="CA120" s="305"/>
      <c r="CB120" s="305"/>
      <c r="CC120" s="346"/>
      <c r="CD120" s="557"/>
      <c r="CE120" s="305"/>
      <c r="CF120" s="305"/>
      <c r="CG120" s="305"/>
      <c r="CH120" s="557"/>
      <c r="CI120" s="305"/>
      <c r="CJ120" s="305"/>
      <c r="CK120" s="305"/>
      <c r="CL120" s="305"/>
      <c r="CM120" s="305"/>
      <c r="CN120" s="557"/>
      <c r="CO120" s="554"/>
      <c r="CP120" s="345"/>
      <c r="CQ120" s="296"/>
      <c r="CR120" s="296"/>
      <c r="CS120" s="316"/>
      <c r="CT120" s="316"/>
      <c r="CU120" s="316"/>
      <c r="CV120" s="316"/>
      <c r="CW120" s="316"/>
      <c r="CX120" s="316"/>
      <c r="CY120" s="316"/>
      <c r="CZ120" s="264" t="s">
        <v>507</v>
      </c>
      <c r="DA120" s="265"/>
      <c r="DB120" s="266"/>
      <c r="DC120" s="267"/>
      <c r="DD120" s="267"/>
      <c r="DE120" s="267"/>
      <c r="DF120" s="267"/>
      <c r="DG120" s="267"/>
      <c r="DH120" s="267"/>
      <c r="DI120" s="267"/>
      <c r="DJ120" s="268"/>
      <c r="DK120" s="263"/>
      <c r="DL120" s="269"/>
      <c r="DM120" s="270"/>
      <c r="DN120" s="270"/>
      <c r="DO120" s="270"/>
      <c r="DP120" s="271"/>
      <c r="DQ120" s="272"/>
      <c r="DS120" s="409">
        <v>30013</v>
      </c>
    </row>
    <row r="121" spans="1:123" s="552" customFormat="1" ht="20.25" customHeight="1">
      <c r="A121" s="541">
        <v>30016</v>
      </c>
      <c r="B121" s="669" t="s">
        <v>461</v>
      </c>
      <c r="C121" s="447" t="s">
        <v>56</v>
      </c>
      <c r="D121" s="447" t="s">
        <v>246</v>
      </c>
      <c r="E121" s="417" t="s">
        <v>89</v>
      </c>
      <c r="F121" s="447" t="s">
        <v>1452</v>
      </c>
      <c r="G121" s="565" t="s">
        <v>1453</v>
      </c>
      <c r="H121" s="447"/>
      <c r="I121" s="447" t="s">
        <v>370</v>
      </c>
      <c r="J121" s="447" t="s">
        <v>441</v>
      </c>
      <c r="K121" s="447" t="s">
        <v>114</v>
      </c>
      <c r="L121" s="436">
        <v>0.5</v>
      </c>
      <c r="M121" s="448" t="s">
        <v>442</v>
      </c>
      <c r="N121" s="448" t="s">
        <v>1442</v>
      </c>
      <c r="O121" s="449"/>
      <c r="P121" s="455" t="s">
        <v>868</v>
      </c>
      <c r="Q121" s="455" t="s">
        <v>192</v>
      </c>
      <c r="R121" s="449"/>
      <c r="S121" s="450">
        <v>1977</v>
      </c>
      <c r="T121" s="451">
        <v>32.1</v>
      </c>
      <c r="U121" s="439">
        <v>141.18719999999999</v>
      </c>
      <c r="V121" s="439">
        <v>70.593599999999995</v>
      </c>
      <c r="W121" s="440"/>
      <c r="X121" s="441"/>
      <c r="Y121" s="452"/>
      <c r="Z121" s="452"/>
      <c r="AA121" s="451"/>
      <c r="AB121" s="453" t="s">
        <v>93</v>
      </c>
      <c r="AC121" s="446">
        <v>6235</v>
      </c>
      <c r="AD121" s="454"/>
      <c r="AE121" s="453"/>
      <c r="AF121" s="406">
        <v>525.20000000000005</v>
      </c>
      <c r="AG121" s="410"/>
      <c r="AH121" s="405"/>
      <c r="AI121" s="406"/>
      <c r="AJ121" s="246"/>
      <c r="AK121" s="246"/>
      <c r="AL121" s="246"/>
      <c r="AM121" s="247"/>
      <c r="AN121" s="247"/>
      <c r="AO121" s="247"/>
      <c r="AP121" s="302"/>
      <c r="AQ121" s="302"/>
      <c r="AR121" s="343"/>
      <c r="AS121" s="257"/>
      <c r="AT121" s="309"/>
      <c r="AU121" s="251"/>
      <c r="AV121" s="256"/>
      <c r="AW121" s="277"/>
      <c r="AX121" s="254"/>
      <c r="AY121" s="251"/>
      <c r="AZ121" s="256"/>
      <c r="BA121" s="277"/>
      <c r="BB121" s="254"/>
      <c r="BC121" s="251"/>
      <c r="BD121" s="256"/>
      <c r="BE121" s="277"/>
      <c r="BF121" s="254"/>
      <c r="BG121" s="344"/>
      <c r="BH121" s="308"/>
      <c r="BI121" s="298"/>
      <c r="BJ121" s="298"/>
      <c r="BK121" s="298"/>
      <c r="BL121" s="298"/>
      <c r="BM121" s="298"/>
      <c r="BN121" s="411"/>
      <c r="BO121" s="245"/>
      <c r="BP121" s="315"/>
      <c r="BQ121" s="411"/>
      <c r="BR121" s="414"/>
      <c r="BS121" s="414"/>
      <c r="BT121" s="362"/>
      <c r="BU121" s="414"/>
      <c r="BV121" s="296"/>
      <c r="BW121" s="296"/>
      <c r="BX121" s="414"/>
      <c r="BY121" s="414"/>
      <c r="BZ121" s="296"/>
      <c r="CA121" s="305"/>
      <c r="CB121" s="305"/>
      <c r="CC121" s="305"/>
      <c r="CD121" s="557"/>
      <c r="CE121" s="305"/>
      <c r="CF121" s="305"/>
      <c r="CG121" s="305"/>
      <c r="CH121" s="305"/>
      <c r="CI121" s="305"/>
      <c r="CJ121" s="305"/>
      <c r="CK121" s="305"/>
      <c r="CL121" s="305"/>
      <c r="CM121" s="305"/>
      <c r="CO121" s="554"/>
      <c r="CP121" s="345"/>
      <c r="CQ121" s="296"/>
      <c r="CR121" s="296"/>
      <c r="CS121" s="291"/>
      <c r="CT121" s="291"/>
      <c r="CU121" s="291"/>
      <c r="CV121" s="291"/>
      <c r="CW121" s="291"/>
      <c r="CX121" s="291"/>
      <c r="CY121" s="291"/>
      <c r="CZ121" s="264" t="s">
        <v>507</v>
      </c>
      <c r="DA121" s="265"/>
      <c r="DB121" s="266"/>
      <c r="DC121" s="267"/>
      <c r="DD121" s="267"/>
      <c r="DE121" s="267"/>
      <c r="DF121" s="267"/>
      <c r="DG121" s="267"/>
      <c r="DH121" s="267"/>
      <c r="DI121" s="267"/>
      <c r="DJ121" s="268"/>
      <c r="DK121" s="263"/>
      <c r="DL121" s="269"/>
      <c r="DM121" s="270"/>
      <c r="DN121" s="270"/>
      <c r="DO121" s="270"/>
      <c r="DP121" s="271"/>
      <c r="DQ121" s="272"/>
      <c r="DR121" s="557"/>
      <c r="DS121" s="409">
        <v>30016</v>
      </c>
    </row>
    <row r="122" spans="1:123" s="552" customFormat="1" ht="20.25" customHeight="1">
      <c r="A122" s="542">
        <v>10074</v>
      </c>
      <c r="B122" s="263" t="s">
        <v>429</v>
      </c>
      <c r="C122" s="416" t="s">
        <v>55</v>
      </c>
      <c r="D122" s="416" t="s">
        <v>112</v>
      </c>
      <c r="E122" s="417" t="s">
        <v>89</v>
      </c>
      <c r="F122" s="655" t="s">
        <v>1454</v>
      </c>
      <c r="G122" s="655" t="s">
        <v>759</v>
      </c>
      <c r="H122" s="416"/>
      <c r="I122" s="416" t="s">
        <v>283</v>
      </c>
      <c r="J122" s="416" t="s">
        <v>317</v>
      </c>
      <c r="K122" s="416" t="s">
        <v>114</v>
      </c>
      <c r="L122" s="418">
        <v>0.5</v>
      </c>
      <c r="M122" s="419" t="s">
        <v>430</v>
      </c>
      <c r="N122" s="419"/>
      <c r="O122" s="449"/>
      <c r="P122" s="455"/>
      <c r="Q122" s="455"/>
      <c r="R122" s="422"/>
      <c r="S122" s="423">
        <v>1988</v>
      </c>
      <c r="T122" s="424">
        <v>1988</v>
      </c>
      <c r="U122" s="425">
        <v>170.71729999999999</v>
      </c>
      <c r="V122" s="425">
        <v>85.358649999999997</v>
      </c>
      <c r="W122" s="426"/>
      <c r="X122" s="427">
        <v>0.26197498465316149</v>
      </c>
      <c r="Y122" s="428">
        <v>20</v>
      </c>
      <c r="Z122" s="428">
        <v>56</v>
      </c>
      <c r="AA122" s="429">
        <v>0.76206651785714286</v>
      </c>
      <c r="AB122" s="430">
        <v>1.5724869559919249E-2</v>
      </c>
      <c r="AC122" s="431">
        <v>2000</v>
      </c>
      <c r="AD122" s="432">
        <v>38353</v>
      </c>
      <c r="AE122" s="430" t="s">
        <v>94</v>
      </c>
      <c r="AF122" s="619">
        <v>102</v>
      </c>
      <c r="AG122" s="245"/>
      <c r="AH122" s="405"/>
      <c r="AI122" s="406"/>
      <c r="AJ122" s="246"/>
      <c r="AK122" s="246"/>
      <c r="AL122" s="246"/>
      <c r="AM122" s="247"/>
      <c r="AN122" s="250"/>
      <c r="AO122" s="248"/>
      <c r="AP122" s="249"/>
      <c r="AQ122" s="249"/>
      <c r="AR122" s="238"/>
      <c r="AS122" s="347"/>
      <c r="AT122" s="348"/>
      <c r="AU122" s="612"/>
      <c r="AV122" s="252"/>
      <c r="AW122" s="253"/>
      <c r="AX122" s="254"/>
      <c r="AY122" s="251"/>
      <c r="AZ122" s="252"/>
      <c r="BA122" s="253"/>
      <c r="BB122" s="254"/>
      <c r="BC122" s="251"/>
      <c r="BD122" s="252"/>
      <c r="BE122" s="253"/>
      <c r="BF122" s="254"/>
      <c r="BG122" s="612"/>
      <c r="BH122" s="308"/>
      <c r="BI122" s="298"/>
      <c r="BJ122" s="298"/>
      <c r="BK122" s="298"/>
      <c r="BL122" s="298"/>
      <c r="BM122" s="298"/>
      <c r="BN122" s="242"/>
      <c r="BO122" s="677"/>
      <c r="BP122" s="279"/>
      <c r="BQ122" s="242" t="s">
        <v>403</v>
      </c>
      <c r="BR122" s="238"/>
      <c r="BS122" s="238">
        <v>0.5</v>
      </c>
      <c r="BT122" s="238">
        <v>0.5</v>
      </c>
      <c r="BU122" s="238"/>
      <c r="BV122" s="238"/>
      <c r="BW122" s="238">
        <v>1</v>
      </c>
      <c r="BX122" s="238"/>
      <c r="BY122" s="238">
        <v>1</v>
      </c>
      <c r="BZ122" s="238">
        <v>0</v>
      </c>
      <c r="CA122" s="555" t="s">
        <v>613</v>
      </c>
      <c r="CB122" s="555" t="s">
        <v>614</v>
      </c>
      <c r="CC122" s="556" t="s">
        <v>729</v>
      </c>
      <c r="CD122" s="350" t="s">
        <v>615</v>
      </c>
      <c r="CE122" s="554" t="s">
        <v>284</v>
      </c>
      <c r="CF122" s="554" t="s">
        <v>285</v>
      </c>
      <c r="CG122" s="554" t="s">
        <v>286</v>
      </c>
      <c r="CH122" s="351" t="s">
        <v>287</v>
      </c>
      <c r="CI122" s="554" t="s">
        <v>110</v>
      </c>
      <c r="CJ122" s="554" t="s">
        <v>320</v>
      </c>
      <c r="CK122" s="554" t="s">
        <v>1023</v>
      </c>
      <c r="CL122" s="554" t="s">
        <v>1024</v>
      </c>
      <c r="CM122" s="554" t="s">
        <v>1025</v>
      </c>
      <c r="CN122" s="399" t="s">
        <v>789</v>
      </c>
      <c r="CO122" s="554"/>
      <c r="CP122" s="260" t="s">
        <v>429</v>
      </c>
      <c r="CQ122" s="238" t="s">
        <v>422</v>
      </c>
      <c r="CR122" s="238" t="s">
        <v>55</v>
      </c>
      <c r="CS122" s="331"/>
      <c r="CT122" s="332"/>
      <c r="CU122" s="332" t="s">
        <v>93</v>
      </c>
      <c r="CV122" s="332"/>
      <c r="CW122" s="332"/>
      <c r="CX122" s="332"/>
      <c r="CY122" s="332"/>
      <c r="CZ122" s="264" t="s">
        <v>507</v>
      </c>
      <c r="DA122" s="265"/>
      <c r="DB122" s="266"/>
      <c r="DC122" s="267"/>
      <c r="DD122" s="267"/>
      <c r="DE122" s="267"/>
      <c r="DF122" s="267"/>
      <c r="DG122" s="267"/>
      <c r="DH122" s="267"/>
      <c r="DI122" s="267"/>
      <c r="DJ122" s="268"/>
      <c r="DK122" s="263"/>
      <c r="DL122" s="269"/>
      <c r="DM122" s="270"/>
      <c r="DN122" s="270"/>
      <c r="DO122" s="270"/>
      <c r="DP122" s="271"/>
      <c r="DQ122" s="272"/>
      <c r="DS122" s="404">
        <v>10074</v>
      </c>
    </row>
    <row r="123" spans="1:123" s="552" customFormat="1" ht="20.25" customHeight="1">
      <c r="A123" s="542">
        <v>10103</v>
      </c>
      <c r="B123" s="263" t="s">
        <v>426</v>
      </c>
      <c r="C123" s="416" t="s">
        <v>55</v>
      </c>
      <c r="D123" s="416" t="s">
        <v>112</v>
      </c>
      <c r="E123" s="417" t="s">
        <v>89</v>
      </c>
      <c r="F123" s="655" t="s">
        <v>888</v>
      </c>
      <c r="G123" s="655" t="s">
        <v>1455</v>
      </c>
      <c r="H123" s="416"/>
      <c r="I123" s="416" t="s">
        <v>427</v>
      </c>
      <c r="J123" s="416" t="s">
        <v>279</v>
      </c>
      <c r="K123" s="416" t="s">
        <v>114</v>
      </c>
      <c r="L123" s="418">
        <v>1</v>
      </c>
      <c r="M123" s="456"/>
      <c r="N123" s="419" t="s">
        <v>335</v>
      </c>
      <c r="O123" s="422"/>
      <c r="P123" s="457"/>
      <c r="Q123" s="457"/>
      <c r="R123" s="422"/>
      <c r="S123" s="423">
        <v>1998</v>
      </c>
      <c r="T123" s="424">
        <v>2004</v>
      </c>
      <c r="U123" s="425">
        <v>25.807299999999998</v>
      </c>
      <c r="V123" s="425">
        <v>25.807299999999998</v>
      </c>
      <c r="W123" s="426"/>
      <c r="X123" s="427">
        <v>0.38176479289940829</v>
      </c>
      <c r="Y123" s="428">
        <v>1</v>
      </c>
      <c r="Z123" s="428">
        <v>1</v>
      </c>
      <c r="AA123" s="429">
        <v>25.807299999999998</v>
      </c>
      <c r="AB123" s="430">
        <v>1.7134686697174831E-2</v>
      </c>
      <c r="AC123" s="431">
        <v>101</v>
      </c>
      <c r="AD123" s="432">
        <v>40422</v>
      </c>
      <c r="AE123" s="430" t="s">
        <v>94</v>
      </c>
      <c r="AF123" s="619">
        <v>28</v>
      </c>
      <c r="AG123" s="245"/>
      <c r="AH123" s="405"/>
      <c r="AI123" s="406"/>
      <c r="AJ123" s="246"/>
      <c r="AK123" s="246"/>
      <c r="AL123" s="246"/>
      <c r="AM123" s="248"/>
      <c r="AN123" s="247"/>
      <c r="AO123" s="248"/>
      <c r="AP123" s="249"/>
      <c r="AQ123" s="249"/>
      <c r="AR123" s="238"/>
      <c r="AS123" s="347"/>
      <c r="AT123" s="348"/>
      <c r="AU123" s="251"/>
      <c r="AV123" s="252"/>
      <c r="AW123" s="253"/>
      <c r="AX123" s="254"/>
      <c r="AY123" s="251"/>
      <c r="AZ123" s="252"/>
      <c r="BA123" s="253"/>
      <c r="BB123" s="254"/>
      <c r="BC123" s="251"/>
      <c r="BD123" s="252"/>
      <c r="BE123" s="253"/>
      <c r="BF123" s="254"/>
      <c r="BG123" s="349"/>
      <c r="BH123" s="308"/>
      <c r="BI123" s="298"/>
      <c r="BJ123" s="298"/>
      <c r="BK123" s="298"/>
      <c r="BL123" s="298"/>
      <c r="BM123" s="298"/>
      <c r="BN123" s="242"/>
      <c r="BO123" s="274"/>
      <c r="BP123" s="279"/>
      <c r="BQ123" s="242" t="s">
        <v>403</v>
      </c>
      <c r="BR123" s="238"/>
      <c r="BS123" s="238">
        <v>1</v>
      </c>
      <c r="BT123" s="238"/>
      <c r="BU123" s="238"/>
      <c r="BV123" s="238"/>
      <c r="BW123" s="238">
        <v>1</v>
      </c>
      <c r="BX123" s="238"/>
      <c r="BY123" s="238">
        <v>0</v>
      </c>
      <c r="BZ123" s="238">
        <v>0</v>
      </c>
      <c r="CA123" s="554"/>
      <c r="CB123" s="554"/>
      <c r="CC123" s="554"/>
      <c r="CD123" s="554"/>
      <c r="CE123" s="554"/>
      <c r="CF123" s="554"/>
      <c r="CG123" s="554"/>
      <c r="CH123" s="554"/>
      <c r="CI123" s="556"/>
      <c r="CJ123" s="556"/>
      <c r="CK123" s="556"/>
      <c r="CL123" s="556"/>
      <c r="CM123" s="556"/>
      <c r="CN123" s="554" t="s">
        <v>787</v>
      </c>
      <c r="CO123" s="554"/>
      <c r="CP123" s="260" t="s">
        <v>426</v>
      </c>
      <c r="CQ123" s="238" t="s">
        <v>422</v>
      </c>
      <c r="CR123" s="238" t="s">
        <v>55</v>
      </c>
      <c r="CS123" s="331"/>
      <c r="CT123" s="332"/>
      <c r="CU123" s="332"/>
      <c r="CV123" s="332"/>
      <c r="CW123" s="332"/>
      <c r="CX123" s="332"/>
      <c r="CY123" s="332"/>
      <c r="CZ123" s="264" t="s">
        <v>93</v>
      </c>
      <c r="DA123" s="265"/>
      <c r="DB123" s="266"/>
      <c r="DC123" s="267"/>
      <c r="DD123" s="267"/>
      <c r="DE123" s="267"/>
      <c r="DF123" s="267"/>
      <c r="DG123" s="267"/>
      <c r="DH123" s="267"/>
      <c r="DI123" s="267"/>
      <c r="DJ123" s="268"/>
      <c r="DK123" s="263"/>
      <c r="DL123" s="269"/>
      <c r="DM123" s="270"/>
      <c r="DN123" s="270"/>
      <c r="DO123" s="270"/>
      <c r="DP123" s="271"/>
      <c r="DQ123" s="272"/>
      <c r="DS123" s="404">
        <v>10103</v>
      </c>
    </row>
    <row r="124" spans="1:123" s="552" customFormat="1" ht="20.25" customHeight="1">
      <c r="A124" s="543">
        <v>10105</v>
      </c>
      <c r="B124" s="669" t="s">
        <v>419</v>
      </c>
      <c r="C124" s="416" t="s">
        <v>55</v>
      </c>
      <c r="D124" s="447" t="s">
        <v>112</v>
      </c>
      <c r="E124" s="417" t="s">
        <v>89</v>
      </c>
      <c r="F124" s="657" t="s">
        <v>882</v>
      </c>
      <c r="G124" s="664" t="s">
        <v>883</v>
      </c>
      <c r="H124" s="447"/>
      <c r="I124" s="447" t="s">
        <v>278</v>
      </c>
      <c r="J124" s="447" t="s">
        <v>279</v>
      </c>
      <c r="K124" s="447" t="s">
        <v>114</v>
      </c>
      <c r="L124" s="436">
        <v>1</v>
      </c>
      <c r="M124" s="448"/>
      <c r="N124" s="448"/>
      <c r="O124" s="422"/>
      <c r="P124" s="457"/>
      <c r="Q124" s="457"/>
      <c r="R124" s="449"/>
      <c r="S124" s="450">
        <v>2008</v>
      </c>
      <c r="T124" s="451">
        <v>2008</v>
      </c>
      <c r="U124" s="425">
        <v>26.248000000000001</v>
      </c>
      <c r="V124" s="425">
        <v>26.248000000000001</v>
      </c>
      <c r="W124" s="440"/>
      <c r="X124" s="441">
        <v>0.64761904761904765</v>
      </c>
      <c r="Y124" s="452">
        <v>1</v>
      </c>
      <c r="Z124" s="452">
        <v>2</v>
      </c>
      <c r="AA124" s="451">
        <v>13.124000000000001</v>
      </c>
      <c r="AB124" s="453">
        <v>8.7701920146296866E-2</v>
      </c>
      <c r="AC124" s="446">
        <v>187</v>
      </c>
      <c r="AD124" s="454">
        <v>40483</v>
      </c>
      <c r="AE124" s="430" t="s">
        <v>94</v>
      </c>
      <c r="AF124" s="621">
        <v>39</v>
      </c>
      <c r="AG124" s="410"/>
      <c r="AH124" s="405"/>
      <c r="AI124" s="406"/>
      <c r="AJ124" s="246"/>
      <c r="AK124" s="246"/>
      <c r="AL124" s="246"/>
      <c r="AM124" s="247"/>
      <c r="AN124" s="407"/>
      <c r="AO124" s="248"/>
      <c r="AP124" s="249"/>
      <c r="AQ124" s="249"/>
      <c r="AR124" s="343"/>
      <c r="AS124" s="257"/>
      <c r="AT124" s="309"/>
      <c r="AU124" s="251"/>
      <c r="AV124" s="252"/>
      <c r="AW124" s="253"/>
      <c r="AX124" s="254"/>
      <c r="AY124" s="251"/>
      <c r="AZ124" s="252"/>
      <c r="BA124" s="253"/>
      <c r="BB124" s="254"/>
      <c r="BC124" s="251"/>
      <c r="BD124" s="252"/>
      <c r="BE124" s="253"/>
      <c r="BF124" s="254"/>
      <c r="BG124" s="349"/>
      <c r="BH124" s="308"/>
      <c r="BI124" s="298"/>
      <c r="BJ124" s="298"/>
      <c r="BK124" s="298"/>
      <c r="BL124" s="298"/>
      <c r="BM124" s="298"/>
      <c r="BN124" s="411"/>
      <c r="BO124" s="274"/>
      <c r="BP124" s="315"/>
      <c r="BQ124" s="411" t="s">
        <v>403</v>
      </c>
      <c r="BR124" s="414"/>
      <c r="BS124" s="414">
        <v>1</v>
      </c>
      <c r="BT124" s="296"/>
      <c r="BU124" s="296"/>
      <c r="BV124" s="296"/>
      <c r="BW124" s="296">
        <v>1</v>
      </c>
      <c r="BX124" s="414"/>
      <c r="BY124" s="414">
        <v>0</v>
      </c>
      <c r="BZ124" s="296">
        <v>0</v>
      </c>
      <c r="CA124" s="305" t="s">
        <v>134</v>
      </c>
      <c r="CB124" s="305" t="s">
        <v>135</v>
      </c>
      <c r="CC124" s="305" t="s">
        <v>136</v>
      </c>
      <c r="CD124" s="352" t="s">
        <v>137</v>
      </c>
      <c r="CE124" s="305" t="s">
        <v>134</v>
      </c>
      <c r="CF124" s="305" t="s">
        <v>135</v>
      </c>
      <c r="CG124" s="305" t="s">
        <v>136</v>
      </c>
      <c r="CH124" s="305" t="s">
        <v>137</v>
      </c>
      <c r="CI124" s="305"/>
      <c r="CJ124" s="305"/>
      <c r="CK124" s="305"/>
      <c r="CL124" s="305"/>
      <c r="CM124" s="305"/>
      <c r="CN124" s="385" t="s">
        <v>783</v>
      </c>
      <c r="CO124" s="554"/>
      <c r="CP124" s="78" t="s">
        <v>419</v>
      </c>
      <c r="CQ124" s="296" t="s">
        <v>422</v>
      </c>
      <c r="CR124" s="296" t="s">
        <v>55</v>
      </c>
      <c r="CS124" s="291"/>
      <c r="CT124" s="291"/>
      <c r="CU124" s="291" t="s">
        <v>93</v>
      </c>
      <c r="CV124" s="291"/>
      <c r="CW124" s="291"/>
      <c r="CX124" s="291"/>
      <c r="CY124" s="291"/>
      <c r="CZ124" s="264" t="s">
        <v>93</v>
      </c>
      <c r="DA124" s="265"/>
      <c r="DB124" s="266"/>
      <c r="DC124" s="267"/>
      <c r="DD124" s="267"/>
      <c r="DE124" s="267"/>
      <c r="DF124" s="267"/>
      <c r="DG124" s="267"/>
      <c r="DH124" s="267"/>
      <c r="DI124" s="267"/>
      <c r="DJ124" s="268"/>
      <c r="DK124" s="263"/>
      <c r="DL124" s="269"/>
      <c r="DM124" s="270"/>
      <c r="DN124" s="270"/>
      <c r="DO124" s="270"/>
      <c r="DP124" s="271"/>
      <c r="DQ124" s="272"/>
      <c r="DS124" s="409">
        <v>10105</v>
      </c>
    </row>
    <row r="125" spans="1:123" s="552" customFormat="1" ht="20.25" customHeight="1">
      <c r="A125" s="542">
        <v>10106</v>
      </c>
      <c r="B125" s="263" t="s">
        <v>423</v>
      </c>
      <c r="C125" s="416" t="s">
        <v>55</v>
      </c>
      <c r="D125" s="416" t="s">
        <v>112</v>
      </c>
      <c r="E125" s="417" t="s">
        <v>89</v>
      </c>
      <c r="F125" s="655" t="s">
        <v>884</v>
      </c>
      <c r="G125" s="655" t="s">
        <v>758</v>
      </c>
      <c r="H125" s="416"/>
      <c r="I125" s="416" t="s">
        <v>278</v>
      </c>
      <c r="J125" s="416" t="s">
        <v>279</v>
      </c>
      <c r="K125" s="416" t="s">
        <v>114</v>
      </c>
      <c r="L125" s="418">
        <v>1</v>
      </c>
      <c r="M125" s="419"/>
      <c r="N125" s="419"/>
      <c r="O125" s="449"/>
      <c r="P125" s="455"/>
      <c r="Q125" s="455"/>
      <c r="R125" s="422"/>
      <c r="S125" s="423">
        <v>2001</v>
      </c>
      <c r="T125" s="424">
        <v>2001</v>
      </c>
      <c r="U125" s="425">
        <v>5.7679999999999998</v>
      </c>
      <c r="V125" s="425">
        <v>5.7679999999999998</v>
      </c>
      <c r="W125" s="426"/>
      <c r="X125" s="427">
        <v>0.20076575008701703</v>
      </c>
      <c r="Y125" s="428">
        <v>1</v>
      </c>
      <c r="Z125" s="428">
        <v>1</v>
      </c>
      <c r="AA125" s="429">
        <v>5.7679999999999998</v>
      </c>
      <c r="AB125" s="430">
        <v>0.22468793342579751</v>
      </c>
      <c r="AC125" s="431">
        <v>41</v>
      </c>
      <c r="AD125" s="432">
        <v>40483</v>
      </c>
      <c r="AE125" s="430" t="s">
        <v>94</v>
      </c>
      <c r="AF125" s="619">
        <v>14.1</v>
      </c>
      <c r="AG125" s="245"/>
      <c r="AH125" s="405"/>
      <c r="AI125" s="406"/>
      <c r="AJ125" s="246"/>
      <c r="AK125" s="246"/>
      <c r="AL125" s="246"/>
      <c r="AM125" s="247"/>
      <c r="AN125" s="247"/>
      <c r="AO125" s="248"/>
      <c r="AP125" s="249"/>
      <c r="AQ125" s="249"/>
      <c r="AR125" s="347"/>
      <c r="AS125" s="353"/>
      <c r="AT125" s="348"/>
      <c r="AU125" s="251"/>
      <c r="AV125" s="252"/>
      <c r="AW125" s="253"/>
      <c r="AX125" s="254"/>
      <c r="AY125" s="251"/>
      <c r="AZ125" s="252"/>
      <c r="BA125" s="253"/>
      <c r="BB125" s="254"/>
      <c r="BC125" s="251"/>
      <c r="BD125" s="252"/>
      <c r="BE125" s="253"/>
      <c r="BF125" s="254"/>
      <c r="BG125" s="349"/>
      <c r="BH125" s="308"/>
      <c r="BI125" s="298"/>
      <c r="BJ125" s="298"/>
      <c r="BK125" s="298"/>
      <c r="BL125" s="298"/>
      <c r="BM125" s="298"/>
      <c r="BN125" s="242"/>
      <c r="BO125" s="274"/>
      <c r="BP125" s="279"/>
      <c r="BQ125" s="242" t="s">
        <v>403</v>
      </c>
      <c r="BR125" s="238"/>
      <c r="BS125" s="238">
        <v>1</v>
      </c>
      <c r="BT125" s="238"/>
      <c r="BU125" s="238"/>
      <c r="BV125" s="238"/>
      <c r="BW125" s="238">
        <v>1</v>
      </c>
      <c r="BX125" s="238"/>
      <c r="BY125" s="238">
        <v>0</v>
      </c>
      <c r="BZ125" s="238">
        <v>0</v>
      </c>
      <c r="CA125" s="554" t="s">
        <v>134</v>
      </c>
      <c r="CB125" s="554" t="s">
        <v>135</v>
      </c>
      <c r="CC125" s="554" t="s">
        <v>136</v>
      </c>
      <c r="CD125" s="554" t="s">
        <v>137</v>
      </c>
      <c r="CE125" s="554" t="s">
        <v>134</v>
      </c>
      <c r="CF125" s="554" t="s">
        <v>135</v>
      </c>
      <c r="CG125" s="554" t="s">
        <v>136</v>
      </c>
      <c r="CH125" s="554" t="s">
        <v>137</v>
      </c>
      <c r="CI125" s="554"/>
      <c r="CJ125" s="351"/>
      <c r="CK125" s="554"/>
      <c r="CL125" s="554"/>
      <c r="CM125" s="554"/>
      <c r="CN125" s="554" t="s">
        <v>784</v>
      </c>
      <c r="CO125" s="554"/>
      <c r="CP125" s="260" t="s">
        <v>423</v>
      </c>
      <c r="CQ125" s="238" t="s">
        <v>422</v>
      </c>
      <c r="CR125" s="238" t="s">
        <v>55</v>
      </c>
      <c r="CS125" s="260"/>
      <c r="CT125" s="275"/>
      <c r="CU125" s="275" t="s">
        <v>93</v>
      </c>
      <c r="CV125" s="275"/>
      <c r="CW125" s="275"/>
      <c r="CX125" s="275"/>
      <c r="CY125" s="275"/>
      <c r="CZ125" s="264" t="s">
        <v>93</v>
      </c>
      <c r="DA125" s="265"/>
      <c r="DB125" s="266"/>
      <c r="DC125" s="267"/>
      <c r="DD125" s="267"/>
      <c r="DE125" s="267"/>
      <c r="DF125" s="267"/>
      <c r="DG125" s="267"/>
      <c r="DH125" s="267"/>
      <c r="DI125" s="267"/>
      <c r="DJ125" s="268"/>
      <c r="DK125" s="263"/>
      <c r="DL125" s="269"/>
      <c r="DM125" s="270"/>
      <c r="DN125" s="270"/>
      <c r="DO125" s="270"/>
      <c r="DP125" s="271"/>
      <c r="DQ125" s="272"/>
      <c r="DS125" s="404">
        <v>10106</v>
      </c>
    </row>
    <row r="126" spans="1:123" s="552" customFormat="1" ht="20.25" customHeight="1">
      <c r="A126" s="542">
        <v>10107</v>
      </c>
      <c r="B126" s="263" t="s">
        <v>424</v>
      </c>
      <c r="C126" s="416" t="s">
        <v>55</v>
      </c>
      <c r="D126" s="416" t="s">
        <v>112</v>
      </c>
      <c r="E126" s="417" t="s">
        <v>89</v>
      </c>
      <c r="F126" s="655" t="s">
        <v>885</v>
      </c>
      <c r="G126" s="655" t="s">
        <v>886</v>
      </c>
      <c r="H126" s="416"/>
      <c r="I126" s="416" t="s">
        <v>278</v>
      </c>
      <c r="J126" s="416" t="s">
        <v>279</v>
      </c>
      <c r="K126" s="416" t="s">
        <v>114</v>
      </c>
      <c r="L126" s="418">
        <v>1</v>
      </c>
      <c r="M126" s="419"/>
      <c r="N126" s="419"/>
      <c r="O126" s="422"/>
      <c r="P126" s="457"/>
      <c r="Q126" s="457"/>
      <c r="R126" s="459"/>
      <c r="S126" s="423">
        <v>1995</v>
      </c>
      <c r="T126" s="424">
        <v>1995</v>
      </c>
      <c r="U126" s="425">
        <v>5.6356999999999999</v>
      </c>
      <c r="V126" s="425">
        <v>5.6356999999999999</v>
      </c>
      <c r="W126" s="426"/>
      <c r="X126" s="427">
        <v>0.52768726591760295</v>
      </c>
      <c r="Y126" s="428">
        <v>1</v>
      </c>
      <c r="Z126" s="428">
        <v>1</v>
      </c>
      <c r="AA126" s="429">
        <v>5.6356999999999999</v>
      </c>
      <c r="AB126" s="430">
        <v>0.10974679276753553</v>
      </c>
      <c r="AC126" s="431">
        <v>60</v>
      </c>
      <c r="AD126" s="432">
        <v>40483</v>
      </c>
      <c r="AE126" s="430" t="s">
        <v>94</v>
      </c>
      <c r="AF126" s="619">
        <v>6.65</v>
      </c>
      <c r="AG126" s="245"/>
      <c r="AH126" s="405"/>
      <c r="AI126" s="406"/>
      <c r="AJ126" s="246"/>
      <c r="AK126" s="246"/>
      <c r="AL126" s="246"/>
      <c r="AM126" s="247"/>
      <c r="AN126" s="247"/>
      <c r="AO126" s="248"/>
      <c r="AP126" s="249"/>
      <c r="AQ126" s="249"/>
      <c r="AR126" s="347"/>
      <c r="AS126" s="353"/>
      <c r="AT126" s="348"/>
      <c r="AU126" s="251"/>
      <c r="AV126" s="252"/>
      <c r="AW126" s="253"/>
      <c r="AX126" s="254"/>
      <c r="AY126" s="251"/>
      <c r="AZ126" s="252"/>
      <c r="BA126" s="253"/>
      <c r="BB126" s="254"/>
      <c r="BC126" s="251"/>
      <c r="BD126" s="252"/>
      <c r="BE126" s="253"/>
      <c r="BF126" s="254"/>
      <c r="BG126" s="349"/>
      <c r="BH126" s="308"/>
      <c r="BI126" s="298"/>
      <c r="BJ126" s="298"/>
      <c r="BK126" s="298"/>
      <c r="BL126" s="298"/>
      <c r="BM126" s="298"/>
      <c r="BN126" s="242"/>
      <c r="BO126" s="274"/>
      <c r="BP126" s="279"/>
      <c r="BQ126" s="242" t="s">
        <v>403</v>
      </c>
      <c r="BR126" s="238"/>
      <c r="BS126" s="238">
        <v>1</v>
      </c>
      <c r="BT126" s="238"/>
      <c r="BU126" s="238"/>
      <c r="BV126" s="238"/>
      <c r="BW126" s="238">
        <v>1</v>
      </c>
      <c r="BX126" s="238"/>
      <c r="BY126" s="238">
        <v>0</v>
      </c>
      <c r="BZ126" s="238">
        <v>0</v>
      </c>
      <c r="CA126" s="554" t="s">
        <v>134</v>
      </c>
      <c r="CB126" s="554" t="s">
        <v>135</v>
      </c>
      <c r="CC126" s="554" t="s">
        <v>136</v>
      </c>
      <c r="CD126" s="554" t="s">
        <v>137</v>
      </c>
      <c r="CE126" s="554" t="s">
        <v>134</v>
      </c>
      <c r="CF126" s="554" t="s">
        <v>135</v>
      </c>
      <c r="CG126" s="554" t="s">
        <v>136</v>
      </c>
      <c r="CH126" s="554" t="s">
        <v>137</v>
      </c>
      <c r="CI126" s="554"/>
      <c r="CJ126" s="351"/>
      <c r="CK126" s="554"/>
      <c r="CL126" s="554"/>
      <c r="CM126" s="554"/>
      <c r="CN126" s="554" t="s">
        <v>785</v>
      </c>
      <c r="CO126" s="554"/>
      <c r="CP126" s="260" t="s">
        <v>424</v>
      </c>
      <c r="CQ126" s="238" t="s">
        <v>422</v>
      </c>
      <c r="CR126" s="238" t="s">
        <v>55</v>
      </c>
      <c r="CS126" s="260"/>
      <c r="CT126" s="275"/>
      <c r="CU126" s="275"/>
      <c r="CV126" s="275"/>
      <c r="CW126" s="275"/>
      <c r="CX126" s="275"/>
      <c r="CY126" s="275"/>
      <c r="CZ126" s="264" t="s">
        <v>93</v>
      </c>
      <c r="DA126" s="265"/>
      <c r="DB126" s="266"/>
      <c r="DC126" s="267"/>
      <c r="DD126" s="267"/>
      <c r="DE126" s="267"/>
      <c r="DF126" s="267"/>
      <c r="DG126" s="267"/>
      <c r="DH126" s="267"/>
      <c r="DI126" s="267"/>
      <c r="DJ126" s="268"/>
      <c r="DK126" s="263"/>
      <c r="DL126" s="269"/>
      <c r="DM126" s="270"/>
      <c r="DN126" s="270"/>
      <c r="DO126" s="270"/>
      <c r="DP126" s="271"/>
      <c r="DQ126" s="272"/>
      <c r="DS126" s="404">
        <v>10107</v>
      </c>
    </row>
    <row r="127" spans="1:123" s="552" customFormat="1" ht="20.25" customHeight="1">
      <c r="A127" s="543">
        <v>10108</v>
      </c>
      <c r="B127" s="650" t="s">
        <v>425</v>
      </c>
      <c r="C127" s="435" t="s">
        <v>55</v>
      </c>
      <c r="D127" s="435" t="s">
        <v>112</v>
      </c>
      <c r="E127" s="417" t="s">
        <v>89</v>
      </c>
      <c r="F127" s="655" t="s">
        <v>887</v>
      </c>
      <c r="G127" s="655" t="s">
        <v>758</v>
      </c>
      <c r="H127" s="416"/>
      <c r="I127" s="435" t="s">
        <v>278</v>
      </c>
      <c r="J127" s="435" t="s">
        <v>279</v>
      </c>
      <c r="K127" s="435" t="s">
        <v>114</v>
      </c>
      <c r="L127" s="436">
        <v>1</v>
      </c>
      <c r="M127" s="437"/>
      <c r="N127" s="437"/>
      <c r="O127" s="422"/>
      <c r="P127" s="457"/>
      <c r="Q127" s="457"/>
      <c r="R127" s="420"/>
      <c r="S127" s="438">
        <v>1995</v>
      </c>
      <c r="T127" s="439">
        <v>1995</v>
      </c>
      <c r="U127" s="439">
        <v>9.1342999999999996</v>
      </c>
      <c r="V127" s="439">
        <v>9.1342999999999996</v>
      </c>
      <c r="W127" s="440"/>
      <c r="X127" s="441">
        <v>0.41182596934174931</v>
      </c>
      <c r="Y127" s="442">
        <v>1</v>
      </c>
      <c r="Z127" s="442">
        <v>1</v>
      </c>
      <c r="AA127" s="439">
        <v>9.1342999999999996</v>
      </c>
      <c r="AB127" s="443">
        <v>0.1352375113582869</v>
      </c>
      <c r="AC127" s="446">
        <v>84</v>
      </c>
      <c r="AD127" s="445">
        <v>40483</v>
      </c>
      <c r="AE127" s="420" t="s">
        <v>94</v>
      </c>
      <c r="AF127" s="619">
        <v>12.6</v>
      </c>
      <c r="AG127" s="333"/>
      <c r="AH127" s="405"/>
      <c r="AI127" s="406"/>
      <c r="AJ127" s="246"/>
      <c r="AK127" s="246"/>
      <c r="AL127" s="246"/>
      <c r="AM127" s="247"/>
      <c r="AN127" s="407"/>
      <c r="AO127" s="248"/>
      <c r="AP127" s="249"/>
      <c r="AQ127" s="249"/>
      <c r="AR127" s="294"/>
      <c r="AS127" s="334"/>
      <c r="AT127" s="309"/>
      <c r="AU127" s="251"/>
      <c r="AV127" s="256"/>
      <c r="AW127" s="277"/>
      <c r="AX127" s="254"/>
      <c r="AY127" s="251"/>
      <c r="AZ127" s="256"/>
      <c r="BA127" s="277"/>
      <c r="BB127" s="254"/>
      <c r="BC127" s="251"/>
      <c r="BD127" s="256"/>
      <c r="BE127" s="277"/>
      <c r="BF127" s="254"/>
      <c r="BG127" s="349"/>
      <c r="BH127" s="308"/>
      <c r="BI127" s="298"/>
      <c r="BJ127" s="298"/>
      <c r="BK127" s="298"/>
      <c r="BL127" s="298"/>
      <c r="BM127" s="298"/>
      <c r="BN127" s="335"/>
      <c r="BO127" s="274"/>
      <c r="BP127" s="336"/>
      <c r="BQ127" s="335" t="s">
        <v>403</v>
      </c>
      <c r="BR127" s="296"/>
      <c r="BS127" s="296">
        <v>1</v>
      </c>
      <c r="BT127" s="296"/>
      <c r="BU127" s="296"/>
      <c r="BV127" s="296"/>
      <c r="BW127" s="296">
        <v>1</v>
      </c>
      <c r="BX127" s="296"/>
      <c r="BY127" s="296">
        <v>0</v>
      </c>
      <c r="BZ127" s="296">
        <v>0</v>
      </c>
      <c r="CA127" s="554" t="s">
        <v>134</v>
      </c>
      <c r="CB127" s="554" t="s">
        <v>135</v>
      </c>
      <c r="CC127" s="554" t="s">
        <v>136</v>
      </c>
      <c r="CD127" s="386" t="s">
        <v>137</v>
      </c>
      <c r="CE127" s="554" t="s">
        <v>134</v>
      </c>
      <c r="CF127" s="554" t="s">
        <v>135</v>
      </c>
      <c r="CG127" s="554" t="s">
        <v>136</v>
      </c>
      <c r="CH127" s="554" t="s">
        <v>137</v>
      </c>
      <c r="CI127" s="555"/>
      <c r="CJ127" s="555"/>
      <c r="CK127" s="555"/>
      <c r="CL127" s="555"/>
      <c r="CM127" s="555"/>
      <c r="CN127" s="399" t="s">
        <v>786</v>
      </c>
      <c r="CO127" s="554"/>
      <c r="CP127" s="556" t="s">
        <v>425</v>
      </c>
      <c r="CQ127" s="296" t="s">
        <v>422</v>
      </c>
      <c r="CR127" s="296" t="s">
        <v>55</v>
      </c>
      <c r="CS127" s="260"/>
      <c r="CT127" s="275"/>
      <c r="CU127" s="275"/>
      <c r="CV127" s="275"/>
      <c r="CW127" s="275"/>
      <c r="CX127" s="275"/>
      <c r="CY127" s="275"/>
      <c r="CZ127" s="264" t="s">
        <v>93</v>
      </c>
      <c r="DA127" s="265"/>
      <c r="DB127" s="266"/>
      <c r="DC127" s="267"/>
      <c r="DD127" s="267"/>
      <c r="DE127" s="267"/>
      <c r="DF127" s="267"/>
      <c r="DG127" s="267"/>
      <c r="DH127" s="267"/>
      <c r="DI127" s="267"/>
      <c r="DJ127" s="268"/>
      <c r="DK127" s="263"/>
      <c r="DL127" s="269"/>
      <c r="DM127" s="270"/>
      <c r="DN127" s="270"/>
      <c r="DO127" s="270"/>
      <c r="DP127" s="271"/>
      <c r="DQ127" s="272"/>
      <c r="DS127" s="409">
        <v>10108</v>
      </c>
    </row>
    <row r="128" spans="1:123" s="552" customFormat="1" ht="20.25" customHeight="1">
      <c r="A128" s="543">
        <v>10109</v>
      </c>
      <c r="B128" s="650" t="s">
        <v>432</v>
      </c>
      <c r="C128" s="435" t="s">
        <v>55</v>
      </c>
      <c r="D128" s="435" t="s">
        <v>112</v>
      </c>
      <c r="E128" s="417" t="s">
        <v>89</v>
      </c>
      <c r="F128" s="658" t="s">
        <v>892</v>
      </c>
      <c r="G128" s="658" t="s">
        <v>760</v>
      </c>
      <c r="H128" s="460"/>
      <c r="I128" s="435" t="s">
        <v>278</v>
      </c>
      <c r="J128" s="435" t="s">
        <v>279</v>
      </c>
      <c r="K128" s="435" t="s">
        <v>114</v>
      </c>
      <c r="L128" s="436">
        <v>1</v>
      </c>
      <c r="M128" s="437"/>
      <c r="N128" s="437"/>
      <c r="O128" s="420"/>
      <c r="P128" s="421"/>
      <c r="Q128" s="421"/>
      <c r="R128" s="420"/>
      <c r="S128" s="438">
        <v>1995</v>
      </c>
      <c r="T128" s="439">
        <v>1995</v>
      </c>
      <c r="U128" s="439">
        <v>11.1159</v>
      </c>
      <c r="V128" s="439">
        <v>11.1159</v>
      </c>
      <c r="W128" s="440"/>
      <c r="X128" s="441">
        <v>0.3454288377874456</v>
      </c>
      <c r="Y128" s="442">
        <v>1</v>
      </c>
      <c r="Z128" s="442">
        <v>1</v>
      </c>
      <c r="AA128" s="439">
        <v>11.1159</v>
      </c>
      <c r="AB128" s="443">
        <v>0.16790363353394688</v>
      </c>
      <c r="AC128" s="446">
        <v>170</v>
      </c>
      <c r="AD128" s="445">
        <v>40483</v>
      </c>
      <c r="AE128" s="420" t="s">
        <v>94</v>
      </c>
      <c r="AF128" s="619">
        <v>14.05</v>
      </c>
      <c r="AG128" s="410"/>
      <c r="AH128" s="405"/>
      <c r="AI128" s="406"/>
      <c r="AJ128" s="246"/>
      <c r="AK128" s="246"/>
      <c r="AL128" s="246"/>
      <c r="AM128" s="247"/>
      <c r="AN128" s="407"/>
      <c r="AO128" s="248"/>
      <c r="AP128" s="249"/>
      <c r="AQ128" s="249"/>
      <c r="AR128" s="303"/>
      <c r="AS128" s="339"/>
      <c r="AT128" s="309"/>
      <c r="AU128" s="251"/>
      <c r="AV128" s="256"/>
      <c r="AW128" s="277"/>
      <c r="AX128" s="254"/>
      <c r="AY128" s="251"/>
      <c r="AZ128" s="256"/>
      <c r="BA128" s="277"/>
      <c r="BB128" s="254"/>
      <c r="BC128" s="251"/>
      <c r="BD128" s="256"/>
      <c r="BE128" s="277"/>
      <c r="BF128" s="254"/>
      <c r="BG128" s="349"/>
      <c r="BH128" s="308"/>
      <c r="BI128" s="298"/>
      <c r="BJ128" s="298"/>
      <c r="BK128" s="298"/>
      <c r="BL128" s="298"/>
      <c r="BM128" s="298"/>
      <c r="BN128" s="298"/>
      <c r="BO128" s="274"/>
      <c r="BP128" s="340"/>
      <c r="BQ128" s="411" t="s">
        <v>403</v>
      </c>
      <c r="BR128" s="296"/>
      <c r="BS128" s="296">
        <v>1</v>
      </c>
      <c r="BT128" s="296"/>
      <c r="BU128" s="296"/>
      <c r="BV128" s="296"/>
      <c r="BW128" s="296">
        <v>1</v>
      </c>
      <c r="BX128" s="296"/>
      <c r="BY128" s="296">
        <v>0</v>
      </c>
      <c r="BZ128" s="296">
        <v>0</v>
      </c>
      <c r="CA128" s="554" t="s">
        <v>134</v>
      </c>
      <c r="CB128" s="554" t="s">
        <v>135</v>
      </c>
      <c r="CC128" s="554" t="s">
        <v>136</v>
      </c>
      <c r="CD128" s="554" t="s">
        <v>137</v>
      </c>
      <c r="CE128" s="554" t="s">
        <v>134</v>
      </c>
      <c r="CF128" s="554" t="s">
        <v>135</v>
      </c>
      <c r="CG128" s="554" t="s">
        <v>136</v>
      </c>
      <c r="CH128" s="554" t="s">
        <v>137</v>
      </c>
      <c r="CI128" s="555"/>
      <c r="CJ128" s="555"/>
      <c r="CK128" s="555"/>
      <c r="CL128" s="555"/>
      <c r="CM128" s="555"/>
      <c r="CN128" s="399" t="s">
        <v>791</v>
      </c>
      <c r="CO128" s="554"/>
      <c r="CP128" s="556" t="s">
        <v>432</v>
      </c>
      <c r="CQ128" s="296" t="s">
        <v>422</v>
      </c>
      <c r="CR128" s="296" t="s">
        <v>55</v>
      </c>
      <c r="CS128" s="337"/>
      <c r="CT128" s="338"/>
      <c r="CU128" s="338" t="s">
        <v>93</v>
      </c>
      <c r="CV128" s="275"/>
      <c r="CW128" s="275"/>
      <c r="CX128" s="275"/>
      <c r="CY128" s="275"/>
      <c r="CZ128" s="264" t="s">
        <v>93</v>
      </c>
      <c r="DA128" s="265"/>
      <c r="DB128" s="266"/>
      <c r="DC128" s="267"/>
      <c r="DD128" s="267"/>
      <c r="DE128" s="267"/>
      <c r="DF128" s="267"/>
      <c r="DG128" s="267"/>
      <c r="DH128" s="267"/>
      <c r="DI128" s="267"/>
      <c r="DJ128" s="268"/>
      <c r="DK128" s="263"/>
      <c r="DL128" s="269"/>
      <c r="DM128" s="270"/>
      <c r="DN128" s="270"/>
      <c r="DO128" s="270"/>
      <c r="DP128" s="271"/>
      <c r="DQ128" s="272"/>
      <c r="DS128" s="409">
        <v>10109</v>
      </c>
    </row>
    <row r="129" spans="1:123" s="552" customFormat="1" ht="20.25" customHeight="1">
      <c r="A129" s="543">
        <v>10110</v>
      </c>
      <c r="B129" s="650" t="s">
        <v>431</v>
      </c>
      <c r="C129" s="435" t="s">
        <v>55</v>
      </c>
      <c r="D129" s="435" t="s">
        <v>112</v>
      </c>
      <c r="E129" s="417" t="s">
        <v>89</v>
      </c>
      <c r="F129" s="658" t="s">
        <v>890</v>
      </c>
      <c r="G129" s="658" t="s">
        <v>891</v>
      </c>
      <c r="H129" s="460"/>
      <c r="I129" s="435" t="s">
        <v>283</v>
      </c>
      <c r="J129" s="435" t="s">
        <v>317</v>
      </c>
      <c r="K129" s="435" t="s">
        <v>114</v>
      </c>
      <c r="L129" s="436">
        <v>1</v>
      </c>
      <c r="M129" s="437"/>
      <c r="N129" s="437"/>
      <c r="O129" s="420"/>
      <c r="P129" s="421"/>
      <c r="Q129" s="421"/>
      <c r="R129" s="420"/>
      <c r="S129" s="438">
        <v>1998</v>
      </c>
      <c r="T129" s="439">
        <v>1998</v>
      </c>
      <c r="U129" s="439">
        <v>24.644599999999993</v>
      </c>
      <c r="V129" s="439">
        <v>24.644599999999993</v>
      </c>
      <c r="W129" s="440"/>
      <c r="X129" s="441">
        <v>0.38357354085603107</v>
      </c>
      <c r="Y129" s="442">
        <v>3</v>
      </c>
      <c r="Z129" s="442">
        <v>12</v>
      </c>
      <c r="AA129" s="439">
        <v>2.0537166666666664</v>
      </c>
      <c r="AB129" s="443">
        <v>0.32562914390982206</v>
      </c>
      <c r="AC129" s="446">
        <v>410</v>
      </c>
      <c r="AD129" s="445">
        <v>40483</v>
      </c>
      <c r="AE129" s="420" t="s">
        <v>94</v>
      </c>
      <c r="AF129" s="619">
        <v>38.5</v>
      </c>
      <c r="AG129" s="410"/>
      <c r="AH129" s="405"/>
      <c r="AI129" s="406"/>
      <c r="AJ129" s="246"/>
      <c r="AK129" s="246"/>
      <c r="AL129" s="246"/>
      <c r="AM129" s="247"/>
      <c r="AN129" s="407"/>
      <c r="AO129" s="248"/>
      <c r="AP129" s="249"/>
      <c r="AQ129" s="249"/>
      <c r="AR129" s="303"/>
      <c r="AS129" s="339"/>
      <c r="AT129" s="309"/>
      <c r="AU129" s="251"/>
      <c r="AV129" s="256"/>
      <c r="AW129" s="277"/>
      <c r="AX129" s="254"/>
      <c r="AY129" s="251"/>
      <c r="AZ129" s="256"/>
      <c r="BA129" s="277"/>
      <c r="BB129" s="254"/>
      <c r="BC129" s="251"/>
      <c r="BD129" s="256"/>
      <c r="BE129" s="277"/>
      <c r="BF129" s="254"/>
      <c r="BG129" s="349"/>
      <c r="BH129" s="308"/>
      <c r="BI129" s="298"/>
      <c r="BJ129" s="298"/>
      <c r="BK129" s="298"/>
      <c r="BL129" s="298"/>
      <c r="BM129" s="298"/>
      <c r="BN129" s="298"/>
      <c r="BO129" s="274"/>
      <c r="BP129" s="340"/>
      <c r="BQ129" s="411" t="s">
        <v>403</v>
      </c>
      <c r="BR129" s="296"/>
      <c r="BS129" s="296">
        <v>1</v>
      </c>
      <c r="BT129" s="296"/>
      <c r="BU129" s="296"/>
      <c r="BV129" s="296"/>
      <c r="BW129" s="296">
        <v>1</v>
      </c>
      <c r="BX129" s="296"/>
      <c r="BY129" s="296">
        <v>0</v>
      </c>
      <c r="BZ129" s="296">
        <v>0</v>
      </c>
      <c r="CA129" s="554" t="s">
        <v>613</v>
      </c>
      <c r="CB129" s="554" t="s">
        <v>614</v>
      </c>
      <c r="CC129" s="554" t="s">
        <v>729</v>
      </c>
      <c r="CD129" s="554" t="s">
        <v>615</v>
      </c>
      <c r="CE129" s="554" t="s">
        <v>284</v>
      </c>
      <c r="CF129" s="554" t="s">
        <v>285</v>
      </c>
      <c r="CG129" s="554" t="s">
        <v>286</v>
      </c>
      <c r="CH129" s="554" t="s">
        <v>287</v>
      </c>
      <c r="CI129" s="555" t="s">
        <v>158</v>
      </c>
      <c r="CJ129" s="555" t="s">
        <v>1011</v>
      </c>
      <c r="CK129" s="555" t="s">
        <v>310</v>
      </c>
      <c r="CL129" s="555" t="s">
        <v>1012</v>
      </c>
      <c r="CM129" s="555" t="s">
        <v>1013</v>
      </c>
      <c r="CN129" s="399" t="s">
        <v>790</v>
      </c>
      <c r="CO129" s="554"/>
      <c r="CP129" s="556" t="s">
        <v>431</v>
      </c>
      <c r="CQ129" s="296" t="s">
        <v>422</v>
      </c>
      <c r="CR129" s="296" t="s">
        <v>55</v>
      </c>
      <c r="CS129" s="260"/>
      <c r="CT129" s="275"/>
      <c r="CU129" s="275" t="s">
        <v>93</v>
      </c>
      <c r="CV129" s="275"/>
      <c r="CW129" s="275"/>
      <c r="CX129" s="275"/>
      <c r="CY129" s="275"/>
      <c r="CZ129" s="264" t="s">
        <v>93</v>
      </c>
      <c r="DA129" s="265"/>
      <c r="DB129" s="266"/>
      <c r="DC129" s="267"/>
      <c r="DD129" s="267"/>
      <c r="DE129" s="267"/>
      <c r="DF129" s="267"/>
      <c r="DG129" s="267"/>
      <c r="DH129" s="267"/>
      <c r="DI129" s="267"/>
      <c r="DJ129" s="268"/>
      <c r="DK129" s="263"/>
      <c r="DL129" s="269"/>
      <c r="DM129" s="270"/>
      <c r="DN129" s="270"/>
      <c r="DO129" s="270"/>
      <c r="DP129" s="271"/>
      <c r="DQ129" s="272"/>
      <c r="DS129" s="409">
        <v>10110</v>
      </c>
    </row>
    <row r="130" spans="1:123" s="552" customFormat="1" ht="20.25" customHeight="1">
      <c r="A130" s="543">
        <v>10112</v>
      </c>
      <c r="B130" s="650" t="s">
        <v>428</v>
      </c>
      <c r="C130" s="435" t="s">
        <v>55</v>
      </c>
      <c r="D130" s="435" t="s">
        <v>112</v>
      </c>
      <c r="E130" s="417" t="s">
        <v>89</v>
      </c>
      <c r="F130" s="659" t="s">
        <v>889</v>
      </c>
      <c r="G130" s="659" t="s">
        <v>1456</v>
      </c>
      <c r="H130" s="461"/>
      <c r="I130" s="435" t="s">
        <v>427</v>
      </c>
      <c r="J130" s="435" t="s">
        <v>279</v>
      </c>
      <c r="K130" s="435" t="s">
        <v>114</v>
      </c>
      <c r="L130" s="436">
        <v>1</v>
      </c>
      <c r="M130" s="437"/>
      <c r="N130" s="437" t="s">
        <v>335</v>
      </c>
      <c r="O130" s="420"/>
      <c r="P130" s="421"/>
      <c r="Q130" s="421"/>
      <c r="R130" s="420"/>
      <c r="S130" s="438">
        <v>1989</v>
      </c>
      <c r="T130" s="439">
        <v>1989</v>
      </c>
      <c r="U130" s="439">
        <v>12.411299999999999</v>
      </c>
      <c r="V130" s="439">
        <v>12.411299999999999</v>
      </c>
      <c r="W130" s="440"/>
      <c r="X130" s="441">
        <v>0.35531920984826793</v>
      </c>
      <c r="Y130" s="442">
        <v>1</v>
      </c>
      <c r="Z130" s="442">
        <v>1</v>
      </c>
      <c r="AA130" s="439">
        <v>12.411299999999999</v>
      </c>
      <c r="AB130" s="443">
        <v>5.0035048705615044E-2</v>
      </c>
      <c r="AC130" s="446">
        <v>90</v>
      </c>
      <c r="AD130" s="445">
        <v>40483</v>
      </c>
      <c r="AE130" s="420" t="s">
        <v>94</v>
      </c>
      <c r="AF130" s="619">
        <v>14</v>
      </c>
      <c r="AG130" s="410"/>
      <c r="AH130" s="405"/>
      <c r="AI130" s="406"/>
      <c r="AJ130" s="246"/>
      <c r="AK130" s="246"/>
      <c r="AL130" s="246"/>
      <c r="AM130" s="247"/>
      <c r="AN130" s="407"/>
      <c r="AO130" s="248"/>
      <c r="AP130" s="249"/>
      <c r="AQ130" s="249"/>
      <c r="AR130" s="303"/>
      <c r="AS130" s="339"/>
      <c r="AT130" s="309"/>
      <c r="AU130" s="251"/>
      <c r="AV130" s="256"/>
      <c r="AW130" s="277"/>
      <c r="AX130" s="254"/>
      <c r="AY130" s="251"/>
      <c r="AZ130" s="256"/>
      <c r="BA130" s="277"/>
      <c r="BB130" s="254"/>
      <c r="BC130" s="251"/>
      <c r="BD130" s="256"/>
      <c r="BE130" s="277"/>
      <c r="BF130" s="254"/>
      <c r="BG130" s="349"/>
      <c r="BH130" s="308"/>
      <c r="BI130" s="298"/>
      <c r="BJ130" s="298"/>
      <c r="BK130" s="298"/>
      <c r="BL130" s="298"/>
      <c r="BM130" s="298"/>
      <c r="BN130" s="298"/>
      <c r="BO130" s="274"/>
      <c r="BP130" s="340"/>
      <c r="BQ130" s="411" t="s">
        <v>403</v>
      </c>
      <c r="BR130" s="296"/>
      <c r="BS130" s="296">
        <v>1</v>
      </c>
      <c r="BT130" s="296"/>
      <c r="BU130" s="296"/>
      <c r="BV130" s="296"/>
      <c r="BW130" s="296">
        <v>1</v>
      </c>
      <c r="BX130" s="296"/>
      <c r="BY130" s="296">
        <v>0</v>
      </c>
      <c r="BZ130" s="296">
        <v>0</v>
      </c>
      <c r="CA130" s="554"/>
      <c r="CB130" s="554"/>
      <c r="CC130" s="554"/>
      <c r="CD130" s="554"/>
      <c r="CE130" s="554"/>
      <c r="CF130" s="554"/>
      <c r="CG130" s="554"/>
      <c r="CH130" s="554"/>
      <c r="CI130" s="555"/>
      <c r="CJ130" s="555"/>
      <c r="CK130" s="555"/>
      <c r="CL130" s="555"/>
      <c r="CM130" s="555"/>
      <c r="CN130" s="399" t="s">
        <v>788</v>
      </c>
      <c r="CO130" s="554"/>
      <c r="CP130" s="556" t="s">
        <v>428</v>
      </c>
      <c r="CQ130" s="296" t="s">
        <v>422</v>
      </c>
      <c r="CR130" s="296" t="s">
        <v>55</v>
      </c>
      <c r="CS130" s="260"/>
      <c r="CT130" s="275"/>
      <c r="CU130" s="275" t="s">
        <v>93</v>
      </c>
      <c r="CV130" s="275"/>
      <c r="CW130" s="275"/>
      <c r="CX130" s="275"/>
      <c r="CY130" s="275"/>
      <c r="CZ130" s="264" t="s">
        <v>93</v>
      </c>
      <c r="DA130" s="265"/>
      <c r="DB130" s="266"/>
      <c r="DC130" s="267"/>
      <c r="DD130" s="267"/>
      <c r="DE130" s="267"/>
      <c r="DF130" s="267"/>
      <c r="DG130" s="267"/>
      <c r="DH130" s="267"/>
      <c r="DI130" s="267"/>
      <c r="DJ130" s="268"/>
      <c r="DK130" s="263"/>
      <c r="DL130" s="269"/>
      <c r="DM130" s="270"/>
      <c r="DN130" s="270"/>
      <c r="DO130" s="270"/>
      <c r="DP130" s="271"/>
      <c r="DQ130" s="272"/>
      <c r="DS130" s="409">
        <v>10112</v>
      </c>
    </row>
    <row r="131" spans="1:123" s="552" customFormat="1" ht="20.25" customHeight="1">
      <c r="A131" s="543">
        <v>10113</v>
      </c>
      <c r="B131" s="650" t="s">
        <v>433</v>
      </c>
      <c r="C131" s="435" t="s">
        <v>55</v>
      </c>
      <c r="D131" s="435" t="s">
        <v>246</v>
      </c>
      <c r="E131" s="417" t="s">
        <v>89</v>
      </c>
      <c r="F131" s="659" t="s">
        <v>1457</v>
      </c>
      <c r="G131" s="659" t="s">
        <v>1458</v>
      </c>
      <c r="H131" s="461"/>
      <c r="I131" s="435" t="s">
        <v>367</v>
      </c>
      <c r="J131" s="435" t="s">
        <v>279</v>
      </c>
      <c r="K131" s="435" t="s">
        <v>114</v>
      </c>
      <c r="L131" s="436">
        <v>1</v>
      </c>
      <c r="M131" s="437"/>
      <c r="N131" s="437" t="s">
        <v>434</v>
      </c>
      <c r="O131" s="420"/>
      <c r="P131" s="421"/>
      <c r="Q131" s="421"/>
      <c r="R131" s="420"/>
      <c r="S131" s="438">
        <v>1989</v>
      </c>
      <c r="T131" s="439">
        <v>1989</v>
      </c>
      <c r="U131" s="439">
        <v>30.388000000000002</v>
      </c>
      <c r="V131" s="439">
        <v>30.388000000000002</v>
      </c>
      <c r="W131" s="440"/>
      <c r="X131" s="441">
        <v>0.26219154443485765</v>
      </c>
      <c r="Y131" s="442">
        <v>1</v>
      </c>
      <c r="Z131" s="442">
        <v>1</v>
      </c>
      <c r="AA131" s="439">
        <v>30.388000000000002</v>
      </c>
      <c r="AB131" s="443">
        <v>5.4988811372910361E-2</v>
      </c>
      <c r="AC131" s="446">
        <v>268</v>
      </c>
      <c r="AD131" s="445">
        <v>40483</v>
      </c>
      <c r="AE131" s="420" t="s">
        <v>94</v>
      </c>
      <c r="AF131" s="619">
        <v>28</v>
      </c>
      <c r="AG131" s="410"/>
      <c r="AH131" s="405"/>
      <c r="AI131" s="406"/>
      <c r="AJ131" s="246"/>
      <c r="AK131" s="246"/>
      <c r="AL131" s="246"/>
      <c r="AM131" s="247"/>
      <c r="AN131" s="407"/>
      <c r="AO131" s="248"/>
      <c r="AP131" s="249"/>
      <c r="AQ131" s="249"/>
      <c r="AR131" s="303"/>
      <c r="AS131" s="339"/>
      <c r="AT131" s="309"/>
      <c r="AU131" s="251"/>
      <c r="AV131" s="256"/>
      <c r="AW131" s="277"/>
      <c r="AX131" s="254"/>
      <c r="AY131" s="251"/>
      <c r="AZ131" s="256"/>
      <c r="BA131" s="277"/>
      <c r="BB131" s="254"/>
      <c r="BC131" s="251"/>
      <c r="BD131" s="256"/>
      <c r="BE131" s="277"/>
      <c r="BF131" s="254"/>
      <c r="BG131" s="349"/>
      <c r="BH131" s="308"/>
      <c r="BI131" s="298"/>
      <c r="BJ131" s="298"/>
      <c r="BK131" s="298"/>
      <c r="BL131" s="298"/>
      <c r="BM131" s="298"/>
      <c r="BN131" s="298"/>
      <c r="BO131" s="274"/>
      <c r="BP131" s="340"/>
      <c r="BQ131" s="411" t="s">
        <v>403</v>
      </c>
      <c r="BR131" s="296"/>
      <c r="BS131" s="296">
        <v>1</v>
      </c>
      <c r="BT131" s="296"/>
      <c r="BU131" s="296"/>
      <c r="BV131" s="296"/>
      <c r="BW131" s="296">
        <v>1</v>
      </c>
      <c r="BX131" s="296"/>
      <c r="BY131" s="296">
        <v>0</v>
      </c>
      <c r="BZ131" s="296">
        <v>0</v>
      </c>
      <c r="CA131" s="554"/>
      <c r="CB131" s="554"/>
      <c r="CC131" s="554"/>
      <c r="CD131" s="554"/>
      <c r="CE131" s="554"/>
      <c r="CF131" s="554"/>
      <c r="CG131" s="554"/>
      <c r="CH131" s="554"/>
      <c r="CI131" s="555"/>
      <c r="CJ131" s="555"/>
      <c r="CK131" s="555"/>
      <c r="CL131" s="555"/>
      <c r="CM131" s="555"/>
      <c r="CN131" s="552" t="s">
        <v>796</v>
      </c>
      <c r="CO131" s="554"/>
      <c r="CP131" s="556" t="s">
        <v>433</v>
      </c>
      <c r="CQ131" s="296" t="s">
        <v>436</v>
      </c>
      <c r="CR131" s="296" t="s">
        <v>55</v>
      </c>
      <c r="CS131" s="556"/>
      <c r="CT131" s="291"/>
      <c r="CU131" s="291" t="s">
        <v>93</v>
      </c>
      <c r="CV131" s="291"/>
      <c r="CW131" s="291"/>
      <c r="CX131" s="291"/>
      <c r="CY131" s="291"/>
      <c r="CZ131" s="264" t="s">
        <v>93</v>
      </c>
      <c r="DA131" s="265"/>
      <c r="DB131" s="266"/>
      <c r="DC131" s="267"/>
      <c r="DD131" s="267"/>
      <c r="DE131" s="267"/>
      <c r="DF131" s="267"/>
      <c r="DG131" s="267"/>
      <c r="DH131" s="267"/>
      <c r="DI131" s="267"/>
      <c r="DJ131" s="268"/>
      <c r="DK131" s="263"/>
      <c r="DL131" s="269"/>
      <c r="DM131" s="270"/>
      <c r="DN131" s="270"/>
      <c r="DO131" s="270"/>
      <c r="DP131" s="271"/>
      <c r="DQ131" s="272"/>
      <c r="DS131" s="409">
        <v>10113</v>
      </c>
    </row>
    <row r="132" spans="1:123" s="552" customFormat="1" ht="20.25" customHeight="1">
      <c r="A132" s="543">
        <v>10114</v>
      </c>
      <c r="B132" s="650" t="s">
        <v>435</v>
      </c>
      <c r="C132" s="435" t="s">
        <v>55</v>
      </c>
      <c r="D132" s="435" t="s">
        <v>246</v>
      </c>
      <c r="E132" s="417" t="s">
        <v>89</v>
      </c>
      <c r="F132" s="658" t="s">
        <v>1459</v>
      </c>
      <c r="G132" s="658" t="s">
        <v>895</v>
      </c>
      <c r="H132" s="460"/>
      <c r="I132" s="435" t="s">
        <v>436</v>
      </c>
      <c r="J132" s="435" t="s">
        <v>317</v>
      </c>
      <c r="K132" s="435" t="s">
        <v>114</v>
      </c>
      <c r="L132" s="436">
        <v>1</v>
      </c>
      <c r="M132" s="437"/>
      <c r="N132" s="437" t="s">
        <v>371</v>
      </c>
      <c r="O132" s="420"/>
      <c r="P132" s="421"/>
      <c r="Q132" s="421"/>
      <c r="R132" s="420"/>
      <c r="S132" s="438">
        <v>2008</v>
      </c>
      <c r="T132" s="439">
        <v>2008</v>
      </c>
      <c r="U132" s="439">
        <v>9.6252000000000013</v>
      </c>
      <c r="V132" s="439">
        <v>9.6252000000000013</v>
      </c>
      <c r="W132" s="440"/>
      <c r="X132" s="441">
        <v>0.56333137139493816</v>
      </c>
      <c r="Y132" s="442">
        <v>2</v>
      </c>
      <c r="Z132" s="442">
        <v>9</v>
      </c>
      <c r="AA132" s="439">
        <v>1.0634444444444444</v>
      </c>
      <c r="AB132" s="443">
        <v>0.45299968655312922</v>
      </c>
      <c r="AC132" s="446">
        <v>172</v>
      </c>
      <c r="AD132" s="445">
        <v>40483</v>
      </c>
      <c r="AE132" s="420" t="s">
        <v>94</v>
      </c>
      <c r="AF132" s="619">
        <v>21.5</v>
      </c>
      <c r="AG132" s="410"/>
      <c r="AH132" s="405"/>
      <c r="AI132" s="406"/>
      <c r="AJ132" s="246"/>
      <c r="AK132" s="246"/>
      <c r="AL132" s="246"/>
      <c r="AM132" s="247"/>
      <c r="AN132" s="407"/>
      <c r="AO132" s="248"/>
      <c r="AP132" s="249"/>
      <c r="AQ132" s="249"/>
      <c r="AR132" s="303"/>
      <c r="AS132" s="339"/>
      <c r="AT132" s="309"/>
      <c r="AU132" s="251"/>
      <c r="AV132" s="256"/>
      <c r="AW132" s="277"/>
      <c r="AX132" s="254"/>
      <c r="AY132" s="251"/>
      <c r="AZ132" s="256"/>
      <c r="BA132" s="277"/>
      <c r="BB132" s="254"/>
      <c r="BC132" s="251"/>
      <c r="BD132" s="256"/>
      <c r="BE132" s="277"/>
      <c r="BF132" s="254"/>
      <c r="BG132" s="349"/>
      <c r="BH132" s="308"/>
      <c r="BI132" s="298"/>
      <c r="BJ132" s="298"/>
      <c r="BK132" s="298"/>
      <c r="BL132" s="298"/>
      <c r="BM132" s="298"/>
      <c r="BN132" s="298"/>
      <c r="BO132" s="274"/>
      <c r="BP132" s="340"/>
      <c r="BQ132" s="411" t="s">
        <v>403</v>
      </c>
      <c r="BR132" s="296"/>
      <c r="BS132" s="296">
        <v>1</v>
      </c>
      <c r="BT132" s="296"/>
      <c r="BU132" s="296"/>
      <c r="BV132" s="296"/>
      <c r="BW132" s="296">
        <v>1</v>
      </c>
      <c r="BX132" s="296"/>
      <c r="BY132" s="296">
        <v>0</v>
      </c>
      <c r="BZ132" s="296">
        <v>0</v>
      </c>
      <c r="CA132" s="554"/>
      <c r="CB132" s="554"/>
      <c r="CC132" s="354"/>
      <c r="CD132" s="554"/>
      <c r="CE132" s="555"/>
      <c r="CF132" s="555"/>
      <c r="CG132" s="555"/>
      <c r="CH132" s="555"/>
      <c r="CI132" s="555"/>
      <c r="CJ132" s="555"/>
      <c r="CK132" s="555"/>
      <c r="CL132" s="555"/>
      <c r="CM132" s="555"/>
      <c r="CN132" s="399" t="s">
        <v>797</v>
      </c>
      <c r="CO132" s="554"/>
      <c r="CP132" s="556" t="s">
        <v>435</v>
      </c>
      <c r="CQ132" s="296" t="s">
        <v>436</v>
      </c>
      <c r="CR132" s="296" t="s">
        <v>55</v>
      </c>
      <c r="CS132" s="556"/>
      <c r="CT132" s="291"/>
      <c r="CU132" s="291" t="s">
        <v>93</v>
      </c>
      <c r="CV132" s="291"/>
      <c r="CW132" s="291"/>
      <c r="CX132" s="291"/>
      <c r="CY132" s="291"/>
      <c r="CZ132" s="264" t="s">
        <v>93</v>
      </c>
      <c r="DA132" s="265"/>
      <c r="DB132" s="266"/>
      <c r="DC132" s="267"/>
      <c r="DD132" s="267"/>
      <c r="DE132" s="267"/>
      <c r="DF132" s="267"/>
      <c r="DG132" s="267"/>
      <c r="DH132" s="267"/>
      <c r="DI132" s="267"/>
      <c r="DJ132" s="268"/>
      <c r="DK132" s="263"/>
      <c r="DL132" s="269"/>
      <c r="DM132" s="270"/>
      <c r="DN132" s="270"/>
      <c r="DO132" s="270"/>
      <c r="DP132" s="271"/>
      <c r="DQ132" s="272"/>
      <c r="DS132" s="409">
        <v>10114</v>
      </c>
    </row>
    <row r="133" spans="1:123" s="552" customFormat="1" ht="20.25" customHeight="1">
      <c r="A133" s="543">
        <v>10115</v>
      </c>
      <c r="B133" s="650" t="s">
        <v>437</v>
      </c>
      <c r="C133" s="435" t="s">
        <v>55</v>
      </c>
      <c r="D133" s="435" t="s">
        <v>246</v>
      </c>
      <c r="E133" s="417" t="s">
        <v>89</v>
      </c>
      <c r="F133" s="658" t="s">
        <v>896</v>
      </c>
      <c r="G133" s="658" t="s">
        <v>1460</v>
      </c>
      <c r="H133" s="460"/>
      <c r="I133" s="435" t="s">
        <v>436</v>
      </c>
      <c r="J133" s="435" t="s">
        <v>317</v>
      </c>
      <c r="K133" s="435" t="s">
        <v>114</v>
      </c>
      <c r="L133" s="436">
        <v>1</v>
      </c>
      <c r="M133" s="437"/>
      <c r="N133" s="437"/>
      <c r="O133" s="462"/>
      <c r="P133" s="463"/>
      <c r="Q133" s="463"/>
      <c r="R133" s="420"/>
      <c r="S133" s="438">
        <v>1982</v>
      </c>
      <c r="T133" s="439">
        <v>1982</v>
      </c>
      <c r="U133" s="439">
        <v>25.767200000000006</v>
      </c>
      <c r="V133" s="439">
        <v>25.767200000000006</v>
      </c>
      <c r="W133" s="440"/>
      <c r="X133" s="441">
        <v>0.4615666546891844</v>
      </c>
      <c r="Y133" s="442">
        <v>5</v>
      </c>
      <c r="Z133" s="442">
        <v>77</v>
      </c>
      <c r="AA133" s="439">
        <v>0.3336467532467533</v>
      </c>
      <c r="AB133" s="443">
        <v>0.32919107386489521</v>
      </c>
      <c r="AC133" s="446">
        <v>470</v>
      </c>
      <c r="AD133" s="445">
        <v>40483</v>
      </c>
      <c r="AE133" s="420" t="s">
        <v>94</v>
      </c>
      <c r="AF133" s="619">
        <v>21.6</v>
      </c>
      <c r="AG133" s="410"/>
      <c r="AH133" s="405"/>
      <c r="AI133" s="406"/>
      <c r="AJ133" s="246"/>
      <c r="AK133" s="246"/>
      <c r="AL133" s="246"/>
      <c r="AM133" s="247"/>
      <c r="AN133" s="407"/>
      <c r="AO133" s="248"/>
      <c r="AP133" s="249"/>
      <c r="AQ133" s="249"/>
      <c r="AR133" s="303"/>
      <c r="AS133" s="339"/>
      <c r="AT133" s="309"/>
      <c r="AU133" s="251"/>
      <c r="AV133" s="256"/>
      <c r="AW133" s="277"/>
      <c r="AX133" s="254"/>
      <c r="AY133" s="251"/>
      <c r="AZ133" s="256"/>
      <c r="BA133" s="277"/>
      <c r="BB133" s="254"/>
      <c r="BC133" s="251"/>
      <c r="BD133" s="256"/>
      <c r="BE133" s="277"/>
      <c r="BF133" s="254"/>
      <c r="BG133" s="349"/>
      <c r="BH133" s="308"/>
      <c r="BI133" s="298"/>
      <c r="BJ133" s="298"/>
      <c r="BK133" s="298"/>
      <c r="BL133" s="298"/>
      <c r="BM133" s="298"/>
      <c r="BN133" s="298"/>
      <c r="BO133" s="274"/>
      <c r="BP133" s="340"/>
      <c r="BQ133" s="411" t="s">
        <v>403</v>
      </c>
      <c r="BR133" s="296"/>
      <c r="BS133" s="296">
        <v>1</v>
      </c>
      <c r="BT133" s="296"/>
      <c r="BU133" s="296"/>
      <c r="BV133" s="296"/>
      <c r="BW133" s="296">
        <v>1</v>
      </c>
      <c r="BX133" s="296"/>
      <c r="BY133" s="296">
        <v>1</v>
      </c>
      <c r="BZ133" s="296">
        <v>0</v>
      </c>
      <c r="CA133" s="554"/>
      <c r="CB133" s="554"/>
      <c r="CC133" s="354"/>
      <c r="CD133" s="554"/>
      <c r="CE133" s="555"/>
      <c r="CF133" s="555"/>
      <c r="CG133" s="555"/>
      <c r="CH133" s="555"/>
      <c r="CI133" s="555"/>
      <c r="CJ133" s="555"/>
      <c r="CK133" s="555"/>
      <c r="CL133" s="555"/>
      <c r="CM133" s="555"/>
      <c r="CN133" s="552" t="s">
        <v>798</v>
      </c>
      <c r="CO133" s="554"/>
      <c r="CP133" s="556" t="s">
        <v>437</v>
      </c>
      <c r="CQ133" s="296" t="s">
        <v>436</v>
      </c>
      <c r="CR133" s="296" t="s">
        <v>55</v>
      </c>
      <c r="CS133" s="556"/>
      <c r="CT133" s="291"/>
      <c r="CU133" s="291" t="s">
        <v>93</v>
      </c>
      <c r="CV133" s="291"/>
      <c r="CW133" s="291"/>
      <c r="CX133" s="291"/>
      <c r="CY133" s="291"/>
      <c r="CZ133" s="264" t="s">
        <v>507</v>
      </c>
      <c r="DA133" s="265"/>
      <c r="DB133" s="266"/>
      <c r="DC133" s="267"/>
      <c r="DD133" s="267"/>
      <c r="DE133" s="267"/>
      <c r="DF133" s="267"/>
      <c r="DG133" s="267"/>
      <c r="DH133" s="267"/>
      <c r="DI133" s="267"/>
      <c r="DJ133" s="268"/>
      <c r="DK133" s="263"/>
      <c r="DL133" s="269"/>
      <c r="DM133" s="270"/>
      <c r="DN133" s="270"/>
      <c r="DO133" s="270"/>
      <c r="DP133" s="271"/>
      <c r="DQ133" s="272"/>
      <c r="DS133" s="409">
        <v>10115</v>
      </c>
    </row>
    <row r="134" spans="1:123" s="552" customFormat="1" ht="20.25" customHeight="1">
      <c r="A134" s="543">
        <v>10116</v>
      </c>
      <c r="B134" s="650" t="s">
        <v>757</v>
      </c>
      <c r="C134" s="435" t="s">
        <v>55</v>
      </c>
      <c r="D134" s="435" t="s">
        <v>236</v>
      </c>
      <c r="E134" s="417" t="s">
        <v>89</v>
      </c>
      <c r="F134" s="660" t="s">
        <v>1461</v>
      </c>
      <c r="G134" s="660" t="s">
        <v>761</v>
      </c>
      <c r="H134" s="435"/>
      <c r="I134" s="435" t="s">
        <v>438</v>
      </c>
      <c r="J134" s="435" t="s">
        <v>317</v>
      </c>
      <c r="K134" s="435" t="s">
        <v>114</v>
      </c>
      <c r="L134" s="436">
        <v>1</v>
      </c>
      <c r="M134" s="437"/>
      <c r="N134" s="437" t="s">
        <v>356</v>
      </c>
      <c r="O134" s="420"/>
      <c r="P134" s="421"/>
      <c r="Q134" s="421"/>
      <c r="R134" s="420"/>
      <c r="S134" s="438">
        <v>1987</v>
      </c>
      <c r="T134" s="439">
        <v>1987</v>
      </c>
      <c r="U134" s="439">
        <v>18.486999999999998</v>
      </c>
      <c r="V134" s="439">
        <v>18.486999999999998</v>
      </c>
      <c r="W134" s="440"/>
      <c r="X134" s="441">
        <v>0.571516893876163</v>
      </c>
      <c r="Y134" s="442">
        <v>4</v>
      </c>
      <c r="Z134" s="442">
        <v>8</v>
      </c>
      <c r="AA134" s="439">
        <v>2.3109999999999999</v>
      </c>
      <c r="AB134" s="443">
        <v>0.11775205538727823</v>
      </c>
      <c r="AC134" s="446">
        <v>101</v>
      </c>
      <c r="AD134" s="445">
        <v>40483</v>
      </c>
      <c r="AE134" s="420" t="s">
        <v>94</v>
      </c>
      <c r="AF134" s="619">
        <v>20.45</v>
      </c>
      <c r="AG134" s="333"/>
      <c r="AH134" s="405"/>
      <c r="AI134" s="406"/>
      <c r="AJ134" s="246"/>
      <c r="AK134" s="246"/>
      <c r="AL134" s="246"/>
      <c r="AM134" s="247"/>
      <c r="AN134" s="407"/>
      <c r="AO134" s="248"/>
      <c r="AP134" s="249"/>
      <c r="AQ134" s="249"/>
      <c r="AR134" s="294"/>
      <c r="AS134" s="334"/>
      <c r="AT134" s="309"/>
      <c r="AU134" s="251"/>
      <c r="AV134" s="256"/>
      <c r="AW134" s="277"/>
      <c r="AX134" s="254"/>
      <c r="AY134" s="251"/>
      <c r="AZ134" s="256"/>
      <c r="BA134" s="277"/>
      <c r="BB134" s="254"/>
      <c r="BC134" s="251"/>
      <c r="BD134" s="256"/>
      <c r="BE134" s="277"/>
      <c r="BF134" s="254"/>
      <c r="BG134" s="349"/>
      <c r="BH134" s="308"/>
      <c r="BI134" s="298"/>
      <c r="BJ134" s="298"/>
      <c r="BK134" s="298"/>
      <c r="BL134" s="298"/>
      <c r="BM134" s="298"/>
      <c r="BN134" s="335"/>
      <c r="BO134" s="274"/>
      <c r="BP134" s="336"/>
      <c r="BQ134" s="335" t="s">
        <v>403</v>
      </c>
      <c r="BR134" s="296"/>
      <c r="BS134" s="296">
        <v>1</v>
      </c>
      <c r="BT134" s="296"/>
      <c r="BU134" s="296"/>
      <c r="BV134" s="296"/>
      <c r="BW134" s="296">
        <v>1</v>
      </c>
      <c r="BX134" s="296"/>
      <c r="BY134" s="296">
        <v>1</v>
      </c>
      <c r="BZ134" s="296">
        <v>0</v>
      </c>
      <c r="CA134" s="555" t="s">
        <v>293</v>
      </c>
      <c r="CB134" s="555" t="s">
        <v>294</v>
      </c>
      <c r="CC134" s="304" t="s">
        <v>295</v>
      </c>
      <c r="CD134" s="399" t="s">
        <v>296</v>
      </c>
      <c r="CE134" s="555" t="s">
        <v>293</v>
      </c>
      <c r="CF134" s="555" t="s">
        <v>294</v>
      </c>
      <c r="CG134" s="304" t="s">
        <v>295</v>
      </c>
      <c r="CH134" s="555" t="s">
        <v>296</v>
      </c>
      <c r="CI134" s="399" t="s">
        <v>116</v>
      </c>
      <c r="CJ134" s="555" t="s">
        <v>1035</v>
      </c>
      <c r="CK134" s="555" t="s">
        <v>1036</v>
      </c>
      <c r="CL134" s="555" t="s">
        <v>1037</v>
      </c>
      <c r="CM134" s="555" t="s">
        <v>1038</v>
      </c>
      <c r="CN134" s="552" t="s">
        <v>794</v>
      </c>
      <c r="CO134" s="554"/>
      <c r="CP134" s="556" t="s">
        <v>757</v>
      </c>
      <c r="CQ134" s="296" t="s">
        <v>355</v>
      </c>
      <c r="CR134" s="296" t="s">
        <v>55</v>
      </c>
      <c r="CS134" s="556"/>
      <c r="CT134" s="291"/>
      <c r="CU134" s="291" t="s">
        <v>93</v>
      </c>
      <c r="CV134" s="291"/>
      <c r="CW134" s="291"/>
      <c r="CX134" s="291"/>
      <c r="CY134" s="291"/>
      <c r="CZ134" s="264" t="s">
        <v>507</v>
      </c>
      <c r="DA134" s="265"/>
      <c r="DB134" s="266"/>
      <c r="DC134" s="267"/>
      <c r="DD134" s="267"/>
      <c r="DE134" s="267"/>
      <c r="DF134" s="267"/>
      <c r="DG134" s="267"/>
      <c r="DH134" s="267"/>
      <c r="DI134" s="267"/>
      <c r="DJ134" s="268"/>
      <c r="DK134" s="263"/>
      <c r="DL134" s="269"/>
      <c r="DM134" s="270"/>
      <c r="DN134" s="270"/>
      <c r="DO134" s="270"/>
      <c r="DP134" s="271"/>
      <c r="DQ134" s="272"/>
      <c r="DS134" s="409">
        <v>10116</v>
      </c>
    </row>
    <row r="135" spans="1:123" s="552" customFormat="1" ht="20.25" customHeight="1">
      <c r="A135" s="543">
        <v>10117</v>
      </c>
      <c r="B135" s="650" t="s">
        <v>1462</v>
      </c>
      <c r="C135" s="435" t="s">
        <v>55</v>
      </c>
      <c r="D135" s="435" t="s">
        <v>236</v>
      </c>
      <c r="E135" s="417" t="s">
        <v>89</v>
      </c>
      <c r="F135" s="659" t="s">
        <v>1463</v>
      </c>
      <c r="G135" s="659" t="s">
        <v>1464</v>
      </c>
      <c r="H135" s="461"/>
      <c r="I135" s="435" t="s">
        <v>438</v>
      </c>
      <c r="J135" s="435" t="s">
        <v>142</v>
      </c>
      <c r="K135" s="435" t="s">
        <v>114</v>
      </c>
      <c r="L135" s="436">
        <v>1</v>
      </c>
      <c r="M135" s="437"/>
      <c r="N135" s="437" t="s">
        <v>612</v>
      </c>
      <c r="O135" s="420"/>
      <c r="P135" s="421"/>
      <c r="Q135" s="421"/>
      <c r="R135" s="420"/>
      <c r="S135" s="438">
        <v>2004</v>
      </c>
      <c r="T135" s="439">
        <v>2014</v>
      </c>
      <c r="U135" s="439">
        <v>0</v>
      </c>
      <c r="V135" s="439">
        <v>0</v>
      </c>
      <c r="W135" s="440"/>
      <c r="X135" s="441"/>
      <c r="Y135" s="442"/>
      <c r="Z135" s="442"/>
      <c r="AA135" s="439"/>
      <c r="AB135" s="443"/>
      <c r="AC135" s="446"/>
      <c r="AD135" s="445">
        <v>40483</v>
      </c>
      <c r="AE135" s="420" t="s">
        <v>144</v>
      </c>
      <c r="AF135" s="619">
        <v>73.349999999999994</v>
      </c>
      <c r="AG135" s="410"/>
      <c r="AH135" s="405"/>
      <c r="AI135" s="406"/>
      <c r="AJ135" s="246"/>
      <c r="AK135" s="246"/>
      <c r="AL135" s="246"/>
      <c r="AM135" s="247"/>
      <c r="AN135" s="407"/>
      <c r="AO135" s="248"/>
      <c r="AP135" s="249"/>
      <c r="AQ135" s="249"/>
      <c r="AR135" s="303"/>
      <c r="AS135" s="339"/>
      <c r="AT135" s="309"/>
      <c r="AU135" s="251"/>
      <c r="AV135" s="256"/>
      <c r="AW135" s="277"/>
      <c r="AX135" s="254"/>
      <c r="AY135" s="251"/>
      <c r="AZ135" s="256"/>
      <c r="BA135" s="277"/>
      <c r="BB135" s="254"/>
      <c r="BC135" s="251"/>
      <c r="BD135" s="256"/>
      <c r="BE135" s="277"/>
      <c r="BF135" s="254"/>
      <c r="BG135" s="349"/>
      <c r="BH135" s="308"/>
      <c r="BI135" s="298"/>
      <c r="BJ135" s="298"/>
      <c r="BK135" s="298"/>
      <c r="BL135" s="298"/>
      <c r="BM135" s="298"/>
      <c r="BN135" s="298"/>
      <c r="BO135" s="274"/>
      <c r="BP135" s="340"/>
      <c r="BQ135" s="411" t="s">
        <v>403</v>
      </c>
      <c r="BR135" s="296"/>
      <c r="BS135" s="296">
        <v>1</v>
      </c>
      <c r="BT135" s="296"/>
      <c r="BU135" s="296"/>
      <c r="BV135" s="296"/>
      <c r="BW135" s="296">
        <v>1</v>
      </c>
      <c r="BX135" s="296"/>
      <c r="BY135" s="296">
        <v>0</v>
      </c>
      <c r="BZ135" s="296">
        <v>1</v>
      </c>
      <c r="CA135" s="555"/>
      <c r="CB135" s="555"/>
      <c r="CC135" s="304"/>
      <c r="CD135" s="399"/>
      <c r="CE135" s="555"/>
      <c r="CF135" s="555"/>
      <c r="CG135" s="304"/>
      <c r="CH135" s="555"/>
      <c r="CI135" s="305"/>
      <c r="CJ135" s="555"/>
      <c r="CK135" s="555"/>
      <c r="CL135" s="555"/>
      <c r="CM135" s="555"/>
      <c r="CN135" s="399" t="s">
        <v>795</v>
      </c>
      <c r="CO135" s="554"/>
      <c r="CP135" s="556" t="s">
        <v>1258</v>
      </c>
      <c r="CQ135" s="296" t="s">
        <v>355</v>
      </c>
      <c r="CR135" s="296" t="s">
        <v>55</v>
      </c>
      <c r="CS135" s="556"/>
      <c r="CT135" s="291"/>
      <c r="CU135" s="291" t="s">
        <v>93</v>
      </c>
      <c r="CV135" s="291"/>
      <c r="CW135" s="291"/>
      <c r="CX135" s="291"/>
      <c r="CY135" s="291"/>
      <c r="CZ135" s="264" t="s">
        <v>93</v>
      </c>
      <c r="DA135" s="265"/>
      <c r="DB135" s="266"/>
      <c r="DC135" s="267"/>
      <c r="DD135" s="267"/>
      <c r="DE135" s="267"/>
      <c r="DF135" s="267"/>
      <c r="DG135" s="267"/>
      <c r="DH135" s="267"/>
      <c r="DI135" s="267"/>
      <c r="DJ135" s="268"/>
      <c r="DK135" s="263"/>
      <c r="DL135" s="269"/>
      <c r="DM135" s="270"/>
      <c r="DN135" s="270"/>
      <c r="DO135" s="270"/>
      <c r="DP135" s="271"/>
      <c r="DQ135" s="272"/>
      <c r="DS135" s="409">
        <v>10117</v>
      </c>
    </row>
    <row r="136" spans="1:123" s="552" customFormat="1" ht="20.25" customHeight="1">
      <c r="A136" s="543">
        <v>10122</v>
      </c>
      <c r="B136" s="650" t="s">
        <v>417</v>
      </c>
      <c r="C136" s="435" t="s">
        <v>55</v>
      </c>
      <c r="D136" s="435" t="s">
        <v>112</v>
      </c>
      <c r="E136" s="417" t="s">
        <v>89</v>
      </c>
      <c r="F136" s="660" t="s">
        <v>1465</v>
      </c>
      <c r="G136" s="660" t="s">
        <v>1466</v>
      </c>
      <c r="H136" s="435"/>
      <c r="I136" s="435" t="s">
        <v>338</v>
      </c>
      <c r="J136" s="435" t="s">
        <v>140</v>
      </c>
      <c r="K136" s="435" t="s">
        <v>114</v>
      </c>
      <c r="L136" s="436">
        <v>1</v>
      </c>
      <c r="M136" s="437"/>
      <c r="N136" s="437" t="s">
        <v>141</v>
      </c>
      <c r="O136" s="420"/>
      <c r="P136" s="421"/>
      <c r="Q136" s="421"/>
      <c r="R136" s="420"/>
      <c r="S136" s="438" t="s">
        <v>1002</v>
      </c>
      <c r="T136" s="439">
        <v>2004</v>
      </c>
      <c r="U136" s="439">
        <v>31.658249999999999</v>
      </c>
      <c r="V136" s="439">
        <v>31.658249999999999</v>
      </c>
      <c r="W136" s="440"/>
      <c r="X136" s="441">
        <v>0.66508928571428572</v>
      </c>
      <c r="Y136" s="442">
        <v>3</v>
      </c>
      <c r="Z136" s="442">
        <v>14</v>
      </c>
      <c r="AA136" s="439">
        <v>2.2613035714285714</v>
      </c>
      <c r="AB136" s="443">
        <v>0.5</v>
      </c>
      <c r="AC136" s="446">
        <v>598</v>
      </c>
      <c r="AD136" s="445">
        <v>40848</v>
      </c>
      <c r="AE136" s="420" t="s">
        <v>94</v>
      </c>
      <c r="AF136" s="619">
        <v>84</v>
      </c>
      <c r="AG136" s="410"/>
      <c r="AH136" s="405"/>
      <c r="AI136" s="406"/>
      <c r="AJ136" s="246"/>
      <c r="AK136" s="246"/>
      <c r="AL136" s="246"/>
      <c r="AM136" s="247"/>
      <c r="AN136" s="407"/>
      <c r="AO136" s="248"/>
      <c r="AP136" s="249"/>
      <c r="AQ136" s="249"/>
      <c r="AR136" s="303"/>
      <c r="AS136" s="339"/>
      <c r="AT136" s="309"/>
      <c r="AU136" s="251"/>
      <c r="AV136" s="256"/>
      <c r="AW136" s="277"/>
      <c r="AX136" s="254"/>
      <c r="AY136" s="251"/>
      <c r="AZ136" s="256"/>
      <c r="BA136" s="277"/>
      <c r="BB136" s="254"/>
      <c r="BC136" s="251"/>
      <c r="BD136" s="256"/>
      <c r="BE136" s="277"/>
      <c r="BF136" s="254"/>
      <c r="BG136" s="349"/>
      <c r="BH136" s="308"/>
      <c r="BI136" s="298"/>
      <c r="BJ136" s="298"/>
      <c r="BK136" s="298"/>
      <c r="BL136" s="298"/>
      <c r="BM136" s="298"/>
      <c r="BN136" s="298"/>
      <c r="BO136" s="274"/>
      <c r="BP136" s="340"/>
      <c r="BQ136" s="411" t="s">
        <v>403</v>
      </c>
      <c r="BR136" s="296"/>
      <c r="BS136" s="296">
        <v>1</v>
      </c>
      <c r="BT136" s="296"/>
      <c r="BU136" s="296"/>
      <c r="BV136" s="296"/>
      <c r="BW136" s="296">
        <v>1</v>
      </c>
      <c r="BX136" s="296"/>
      <c r="BY136" s="296">
        <v>1</v>
      </c>
      <c r="BZ136" s="296">
        <v>0</v>
      </c>
      <c r="CA136" s="554" t="s">
        <v>1003</v>
      </c>
      <c r="CB136" s="554" t="s">
        <v>1004</v>
      </c>
      <c r="CC136" s="554" t="s">
        <v>1005</v>
      </c>
      <c r="CD136" s="554" t="s">
        <v>1006</v>
      </c>
      <c r="CE136" s="554" t="s">
        <v>154</v>
      </c>
      <c r="CF136" s="554" t="s">
        <v>155</v>
      </c>
      <c r="CG136" s="554" t="s">
        <v>156</v>
      </c>
      <c r="CH136" s="554" t="s">
        <v>157</v>
      </c>
      <c r="CI136" s="555"/>
      <c r="CJ136" s="555"/>
      <c r="CK136" s="555"/>
      <c r="CL136" s="555"/>
      <c r="CM136" s="555"/>
      <c r="CN136" s="399" t="s">
        <v>782</v>
      </c>
      <c r="CO136" s="554"/>
      <c r="CP136" s="556" t="s">
        <v>417</v>
      </c>
      <c r="CQ136" s="296" t="s">
        <v>422</v>
      </c>
      <c r="CR136" s="296" t="s">
        <v>55</v>
      </c>
      <c r="CS136" s="556"/>
      <c r="CT136" s="291"/>
      <c r="CU136" s="291" t="s">
        <v>93</v>
      </c>
      <c r="CV136" s="291"/>
      <c r="CW136" s="291"/>
      <c r="CX136" s="291"/>
      <c r="CY136" s="291"/>
      <c r="CZ136" s="264" t="s">
        <v>507</v>
      </c>
      <c r="DA136" s="265"/>
      <c r="DB136" s="266"/>
      <c r="DC136" s="267"/>
      <c r="DD136" s="267"/>
      <c r="DE136" s="267"/>
      <c r="DF136" s="267"/>
      <c r="DG136" s="267"/>
      <c r="DH136" s="267"/>
      <c r="DI136" s="267"/>
      <c r="DJ136" s="268"/>
      <c r="DK136" s="263"/>
      <c r="DL136" s="269"/>
      <c r="DM136" s="270"/>
      <c r="DN136" s="270"/>
      <c r="DO136" s="270"/>
      <c r="DP136" s="271"/>
      <c r="DQ136" s="272"/>
      <c r="DS136" s="409">
        <v>10122</v>
      </c>
    </row>
    <row r="137" spans="1:123" s="552" customFormat="1" ht="20.25" customHeight="1">
      <c r="A137" s="543">
        <v>10124</v>
      </c>
      <c r="B137" s="650" t="s">
        <v>1189</v>
      </c>
      <c r="C137" s="435" t="s">
        <v>55</v>
      </c>
      <c r="D137" s="435" t="s">
        <v>236</v>
      </c>
      <c r="E137" s="417" t="s">
        <v>89</v>
      </c>
      <c r="F137" s="660" t="s">
        <v>1467</v>
      </c>
      <c r="G137" s="660" t="s">
        <v>893</v>
      </c>
      <c r="H137" s="435"/>
      <c r="I137" s="435" t="s">
        <v>418</v>
      </c>
      <c r="J137" s="435" t="s">
        <v>317</v>
      </c>
      <c r="K137" s="435" t="s">
        <v>114</v>
      </c>
      <c r="L137" s="436">
        <v>1</v>
      </c>
      <c r="M137" s="437"/>
      <c r="N137" s="437" t="s">
        <v>611</v>
      </c>
      <c r="O137" s="420"/>
      <c r="P137" s="421"/>
      <c r="Q137" s="421"/>
      <c r="R137" s="420"/>
      <c r="S137" s="438">
        <v>2005</v>
      </c>
      <c r="T137" s="439">
        <v>2005</v>
      </c>
      <c r="U137" s="439">
        <v>12.483000000000001</v>
      </c>
      <c r="V137" s="439">
        <v>12.483000000000001</v>
      </c>
      <c r="W137" s="440"/>
      <c r="X137" s="441">
        <v>0.39180790960451978</v>
      </c>
      <c r="Y137" s="442">
        <v>1</v>
      </c>
      <c r="Z137" s="442">
        <v>2</v>
      </c>
      <c r="AA137" s="439">
        <v>6.2415000000000003</v>
      </c>
      <c r="AB137" s="443">
        <v>0.10173836417527837</v>
      </c>
      <c r="AC137" s="446">
        <v>82</v>
      </c>
      <c r="AD137" s="445">
        <v>40878</v>
      </c>
      <c r="AE137" s="464" t="s">
        <v>94</v>
      </c>
      <c r="AF137" s="619">
        <v>21</v>
      </c>
      <c r="AG137" s="410"/>
      <c r="AH137" s="405"/>
      <c r="AI137" s="406"/>
      <c r="AJ137" s="246"/>
      <c r="AK137" s="246"/>
      <c r="AL137" s="246"/>
      <c r="AM137" s="247"/>
      <c r="AN137" s="247"/>
      <c r="AO137" s="248"/>
      <c r="AP137" s="249"/>
      <c r="AQ137" s="249"/>
      <c r="AR137" s="303"/>
      <c r="AS137" s="339"/>
      <c r="AT137" s="309"/>
      <c r="AU137" s="251"/>
      <c r="AV137" s="256"/>
      <c r="AW137" s="277"/>
      <c r="AX137" s="254"/>
      <c r="AY137" s="251"/>
      <c r="AZ137" s="256"/>
      <c r="BA137" s="277"/>
      <c r="BB137" s="254"/>
      <c r="BC137" s="251"/>
      <c r="BD137" s="256"/>
      <c r="BE137" s="277"/>
      <c r="BF137" s="254"/>
      <c r="BG137" s="349"/>
      <c r="BH137" s="308"/>
      <c r="BI137" s="298"/>
      <c r="BJ137" s="298"/>
      <c r="BK137" s="298"/>
      <c r="BL137" s="298"/>
      <c r="BM137" s="298"/>
      <c r="BN137" s="298"/>
      <c r="BO137" s="274"/>
      <c r="BP137" s="340"/>
      <c r="BQ137" s="411" t="s">
        <v>403</v>
      </c>
      <c r="BR137" s="296"/>
      <c r="BS137" s="296">
        <v>1</v>
      </c>
      <c r="BT137" s="296"/>
      <c r="BU137" s="296"/>
      <c r="BV137" s="296"/>
      <c r="BW137" s="296">
        <v>1</v>
      </c>
      <c r="BX137" s="296"/>
      <c r="BY137" s="296">
        <v>0</v>
      </c>
      <c r="BZ137" s="296">
        <v>0</v>
      </c>
      <c r="CA137" s="555"/>
      <c r="CB137" s="555"/>
      <c r="CC137" s="304"/>
      <c r="CD137" s="555"/>
      <c r="CE137" s="555"/>
      <c r="CF137" s="555"/>
      <c r="CG137" s="304"/>
      <c r="CH137" s="555"/>
      <c r="CI137" s="555"/>
      <c r="CJ137" s="555"/>
      <c r="CK137" s="555"/>
      <c r="CL137" s="555"/>
      <c r="CM137" s="555"/>
      <c r="CN137" s="399" t="s">
        <v>793</v>
      </c>
      <c r="CO137" s="554"/>
      <c r="CP137" s="556" t="s">
        <v>1189</v>
      </c>
      <c r="CQ137" s="296" t="s">
        <v>355</v>
      </c>
      <c r="CR137" s="296" t="s">
        <v>55</v>
      </c>
      <c r="CS137" s="556"/>
      <c r="CT137" s="291"/>
      <c r="CU137" s="291" t="s">
        <v>93</v>
      </c>
      <c r="CV137" s="291"/>
      <c r="CW137" s="291"/>
      <c r="CX137" s="291"/>
      <c r="CY137" s="291"/>
      <c r="CZ137" s="264" t="s">
        <v>93</v>
      </c>
      <c r="DA137" s="265"/>
      <c r="DB137" s="266"/>
      <c r="DC137" s="267"/>
      <c r="DD137" s="267"/>
      <c r="DE137" s="267"/>
      <c r="DF137" s="267"/>
      <c r="DG137" s="267"/>
      <c r="DH137" s="267"/>
      <c r="DI137" s="267"/>
      <c r="DJ137" s="268"/>
      <c r="DK137" s="263"/>
      <c r="DL137" s="269"/>
      <c r="DM137" s="270"/>
      <c r="DN137" s="270"/>
      <c r="DO137" s="270"/>
      <c r="DP137" s="271"/>
      <c r="DQ137" s="272"/>
      <c r="DS137" s="409">
        <v>10124</v>
      </c>
    </row>
    <row r="138" spans="1:123" s="552" customFormat="1" ht="20.25" customHeight="1">
      <c r="A138" s="543">
        <v>10185</v>
      </c>
      <c r="B138" s="650" t="s">
        <v>756</v>
      </c>
      <c r="C138" s="435" t="s">
        <v>55</v>
      </c>
      <c r="D138" s="435" t="s">
        <v>112</v>
      </c>
      <c r="E138" s="417" t="s">
        <v>89</v>
      </c>
      <c r="F138" s="655" t="s">
        <v>1468</v>
      </c>
      <c r="G138" s="655" t="s">
        <v>1469</v>
      </c>
      <c r="H138" s="416"/>
      <c r="I138" s="435" t="s">
        <v>338</v>
      </c>
      <c r="J138" s="435" t="s">
        <v>279</v>
      </c>
      <c r="K138" s="435" t="s">
        <v>114</v>
      </c>
      <c r="L138" s="436">
        <v>1</v>
      </c>
      <c r="M138" s="456"/>
      <c r="N138" s="437" t="s">
        <v>335</v>
      </c>
      <c r="O138" s="420"/>
      <c r="P138" s="421"/>
      <c r="Q138" s="421"/>
      <c r="R138" s="420"/>
      <c r="S138" s="438">
        <v>1993</v>
      </c>
      <c r="T138" s="439">
        <v>1993</v>
      </c>
      <c r="U138" s="439">
        <v>43.506899999999995</v>
      </c>
      <c r="V138" s="439">
        <v>43.506899999999995</v>
      </c>
      <c r="W138" s="440"/>
      <c r="X138" s="441">
        <v>0.33780482115085536</v>
      </c>
      <c r="Y138" s="442"/>
      <c r="Z138" s="442"/>
      <c r="AA138" s="439"/>
      <c r="AB138" s="443">
        <v>0.04</v>
      </c>
      <c r="AC138" s="446">
        <v>354</v>
      </c>
      <c r="AD138" s="445">
        <v>41426</v>
      </c>
      <c r="AE138" s="430" t="s">
        <v>94</v>
      </c>
      <c r="AF138" s="619">
        <v>44.2</v>
      </c>
      <c r="AG138" s="333"/>
      <c r="AH138" s="405"/>
      <c r="AI138" s="406"/>
      <c r="AJ138" s="246"/>
      <c r="AK138" s="246"/>
      <c r="AL138" s="246"/>
      <c r="AM138" s="247"/>
      <c r="AN138" s="407"/>
      <c r="AO138" s="248"/>
      <c r="AP138" s="249"/>
      <c r="AQ138" s="249"/>
      <c r="AR138" s="294"/>
      <c r="AS138" s="334"/>
      <c r="AT138" s="309"/>
      <c r="AU138" s="251"/>
      <c r="AV138" s="256"/>
      <c r="AW138" s="277"/>
      <c r="AX138" s="254"/>
      <c r="AY138" s="251"/>
      <c r="AZ138" s="256"/>
      <c r="BA138" s="277"/>
      <c r="BB138" s="254"/>
      <c r="BC138" s="251"/>
      <c r="BD138" s="256"/>
      <c r="BE138" s="277"/>
      <c r="BF138" s="254"/>
      <c r="BG138" s="349"/>
      <c r="BH138" s="308"/>
      <c r="BI138" s="298"/>
      <c r="BJ138" s="298"/>
      <c r="BK138" s="298"/>
      <c r="BL138" s="298"/>
      <c r="BM138" s="298"/>
      <c r="BN138" s="335"/>
      <c r="BO138" s="274"/>
      <c r="BP138" s="336"/>
      <c r="BQ138" s="335" t="s">
        <v>403</v>
      </c>
      <c r="BR138" s="238"/>
      <c r="BS138" s="296">
        <v>1</v>
      </c>
      <c r="BT138" s="238"/>
      <c r="BU138" s="238"/>
      <c r="BV138" s="296"/>
      <c r="BW138" s="296">
        <v>1</v>
      </c>
      <c r="BX138" s="296"/>
      <c r="BY138" s="296">
        <v>0</v>
      </c>
      <c r="BZ138" s="296">
        <v>0</v>
      </c>
      <c r="CA138" s="555"/>
      <c r="CB138" s="555"/>
      <c r="CC138" s="304"/>
      <c r="CD138" s="555"/>
      <c r="CE138" s="555"/>
      <c r="CF138" s="555"/>
      <c r="CG138" s="555"/>
      <c r="CH138" s="555"/>
      <c r="CI138" s="555"/>
      <c r="CJ138" s="555"/>
      <c r="CK138" s="555"/>
      <c r="CL138" s="555"/>
      <c r="CM138" s="555"/>
      <c r="CN138" s="399" t="s">
        <v>792</v>
      </c>
      <c r="CO138" s="554"/>
      <c r="CP138" s="556" t="s">
        <v>756</v>
      </c>
      <c r="CQ138" s="296" t="s">
        <v>422</v>
      </c>
      <c r="CR138" s="296" t="s">
        <v>55</v>
      </c>
      <c r="CS138" s="260"/>
      <c r="CT138" s="275"/>
      <c r="CU138" s="275"/>
      <c r="CV138" s="275"/>
      <c r="CW138" s="275"/>
      <c r="CX138" s="275"/>
      <c r="CY138" s="275"/>
      <c r="CZ138" s="264" t="s">
        <v>93</v>
      </c>
      <c r="DA138" s="265"/>
      <c r="DB138" s="266"/>
      <c r="DC138" s="267"/>
      <c r="DD138" s="267"/>
      <c r="DE138" s="267"/>
      <c r="DF138" s="267"/>
      <c r="DG138" s="267"/>
      <c r="DH138" s="267"/>
      <c r="DI138" s="267"/>
      <c r="DJ138" s="268"/>
      <c r="DK138" s="263"/>
      <c r="DL138" s="269"/>
      <c r="DM138" s="270"/>
      <c r="DN138" s="270"/>
      <c r="DO138" s="270"/>
      <c r="DP138" s="271"/>
      <c r="DQ138" s="272"/>
      <c r="DS138" s="409">
        <v>10185</v>
      </c>
    </row>
    <row r="139" spans="1:123" s="552" customFormat="1" ht="20.25" customHeight="1">
      <c r="A139" s="543">
        <v>10187</v>
      </c>
      <c r="B139" s="650" t="s">
        <v>841</v>
      </c>
      <c r="C139" s="435" t="s">
        <v>55</v>
      </c>
      <c r="D139" s="435" t="s">
        <v>112</v>
      </c>
      <c r="E139" s="417" t="s">
        <v>89</v>
      </c>
      <c r="F139" s="658" t="s">
        <v>1470</v>
      </c>
      <c r="G139" s="658" t="s">
        <v>1471</v>
      </c>
      <c r="H139" s="460"/>
      <c r="I139" s="435" t="s">
        <v>418</v>
      </c>
      <c r="J139" s="435" t="s">
        <v>317</v>
      </c>
      <c r="K139" s="435" t="s">
        <v>114</v>
      </c>
      <c r="L139" s="436">
        <v>1</v>
      </c>
      <c r="M139" s="437"/>
      <c r="N139" s="437"/>
      <c r="O139" s="420"/>
      <c r="P139" s="421"/>
      <c r="Q139" s="421"/>
      <c r="R139" s="420"/>
      <c r="S139" s="438">
        <v>2005</v>
      </c>
      <c r="T139" s="439">
        <v>2005</v>
      </c>
      <c r="U139" s="439">
        <v>15.147</v>
      </c>
      <c r="V139" s="439">
        <v>15.147</v>
      </c>
      <c r="W139" s="440"/>
      <c r="X139" s="441">
        <v>0.4414747886913436</v>
      </c>
      <c r="Y139" s="442"/>
      <c r="Z139" s="442"/>
      <c r="AA139" s="439"/>
      <c r="AB139" s="443"/>
      <c r="AC139" s="446">
        <v>170</v>
      </c>
      <c r="AD139" s="445"/>
      <c r="AE139" s="420" t="s">
        <v>94</v>
      </c>
      <c r="AF139" s="619">
        <v>28.35</v>
      </c>
      <c r="AG139" s="410"/>
      <c r="AH139" s="405"/>
      <c r="AI139" s="406"/>
      <c r="AJ139" s="246"/>
      <c r="AK139" s="246"/>
      <c r="AL139" s="246"/>
      <c r="AM139" s="247"/>
      <c r="AN139" s="407"/>
      <c r="AO139" s="248"/>
      <c r="AP139" s="249"/>
      <c r="AQ139" s="249"/>
      <c r="AR139" s="303"/>
      <c r="AS139" s="339"/>
      <c r="AT139" s="309"/>
      <c r="AU139" s="251"/>
      <c r="AV139" s="256"/>
      <c r="AW139" s="277"/>
      <c r="AX139" s="254"/>
      <c r="AY139" s="251"/>
      <c r="AZ139" s="256"/>
      <c r="BA139" s="277"/>
      <c r="BB139" s="254"/>
      <c r="BC139" s="251"/>
      <c r="BD139" s="256"/>
      <c r="BE139" s="277"/>
      <c r="BF139" s="254"/>
      <c r="BG139" s="349"/>
      <c r="BH139" s="308"/>
      <c r="BI139" s="298"/>
      <c r="BJ139" s="298"/>
      <c r="BK139" s="298"/>
      <c r="BL139" s="298"/>
      <c r="BM139" s="298"/>
      <c r="BN139" s="298"/>
      <c r="BO139" s="274"/>
      <c r="BP139" s="340"/>
      <c r="BQ139" s="411" t="s">
        <v>403</v>
      </c>
      <c r="BR139" s="296"/>
      <c r="BS139" s="296">
        <v>1</v>
      </c>
      <c r="BT139" s="296"/>
      <c r="BU139" s="296"/>
      <c r="BV139" s="296"/>
      <c r="BW139" s="296">
        <v>1</v>
      </c>
      <c r="BX139" s="296"/>
      <c r="BY139" s="296">
        <v>0</v>
      </c>
      <c r="BZ139" s="296">
        <v>0</v>
      </c>
      <c r="CA139" s="556" t="s">
        <v>293</v>
      </c>
      <c r="CB139" s="556" t="s">
        <v>294</v>
      </c>
      <c r="CC139" s="304" t="s">
        <v>295</v>
      </c>
      <c r="CD139" s="555" t="s">
        <v>296</v>
      </c>
      <c r="CE139" s="296" t="s">
        <v>293</v>
      </c>
      <c r="CF139" s="296" t="s">
        <v>294</v>
      </c>
      <c r="CG139" s="296" t="s">
        <v>295</v>
      </c>
      <c r="CH139" s="296" t="s">
        <v>296</v>
      </c>
      <c r="CI139" s="305" t="s">
        <v>1027</v>
      </c>
      <c r="CJ139" s="305" t="s">
        <v>1028</v>
      </c>
      <c r="CK139" s="305" t="s">
        <v>1029</v>
      </c>
      <c r="CL139" s="305" t="s">
        <v>1030</v>
      </c>
      <c r="CM139" s="305" t="s">
        <v>1031</v>
      </c>
      <c r="CN139" s="399" t="s">
        <v>1309</v>
      </c>
      <c r="CO139" s="554"/>
      <c r="CP139" s="556" t="s">
        <v>841</v>
      </c>
      <c r="CQ139" s="296" t="s">
        <v>422</v>
      </c>
      <c r="CR139" s="296" t="s">
        <v>55</v>
      </c>
      <c r="CS139" s="556"/>
      <c r="CT139" s="291"/>
      <c r="CU139" s="291"/>
      <c r="CV139" s="291"/>
      <c r="CW139" s="291"/>
      <c r="CX139" s="291"/>
      <c r="CY139" s="291"/>
      <c r="CZ139" s="264" t="s">
        <v>93</v>
      </c>
      <c r="DA139" s="265"/>
      <c r="DB139" s="266"/>
      <c r="DC139" s="267"/>
      <c r="DD139" s="267"/>
      <c r="DE139" s="267"/>
      <c r="DF139" s="267"/>
      <c r="DG139" s="267"/>
      <c r="DH139" s="267"/>
      <c r="DI139" s="267"/>
      <c r="DJ139" s="268"/>
      <c r="DK139" s="263"/>
      <c r="DL139" s="269"/>
      <c r="DM139" s="270"/>
      <c r="DN139" s="270"/>
      <c r="DO139" s="270"/>
      <c r="DP139" s="271"/>
      <c r="DQ139" s="272"/>
      <c r="DS139" s="409">
        <v>10187</v>
      </c>
    </row>
    <row r="140" spans="1:123" s="552" customFormat="1" ht="20.25" customHeight="1">
      <c r="A140" s="543">
        <v>10189</v>
      </c>
      <c r="B140" s="650" t="s">
        <v>894</v>
      </c>
      <c r="C140" s="435" t="s">
        <v>55</v>
      </c>
      <c r="D140" s="435" t="s">
        <v>112</v>
      </c>
      <c r="E140" s="417" t="s">
        <v>89</v>
      </c>
      <c r="F140" s="660" t="s">
        <v>1472</v>
      </c>
      <c r="G140" s="660" t="s">
        <v>1473</v>
      </c>
      <c r="H140" s="435"/>
      <c r="I140" s="435" t="s">
        <v>418</v>
      </c>
      <c r="J140" s="435" t="s">
        <v>317</v>
      </c>
      <c r="K140" s="435" t="s">
        <v>114</v>
      </c>
      <c r="L140" s="436">
        <v>1</v>
      </c>
      <c r="M140" s="437"/>
      <c r="N140" s="437"/>
      <c r="O140" s="420"/>
      <c r="P140" s="421"/>
      <c r="Q140" s="421"/>
      <c r="R140" s="420"/>
      <c r="S140" s="438">
        <v>1996</v>
      </c>
      <c r="T140" s="439">
        <v>1996</v>
      </c>
      <c r="U140" s="439">
        <v>25.317</v>
      </c>
      <c r="V140" s="439">
        <v>25.317</v>
      </c>
      <c r="W140" s="440"/>
      <c r="X140" s="441">
        <v>0.45121255349500711</v>
      </c>
      <c r="Y140" s="442"/>
      <c r="Z140" s="442"/>
      <c r="AA140" s="439"/>
      <c r="AB140" s="443"/>
      <c r="AC140" s="446">
        <v>283</v>
      </c>
      <c r="AD140" s="445"/>
      <c r="AE140" s="464" t="s">
        <v>94</v>
      </c>
      <c r="AF140" s="619">
        <v>42</v>
      </c>
      <c r="AG140" s="410"/>
      <c r="AH140" s="405"/>
      <c r="AI140" s="406"/>
      <c r="AJ140" s="246"/>
      <c r="AK140" s="246"/>
      <c r="AL140" s="246"/>
      <c r="AM140" s="247"/>
      <c r="AN140" s="247"/>
      <c r="AO140" s="248"/>
      <c r="AP140" s="249"/>
      <c r="AQ140" s="249"/>
      <c r="AR140" s="303"/>
      <c r="AS140" s="339"/>
      <c r="AT140" s="309"/>
      <c r="AU140" s="251"/>
      <c r="AV140" s="256"/>
      <c r="AW140" s="277"/>
      <c r="AX140" s="254"/>
      <c r="AY140" s="251"/>
      <c r="AZ140" s="256"/>
      <c r="BA140" s="277"/>
      <c r="BB140" s="254"/>
      <c r="BC140" s="251"/>
      <c r="BD140" s="256"/>
      <c r="BE140" s="277"/>
      <c r="BF140" s="254"/>
      <c r="BG140" s="349"/>
      <c r="BH140" s="308"/>
      <c r="BI140" s="298"/>
      <c r="BJ140" s="298"/>
      <c r="BK140" s="298"/>
      <c r="BL140" s="298"/>
      <c r="BM140" s="298"/>
      <c r="BN140" s="298"/>
      <c r="BO140" s="274"/>
      <c r="BP140" s="340"/>
      <c r="BQ140" s="411" t="s">
        <v>403</v>
      </c>
      <c r="BR140" s="296"/>
      <c r="BS140" s="296">
        <v>1</v>
      </c>
      <c r="BT140" s="296"/>
      <c r="BU140" s="296"/>
      <c r="BV140" s="296"/>
      <c r="BW140" s="296">
        <v>1</v>
      </c>
      <c r="BX140" s="296"/>
      <c r="BY140" s="296">
        <v>0</v>
      </c>
      <c r="BZ140" s="296">
        <v>0</v>
      </c>
      <c r="CA140" s="555" t="s">
        <v>293</v>
      </c>
      <c r="CB140" s="555" t="s">
        <v>294</v>
      </c>
      <c r="CC140" s="304" t="s">
        <v>295</v>
      </c>
      <c r="CD140" s="555" t="s">
        <v>296</v>
      </c>
      <c r="CE140" s="555" t="s">
        <v>293</v>
      </c>
      <c r="CF140" s="555" t="s">
        <v>294</v>
      </c>
      <c r="CG140" s="304" t="s">
        <v>295</v>
      </c>
      <c r="CH140" s="555" t="s">
        <v>296</v>
      </c>
      <c r="CI140" s="555" t="s">
        <v>116</v>
      </c>
      <c r="CJ140" s="555" t="s">
        <v>627</v>
      </c>
      <c r="CK140" s="555" t="s">
        <v>1032</v>
      </c>
      <c r="CL140" s="555" t="s">
        <v>1033</v>
      </c>
      <c r="CM140" s="555" t="s">
        <v>1034</v>
      </c>
      <c r="CN140" s="399" t="s">
        <v>1310</v>
      </c>
      <c r="CO140" s="554"/>
      <c r="CP140" s="555" t="s">
        <v>894</v>
      </c>
      <c r="CQ140" s="296" t="s">
        <v>422</v>
      </c>
      <c r="CR140" s="296" t="s">
        <v>55</v>
      </c>
      <c r="CS140" s="556"/>
      <c r="CT140" s="291"/>
      <c r="CU140" s="291"/>
      <c r="CV140" s="291"/>
      <c r="CW140" s="291"/>
      <c r="CX140" s="291"/>
      <c r="CY140" s="291"/>
      <c r="CZ140" s="264" t="s">
        <v>93</v>
      </c>
      <c r="DA140" s="265"/>
      <c r="DB140" s="266"/>
      <c r="DC140" s="267"/>
      <c r="DD140" s="267"/>
      <c r="DE140" s="267"/>
      <c r="DF140" s="267"/>
      <c r="DG140" s="267"/>
      <c r="DH140" s="267"/>
      <c r="DI140" s="267"/>
      <c r="DJ140" s="268"/>
      <c r="DK140" s="263"/>
      <c r="DL140" s="269"/>
      <c r="DM140" s="270"/>
      <c r="DN140" s="270"/>
      <c r="DO140" s="270"/>
      <c r="DP140" s="271"/>
      <c r="DQ140" s="272"/>
      <c r="DS140" s="409">
        <v>10189</v>
      </c>
    </row>
    <row r="141" spans="1:123" s="552" customFormat="1" ht="20.25" customHeight="1">
      <c r="A141" s="543">
        <v>20029</v>
      </c>
      <c r="B141" s="650" t="s">
        <v>415</v>
      </c>
      <c r="C141" s="435" t="s">
        <v>54</v>
      </c>
      <c r="D141" s="435" t="s">
        <v>246</v>
      </c>
      <c r="E141" s="417" t="s">
        <v>89</v>
      </c>
      <c r="F141" s="660" t="s">
        <v>1474</v>
      </c>
      <c r="G141" s="660" t="s">
        <v>1475</v>
      </c>
      <c r="H141" s="435"/>
      <c r="I141" s="435" t="s">
        <v>247</v>
      </c>
      <c r="J141" s="435" t="s">
        <v>91</v>
      </c>
      <c r="K141" s="435" t="s">
        <v>114</v>
      </c>
      <c r="L141" s="436">
        <v>1</v>
      </c>
      <c r="M141" s="437"/>
      <c r="N141" s="437" t="s">
        <v>271</v>
      </c>
      <c r="O141" s="420"/>
      <c r="P141" s="421">
        <v>2.5</v>
      </c>
      <c r="Q141" s="421">
        <v>2</v>
      </c>
      <c r="R141" s="420"/>
      <c r="S141" s="438">
        <v>1978</v>
      </c>
      <c r="T141" s="439">
        <v>1978</v>
      </c>
      <c r="U141" s="439">
        <v>42.764599999999987</v>
      </c>
      <c r="V141" s="439">
        <v>42.764599999999987</v>
      </c>
      <c r="W141" s="440">
        <v>1200</v>
      </c>
      <c r="X141" s="441"/>
      <c r="Y141" s="442">
        <v>1</v>
      </c>
      <c r="Z141" s="442"/>
      <c r="AA141" s="439"/>
      <c r="AB141" s="443" t="s">
        <v>93</v>
      </c>
      <c r="AC141" s="446">
        <v>131</v>
      </c>
      <c r="AD141" s="445">
        <v>30621</v>
      </c>
      <c r="AE141" s="464" t="s">
        <v>94</v>
      </c>
      <c r="AF141" s="619">
        <v>224</v>
      </c>
      <c r="AG141" s="410"/>
      <c r="AH141" s="405"/>
      <c r="AI141" s="406"/>
      <c r="AJ141" s="246"/>
      <c r="AK141" s="246"/>
      <c r="AL141" s="246"/>
      <c r="AM141" s="247"/>
      <c r="AN141" s="247"/>
      <c r="AO141" s="248"/>
      <c r="AP141" s="249"/>
      <c r="AQ141" s="249"/>
      <c r="AR141" s="303"/>
      <c r="AS141" s="339"/>
      <c r="AT141" s="309"/>
      <c r="AU141" s="251"/>
      <c r="AV141" s="256"/>
      <c r="AW141" s="277"/>
      <c r="AX141" s="254"/>
      <c r="AY141" s="251"/>
      <c r="AZ141" s="256"/>
      <c r="BA141" s="277"/>
      <c r="BB141" s="254"/>
      <c r="BC141" s="251"/>
      <c r="BD141" s="256"/>
      <c r="BE141" s="277"/>
      <c r="BF141" s="254"/>
      <c r="BG141" s="349"/>
      <c r="BH141" s="308"/>
      <c r="BI141" s="298"/>
      <c r="BJ141" s="298"/>
      <c r="BK141" s="298"/>
      <c r="BL141" s="298"/>
      <c r="BM141" s="298"/>
      <c r="BN141" s="298"/>
      <c r="BO141" s="274"/>
      <c r="BP141" s="340"/>
      <c r="BQ141" s="411" t="s">
        <v>403</v>
      </c>
      <c r="BR141" s="296"/>
      <c r="BS141" s="296">
        <v>1</v>
      </c>
      <c r="BT141" s="296"/>
      <c r="BU141" s="296"/>
      <c r="BV141" s="296">
        <v>1</v>
      </c>
      <c r="BW141" s="296"/>
      <c r="BX141" s="296"/>
      <c r="BY141" s="296">
        <v>1</v>
      </c>
      <c r="BZ141" s="296"/>
      <c r="CA141" s="556"/>
      <c r="CB141" s="556"/>
      <c r="CC141" s="304"/>
      <c r="CD141" s="555"/>
      <c r="CE141" s="296"/>
      <c r="CF141" s="296"/>
      <c r="CG141" s="296"/>
      <c r="CH141" s="296"/>
      <c r="CI141" s="555"/>
      <c r="CJ141" s="555"/>
      <c r="CK141" s="555"/>
      <c r="CL141" s="555"/>
      <c r="CM141" s="555"/>
      <c r="CN141" s="613" t="s">
        <v>583</v>
      </c>
      <c r="CO141" s="554"/>
      <c r="CP141" s="556" t="s">
        <v>415</v>
      </c>
      <c r="CQ141" s="296" t="s">
        <v>436</v>
      </c>
      <c r="CR141" s="296" t="s">
        <v>54</v>
      </c>
      <c r="CS141" s="556"/>
      <c r="CT141" s="291"/>
      <c r="CU141" s="291" t="s">
        <v>93</v>
      </c>
      <c r="CV141" s="291"/>
      <c r="CW141" s="291"/>
      <c r="CX141" s="291"/>
      <c r="CY141" s="291"/>
      <c r="CZ141" s="264" t="s">
        <v>507</v>
      </c>
      <c r="DA141" s="265"/>
      <c r="DB141" s="266"/>
      <c r="DC141" s="267"/>
      <c r="DD141" s="267"/>
      <c r="DE141" s="267"/>
      <c r="DF141" s="267"/>
      <c r="DG141" s="267"/>
      <c r="DH141" s="267"/>
      <c r="DI141" s="267"/>
      <c r="DJ141" s="268"/>
      <c r="DK141" s="263"/>
      <c r="DL141" s="269"/>
      <c r="DM141" s="270"/>
      <c r="DN141" s="270"/>
      <c r="DO141" s="270"/>
      <c r="DP141" s="271"/>
      <c r="DQ141" s="272"/>
      <c r="DS141" s="409">
        <v>20029</v>
      </c>
    </row>
    <row r="142" spans="1:123" s="552" customFormat="1" ht="20.25" customHeight="1">
      <c r="A142" s="543">
        <v>20031</v>
      </c>
      <c r="B142" s="650" t="s">
        <v>412</v>
      </c>
      <c r="C142" s="435" t="s">
        <v>54</v>
      </c>
      <c r="D142" s="435" t="s">
        <v>236</v>
      </c>
      <c r="E142" s="417" t="s">
        <v>89</v>
      </c>
      <c r="F142" s="660" t="s">
        <v>1476</v>
      </c>
      <c r="G142" s="660" t="s">
        <v>1477</v>
      </c>
      <c r="H142" s="435"/>
      <c r="I142" s="435" t="s">
        <v>237</v>
      </c>
      <c r="J142" s="435" t="s">
        <v>109</v>
      </c>
      <c r="K142" s="435" t="s">
        <v>114</v>
      </c>
      <c r="L142" s="436">
        <v>0.5</v>
      </c>
      <c r="M142" s="437" t="s">
        <v>413</v>
      </c>
      <c r="N142" s="437" t="s">
        <v>171</v>
      </c>
      <c r="O142" s="420"/>
      <c r="P142" s="421" t="s">
        <v>879</v>
      </c>
      <c r="Q142" s="421">
        <v>3.5</v>
      </c>
      <c r="R142" s="420"/>
      <c r="S142" s="438">
        <v>1975</v>
      </c>
      <c r="T142" s="439">
        <v>1975</v>
      </c>
      <c r="U142" s="439">
        <v>19.841999999999999</v>
      </c>
      <c r="V142" s="439">
        <v>9.9209999999999994</v>
      </c>
      <c r="W142" s="440">
        <v>740</v>
      </c>
      <c r="X142" s="441"/>
      <c r="Y142" s="442">
        <v>1</v>
      </c>
      <c r="Z142" s="442"/>
      <c r="AA142" s="439"/>
      <c r="AB142" s="443" t="s">
        <v>93</v>
      </c>
      <c r="AC142" s="446">
        <v>98</v>
      </c>
      <c r="AD142" s="445">
        <v>38961</v>
      </c>
      <c r="AE142" s="464" t="s">
        <v>94</v>
      </c>
      <c r="AF142" s="619">
        <v>53.75</v>
      </c>
      <c r="AG142" s="410"/>
      <c r="AH142" s="405"/>
      <c r="AI142" s="406"/>
      <c r="AJ142" s="246"/>
      <c r="AK142" s="246"/>
      <c r="AL142" s="246"/>
      <c r="AM142" s="247"/>
      <c r="AN142" s="247"/>
      <c r="AO142" s="248"/>
      <c r="AP142" s="249"/>
      <c r="AQ142" s="249"/>
      <c r="AR142" s="303"/>
      <c r="AS142" s="339"/>
      <c r="AT142" s="309"/>
      <c r="AU142" s="251"/>
      <c r="AV142" s="256"/>
      <c r="AW142" s="277"/>
      <c r="AX142" s="254"/>
      <c r="AY142" s="251"/>
      <c r="AZ142" s="256"/>
      <c r="BA142" s="277"/>
      <c r="BB142" s="254"/>
      <c r="BC142" s="251"/>
      <c r="BD142" s="256"/>
      <c r="BE142" s="277"/>
      <c r="BF142" s="254"/>
      <c r="BG142" s="349"/>
      <c r="BH142" s="308"/>
      <c r="BI142" s="298"/>
      <c r="BJ142" s="298"/>
      <c r="BK142" s="298"/>
      <c r="BL142" s="298"/>
      <c r="BM142" s="298"/>
      <c r="BN142" s="298"/>
      <c r="BO142" s="274"/>
      <c r="BP142" s="340"/>
      <c r="BQ142" s="411" t="s">
        <v>403</v>
      </c>
      <c r="BR142" s="296"/>
      <c r="BS142" s="296">
        <v>0.5</v>
      </c>
      <c r="BT142" s="296"/>
      <c r="BU142" s="296"/>
      <c r="BV142" s="296">
        <v>1</v>
      </c>
      <c r="BW142" s="296"/>
      <c r="BX142" s="296"/>
      <c r="BY142" s="296">
        <v>1</v>
      </c>
      <c r="BZ142" s="296">
        <v>0</v>
      </c>
      <c r="CA142" s="556" t="s">
        <v>240</v>
      </c>
      <c r="CB142" s="556" t="s">
        <v>241</v>
      </c>
      <c r="CC142" s="304" t="s">
        <v>242</v>
      </c>
      <c r="CD142" s="555" t="s">
        <v>243</v>
      </c>
      <c r="CE142" s="296" t="s">
        <v>240</v>
      </c>
      <c r="CF142" s="296" t="s">
        <v>241</v>
      </c>
      <c r="CG142" s="296" t="s">
        <v>242</v>
      </c>
      <c r="CH142" s="296" t="s">
        <v>243</v>
      </c>
      <c r="CI142" s="305"/>
      <c r="CJ142" s="305"/>
      <c r="CK142" s="305"/>
      <c r="CL142" s="305"/>
      <c r="CM142" s="305"/>
      <c r="CN142" s="613" t="s">
        <v>582</v>
      </c>
      <c r="CO142" s="554"/>
      <c r="CP142" s="556" t="s">
        <v>412</v>
      </c>
      <c r="CQ142" s="296" t="s">
        <v>355</v>
      </c>
      <c r="CR142" s="296" t="s">
        <v>54</v>
      </c>
      <c r="CS142" s="556"/>
      <c r="CT142" s="291"/>
      <c r="CU142" s="291"/>
      <c r="CV142" s="291"/>
      <c r="CW142" s="291"/>
      <c r="CX142" s="291"/>
      <c r="CY142" s="291"/>
      <c r="CZ142" s="264" t="s">
        <v>507</v>
      </c>
      <c r="DA142" s="265"/>
      <c r="DB142" s="266"/>
      <c r="DC142" s="267"/>
      <c r="DD142" s="267"/>
      <c r="DE142" s="267"/>
      <c r="DF142" s="267"/>
      <c r="DG142" s="267"/>
      <c r="DH142" s="267"/>
      <c r="DI142" s="267"/>
      <c r="DJ142" s="268"/>
      <c r="DK142" s="263"/>
      <c r="DL142" s="269"/>
      <c r="DM142" s="270"/>
      <c r="DN142" s="270"/>
      <c r="DO142" s="270"/>
      <c r="DP142" s="271"/>
      <c r="DQ142" s="272"/>
      <c r="DS142" s="409">
        <v>20031</v>
      </c>
    </row>
    <row r="143" spans="1:123" s="552" customFormat="1" ht="20.25" customHeight="1">
      <c r="A143" s="543">
        <v>20032</v>
      </c>
      <c r="B143" s="650" t="s">
        <v>410</v>
      </c>
      <c r="C143" s="435" t="s">
        <v>54</v>
      </c>
      <c r="D143" s="435" t="s">
        <v>112</v>
      </c>
      <c r="E143" s="417" t="s">
        <v>89</v>
      </c>
      <c r="F143" s="658" t="s">
        <v>1478</v>
      </c>
      <c r="G143" s="658" t="s">
        <v>1479</v>
      </c>
      <c r="H143" s="460"/>
      <c r="I143" s="435" t="s">
        <v>168</v>
      </c>
      <c r="J143" s="435" t="s">
        <v>169</v>
      </c>
      <c r="K143" s="435" t="s">
        <v>114</v>
      </c>
      <c r="L143" s="436">
        <v>1</v>
      </c>
      <c r="M143" s="437"/>
      <c r="N143" s="437" t="s">
        <v>171</v>
      </c>
      <c r="O143" s="420"/>
      <c r="P143" s="421">
        <v>5</v>
      </c>
      <c r="Q143" s="421">
        <v>3</v>
      </c>
      <c r="R143" s="420"/>
      <c r="S143" s="438">
        <v>1990</v>
      </c>
      <c r="T143" s="439">
        <v>1990</v>
      </c>
      <c r="U143" s="439">
        <v>46.666299999999993</v>
      </c>
      <c r="V143" s="439">
        <v>46.666299999999993</v>
      </c>
      <c r="W143" s="440">
        <v>1197.7846153846151</v>
      </c>
      <c r="X143" s="441"/>
      <c r="Y143" s="442">
        <v>1</v>
      </c>
      <c r="Z143" s="442"/>
      <c r="AA143" s="439"/>
      <c r="AB143" s="443" t="s">
        <v>93</v>
      </c>
      <c r="AC143" s="446">
        <v>210</v>
      </c>
      <c r="AD143" s="445">
        <v>32448</v>
      </c>
      <c r="AE143" s="420" t="s">
        <v>94</v>
      </c>
      <c r="AF143" s="619">
        <v>808.6</v>
      </c>
      <c r="AG143" s="410"/>
      <c r="AH143" s="405"/>
      <c r="AI143" s="406"/>
      <c r="AJ143" s="246"/>
      <c r="AK143" s="246"/>
      <c r="AL143" s="246"/>
      <c r="AM143" s="247"/>
      <c r="AN143" s="407"/>
      <c r="AO143" s="248"/>
      <c r="AP143" s="249"/>
      <c r="AQ143" s="249"/>
      <c r="AR143" s="303"/>
      <c r="AS143" s="339"/>
      <c r="AT143" s="309"/>
      <c r="AU143" s="251"/>
      <c r="AV143" s="256"/>
      <c r="AW143" s="277"/>
      <c r="AX143" s="254"/>
      <c r="AY143" s="251"/>
      <c r="AZ143" s="256"/>
      <c r="BA143" s="277"/>
      <c r="BB143" s="254"/>
      <c r="BC143" s="251"/>
      <c r="BD143" s="256"/>
      <c r="BE143" s="277"/>
      <c r="BF143" s="254"/>
      <c r="BG143" s="349"/>
      <c r="BH143" s="308"/>
      <c r="BI143" s="298"/>
      <c r="BJ143" s="298"/>
      <c r="BK143" s="298"/>
      <c r="BL143" s="298"/>
      <c r="BM143" s="298"/>
      <c r="BN143" s="298"/>
      <c r="BO143" s="274"/>
      <c r="BP143" s="340"/>
      <c r="BQ143" s="411" t="s">
        <v>403</v>
      </c>
      <c r="BR143" s="296"/>
      <c r="BS143" s="296">
        <v>1</v>
      </c>
      <c r="BT143" s="296"/>
      <c r="BU143" s="296"/>
      <c r="BV143" s="296">
        <v>1</v>
      </c>
      <c r="BW143" s="296"/>
      <c r="BX143" s="296"/>
      <c r="BY143" s="296">
        <v>1</v>
      </c>
      <c r="BZ143" s="296">
        <v>0</v>
      </c>
      <c r="CA143" s="555"/>
      <c r="CB143" s="555"/>
      <c r="CC143" s="304"/>
      <c r="CE143" s="555"/>
      <c r="CF143" s="555"/>
      <c r="CG143" s="304"/>
      <c r="CH143" s="399"/>
      <c r="CI143" s="555"/>
      <c r="CJ143" s="555"/>
      <c r="CK143" s="555"/>
      <c r="CL143" s="555"/>
      <c r="CM143" s="555"/>
      <c r="CN143" s="399" t="s">
        <v>781</v>
      </c>
      <c r="CO143" s="554" t="s">
        <v>411</v>
      </c>
      <c r="CP143" s="556" t="s">
        <v>410</v>
      </c>
      <c r="CQ143" s="296" t="s">
        <v>422</v>
      </c>
      <c r="CR143" s="296" t="s">
        <v>54</v>
      </c>
      <c r="CS143" s="556"/>
      <c r="CT143" s="291"/>
      <c r="CU143" s="291"/>
      <c r="CV143" s="291"/>
      <c r="CW143" s="291"/>
      <c r="CX143" s="291"/>
      <c r="CY143" s="291"/>
      <c r="CZ143" s="264" t="s">
        <v>507</v>
      </c>
      <c r="DA143" s="265"/>
      <c r="DB143" s="266"/>
      <c r="DC143" s="267"/>
      <c r="DD143" s="267"/>
      <c r="DE143" s="267"/>
      <c r="DF143" s="267"/>
      <c r="DG143" s="267"/>
      <c r="DH143" s="267"/>
      <c r="DI143" s="267"/>
      <c r="DJ143" s="268"/>
      <c r="DK143" s="263"/>
      <c r="DL143" s="269"/>
      <c r="DM143" s="270"/>
      <c r="DN143" s="270"/>
      <c r="DO143" s="270"/>
      <c r="DP143" s="271"/>
      <c r="DQ143" s="272"/>
      <c r="DS143" s="409">
        <v>20032</v>
      </c>
    </row>
    <row r="144" spans="1:123" s="552" customFormat="1" ht="20.25" customHeight="1">
      <c r="A144" s="543">
        <v>20113</v>
      </c>
      <c r="B144" s="650" t="s">
        <v>416</v>
      </c>
      <c r="C144" s="435" t="s">
        <v>54</v>
      </c>
      <c r="D144" s="435" t="s">
        <v>246</v>
      </c>
      <c r="E144" s="417" t="s">
        <v>89</v>
      </c>
      <c r="F144" s="658" t="s">
        <v>880</v>
      </c>
      <c r="G144" s="658" t="s">
        <v>881</v>
      </c>
      <c r="H144" s="460"/>
      <c r="I144" s="435" t="s">
        <v>247</v>
      </c>
      <c r="J144" s="435" t="s">
        <v>91</v>
      </c>
      <c r="K144" s="435" t="s">
        <v>114</v>
      </c>
      <c r="L144" s="436">
        <v>1</v>
      </c>
      <c r="M144" s="437"/>
      <c r="N144" s="437" t="s">
        <v>271</v>
      </c>
      <c r="O144" s="420"/>
      <c r="P144" s="421">
        <v>4.5</v>
      </c>
      <c r="Q144" s="421">
        <v>3.5</v>
      </c>
      <c r="R144" s="420"/>
      <c r="S144" s="438">
        <v>1994</v>
      </c>
      <c r="T144" s="439">
        <v>1994</v>
      </c>
      <c r="U144" s="439">
        <v>38.336500000000001</v>
      </c>
      <c r="V144" s="439">
        <v>38.336500000000001</v>
      </c>
      <c r="W144" s="440">
        <v>2700</v>
      </c>
      <c r="X144" s="441"/>
      <c r="Y144" s="442">
        <v>1</v>
      </c>
      <c r="Z144" s="442"/>
      <c r="AA144" s="439"/>
      <c r="AB144" s="443"/>
      <c r="AC144" s="446">
        <v>293</v>
      </c>
      <c r="AD144" s="445">
        <v>40848</v>
      </c>
      <c r="AE144" s="420" t="s">
        <v>94</v>
      </c>
      <c r="AF144" s="619">
        <v>229.7</v>
      </c>
      <c r="AG144" s="410"/>
      <c r="AH144" s="405"/>
      <c r="AI144" s="406"/>
      <c r="AJ144" s="246"/>
      <c r="AK144" s="246"/>
      <c r="AL144" s="246"/>
      <c r="AM144" s="247"/>
      <c r="AN144" s="407"/>
      <c r="AO144" s="248"/>
      <c r="AP144" s="249"/>
      <c r="AQ144" s="249"/>
      <c r="AR144" s="303"/>
      <c r="AS144" s="339"/>
      <c r="AT144" s="309"/>
      <c r="AU144" s="251"/>
      <c r="AV144" s="256"/>
      <c r="AW144" s="277"/>
      <c r="AX144" s="254"/>
      <c r="AY144" s="251"/>
      <c r="AZ144" s="256"/>
      <c r="BA144" s="277"/>
      <c r="BB144" s="254"/>
      <c r="BC144" s="251"/>
      <c r="BD144" s="256"/>
      <c r="BE144" s="277"/>
      <c r="BF144" s="254"/>
      <c r="BG144" s="349"/>
      <c r="BH144" s="308"/>
      <c r="BI144" s="298"/>
      <c r="BJ144" s="298"/>
      <c r="BK144" s="298"/>
      <c r="BL144" s="298"/>
      <c r="BM144" s="298"/>
      <c r="BN144" s="298"/>
      <c r="BO144" s="274"/>
      <c r="BP144" s="340"/>
      <c r="BQ144" s="411" t="s">
        <v>403</v>
      </c>
      <c r="BR144" s="296"/>
      <c r="BS144" s="296">
        <v>1</v>
      </c>
      <c r="BT144" s="296"/>
      <c r="BU144" s="296"/>
      <c r="BV144" s="296">
        <v>1</v>
      </c>
      <c r="BW144" s="296"/>
      <c r="BX144" s="296"/>
      <c r="BY144" s="296">
        <v>0</v>
      </c>
      <c r="BZ144" s="296"/>
      <c r="CA144" s="555"/>
      <c r="CB144" s="555"/>
      <c r="CC144" s="304"/>
      <c r="CD144" s="355"/>
      <c r="CE144" s="555"/>
      <c r="CF144" s="555"/>
      <c r="CG144" s="304"/>
      <c r="CH144" s="399"/>
      <c r="CI144" s="555"/>
      <c r="CJ144" s="555"/>
      <c r="CK144" s="555"/>
      <c r="CL144" s="555"/>
      <c r="CM144" s="555"/>
      <c r="CN144" s="399" t="s">
        <v>584</v>
      </c>
      <c r="CO144" s="554"/>
      <c r="CP144" s="556" t="s">
        <v>416</v>
      </c>
      <c r="CQ144" s="296" t="s">
        <v>436</v>
      </c>
      <c r="CR144" s="296" t="s">
        <v>54</v>
      </c>
      <c r="CS144" s="556"/>
      <c r="CT144" s="291"/>
      <c r="CU144" s="291" t="s">
        <v>93</v>
      </c>
      <c r="CV144" s="291"/>
      <c r="CW144" s="291"/>
      <c r="CX144" s="291"/>
      <c r="CY144" s="291"/>
      <c r="CZ144" s="264" t="s">
        <v>93</v>
      </c>
      <c r="DA144" s="265"/>
      <c r="DB144" s="266"/>
      <c r="DC144" s="267"/>
      <c r="DD144" s="267"/>
      <c r="DE144" s="267"/>
      <c r="DF144" s="267"/>
      <c r="DG144" s="267"/>
      <c r="DH144" s="267"/>
      <c r="DI144" s="267"/>
      <c r="DJ144" s="268"/>
      <c r="DK144" s="263"/>
      <c r="DL144" s="269"/>
      <c r="DM144" s="270"/>
      <c r="DN144" s="270"/>
      <c r="DO144" s="270"/>
      <c r="DP144" s="271"/>
      <c r="DQ144" s="272"/>
      <c r="DS144" s="409">
        <v>20113</v>
      </c>
    </row>
    <row r="145" spans="1:123" s="552" customFormat="1" ht="20.25" customHeight="1">
      <c r="A145" s="543">
        <v>20134</v>
      </c>
      <c r="B145" s="650" t="s">
        <v>1480</v>
      </c>
      <c r="C145" s="435" t="s">
        <v>54</v>
      </c>
      <c r="D145" s="435" t="s">
        <v>236</v>
      </c>
      <c r="E145" s="417" t="s">
        <v>89</v>
      </c>
      <c r="F145" s="658" t="s">
        <v>1481</v>
      </c>
      <c r="G145" s="658" t="s">
        <v>1482</v>
      </c>
      <c r="H145" s="460"/>
      <c r="I145" s="435" t="s">
        <v>237</v>
      </c>
      <c r="J145" s="435" t="s">
        <v>1090</v>
      </c>
      <c r="K145" s="435"/>
      <c r="L145" s="436">
        <v>1</v>
      </c>
      <c r="M145" s="437"/>
      <c r="N145" s="437"/>
      <c r="O145" s="420"/>
      <c r="P145" s="421"/>
      <c r="Q145" s="421" t="s">
        <v>1483</v>
      </c>
      <c r="R145" s="420"/>
      <c r="S145" s="438"/>
      <c r="T145" s="439">
        <v>2009</v>
      </c>
      <c r="U145" s="439">
        <v>21.263000000000002</v>
      </c>
      <c r="V145" s="439">
        <v>21.263000000000002</v>
      </c>
      <c r="W145" s="440">
        <v>1157</v>
      </c>
      <c r="X145" s="441"/>
      <c r="Y145" s="442"/>
      <c r="Z145" s="442"/>
      <c r="AA145" s="439"/>
      <c r="AB145" s="443"/>
      <c r="AC145" s="446"/>
      <c r="AD145" s="445">
        <v>41640</v>
      </c>
      <c r="AE145" s="420"/>
      <c r="AF145" s="619">
        <v>167</v>
      </c>
      <c r="AG145" s="410"/>
      <c r="AH145" s="405"/>
      <c r="AI145" s="406"/>
      <c r="AJ145" s="246"/>
      <c r="AK145" s="246"/>
      <c r="AL145" s="246"/>
      <c r="AM145" s="247"/>
      <c r="AN145" s="407"/>
      <c r="AO145" s="248"/>
      <c r="AP145" s="249"/>
      <c r="AQ145" s="249"/>
      <c r="AR145" s="303"/>
      <c r="AS145" s="339"/>
      <c r="AT145" s="309"/>
      <c r="AU145" s="251"/>
      <c r="AV145" s="256"/>
      <c r="AW145" s="277"/>
      <c r="AX145" s="254"/>
      <c r="AY145" s="251"/>
      <c r="AZ145" s="256"/>
      <c r="BA145" s="277"/>
      <c r="BB145" s="254"/>
      <c r="BC145" s="251"/>
      <c r="BD145" s="256"/>
      <c r="BE145" s="277"/>
      <c r="BF145" s="254"/>
      <c r="BG145" s="349"/>
      <c r="BH145" s="308"/>
      <c r="BI145" s="298"/>
      <c r="BJ145" s="298"/>
      <c r="BK145" s="298"/>
      <c r="BL145" s="298"/>
      <c r="BM145" s="298"/>
      <c r="BN145" s="298"/>
      <c r="BO145" s="274"/>
      <c r="BP145" s="340"/>
      <c r="BQ145" s="411" t="s">
        <v>403</v>
      </c>
      <c r="BR145" s="296"/>
      <c r="BS145" s="296">
        <v>1</v>
      </c>
      <c r="BT145" s="296"/>
      <c r="BU145" s="296"/>
      <c r="BV145" s="296">
        <v>1</v>
      </c>
      <c r="BW145" s="296"/>
      <c r="BX145" s="296"/>
      <c r="BY145" s="296"/>
      <c r="BZ145" s="296"/>
      <c r="CA145" s="555"/>
      <c r="CB145" s="555"/>
      <c r="CC145" s="304"/>
      <c r="CD145" s="399"/>
      <c r="CE145" s="555"/>
      <c r="CF145" s="555"/>
      <c r="CG145" s="304"/>
      <c r="CH145" s="399"/>
      <c r="CI145" s="555"/>
      <c r="CJ145" s="555"/>
      <c r="CK145" s="555"/>
      <c r="CL145" s="555"/>
      <c r="CM145" s="555"/>
      <c r="CN145" s="399" t="s">
        <v>1311</v>
      </c>
      <c r="CO145" s="554"/>
      <c r="CP145" s="556" t="s">
        <v>1026</v>
      </c>
      <c r="CQ145" s="296" t="s">
        <v>355</v>
      </c>
      <c r="CR145" s="296" t="s">
        <v>54</v>
      </c>
      <c r="CS145" s="556"/>
      <c r="CT145" s="291"/>
      <c r="CU145" s="291"/>
      <c r="CV145" s="291"/>
      <c r="CW145" s="291"/>
      <c r="CX145" s="291"/>
      <c r="CY145" s="291"/>
      <c r="CZ145" s="264" t="s">
        <v>93</v>
      </c>
      <c r="DA145" s="265"/>
      <c r="DB145" s="266"/>
      <c r="DC145" s="267"/>
      <c r="DD145" s="267"/>
      <c r="DE145" s="267"/>
      <c r="DF145" s="267"/>
      <c r="DG145" s="267"/>
      <c r="DH145" s="267"/>
      <c r="DI145" s="267"/>
      <c r="DJ145" s="268"/>
      <c r="DK145" s="263"/>
      <c r="DL145" s="269"/>
      <c r="DM145" s="270"/>
      <c r="DN145" s="270"/>
      <c r="DO145" s="270"/>
      <c r="DP145" s="271"/>
      <c r="DQ145" s="272"/>
      <c r="DS145" s="409">
        <v>20134</v>
      </c>
    </row>
    <row r="146" spans="1:123" s="552" customFormat="1" ht="20.25" customHeight="1">
      <c r="A146" s="543">
        <v>30005</v>
      </c>
      <c r="B146" s="669" t="s">
        <v>1484</v>
      </c>
      <c r="C146" s="447" t="s">
        <v>56</v>
      </c>
      <c r="D146" s="447" t="s">
        <v>236</v>
      </c>
      <c r="E146" s="417" t="s">
        <v>89</v>
      </c>
      <c r="F146" s="458" t="s">
        <v>1485</v>
      </c>
      <c r="G146" s="447" t="s">
        <v>1486</v>
      </c>
      <c r="H146" s="447"/>
      <c r="I146" s="447" t="s">
        <v>451</v>
      </c>
      <c r="J146" s="447" t="s">
        <v>449</v>
      </c>
      <c r="K146" s="447" t="s">
        <v>114</v>
      </c>
      <c r="L146" s="436">
        <v>1</v>
      </c>
      <c r="M146" s="448"/>
      <c r="N146" s="448"/>
      <c r="O146" s="420"/>
      <c r="P146" s="421">
        <v>4</v>
      </c>
      <c r="Q146" s="421">
        <v>4</v>
      </c>
      <c r="R146" s="465"/>
      <c r="S146" s="466">
        <v>1985</v>
      </c>
      <c r="T146" s="467">
        <v>1985</v>
      </c>
      <c r="U146" s="439">
        <v>56.484400000000001</v>
      </c>
      <c r="V146" s="439">
        <v>56.484400000000001</v>
      </c>
      <c r="W146" s="440"/>
      <c r="X146" s="441"/>
      <c r="Y146" s="452">
        <v>3</v>
      </c>
      <c r="Z146" s="452"/>
      <c r="AA146" s="451"/>
      <c r="AB146" s="453" t="s">
        <v>93</v>
      </c>
      <c r="AC146" s="446">
        <v>3253</v>
      </c>
      <c r="AD146" s="454">
        <v>37135</v>
      </c>
      <c r="AE146" s="430" t="s">
        <v>94</v>
      </c>
      <c r="AF146" s="406">
        <v>256.2</v>
      </c>
      <c r="AG146" s="410"/>
      <c r="AH146" s="405"/>
      <c r="AI146" s="406"/>
      <c r="AJ146" s="246"/>
      <c r="AK146" s="246"/>
      <c r="AL146" s="246"/>
      <c r="AM146" s="247"/>
      <c r="AN146" s="356"/>
      <c r="AO146" s="248"/>
      <c r="AP146" s="302"/>
      <c r="AQ146" s="302"/>
      <c r="AR146" s="257"/>
      <c r="AS146" s="343"/>
      <c r="AT146" s="309"/>
      <c r="AU146" s="251"/>
      <c r="AV146" s="256"/>
      <c r="AW146" s="277"/>
      <c r="AX146" s="254"/>
      <c r="AY146" s="251"/>
      <c r="AZ146" s="256"/>
      <c r="BA146" s="277"/>
      <c r="BB146" s="254"/>
      <c r="BC146" s="251"/>
      <c r="BD146" s="256"/>
      <c r="BE146" s="277"/>
      <c r="BF146" s="254"/>
      <c r="BG146" s="349"/>
      <c r="BH146" s="308"/>
      <c r="BI146" s="298"/>
      <c r="BJ146" s="298"/>
      <c r="BK146" s="298"/>
      <c r="BL146" s="298"/>
      <c r="BM146" s="298"/>
      <c r="BN146" s="411"/>
      <c r="BO146" s="245"/>
      <c r="BP146" s="315"/>
      <c r="BQ146" s="411" t="s">
        <v>403</v>
      </c>
      <c r="BR146" s="414"/>
      <c r="BS146" s="414">
        <v>1</v>
      </c>
      <c r="BT146" s="296"/>
      <c r="BU146" s="296"/>
      <c r="BV146" s="296"/>
      <c r="BW146" s="296"/>
      <c r="BX146" s="414">
        <v>1</v>
      </c>
      <c r="BY146" s="414">
        <v>1</v>
      </c>
      <c r="BZ146" s="296">
        <v>0</v>
      </c>
      <c r="CA146" s="305"/>
      <c r="CB146" s="305"/>
      <c r="CC146" s="305"/>
      <c r="CD146" s="352"/>
      <c r="CE146" s="305"/>
      <c r="CF146" s="305"/>
      <c r="CG146" s="305"/>
      <c r="CH146" s="305"/>
      <c r="CI146" s="305"/>
      <c r="CJ146" s="305"/>
      <c r="CK146" s="78"/>
      <c r="CL146" s="555"/>
      <c r="CM146" s="555"/>
      <c r="CN146" s="399" t="s">
        <v>802</v>
      </c>
      <c r="CO146" s="554"/>
      <c r="CP146" s="345" t="s">
        <v>803</v>
      </c>
      <c r="CQ146" s="296" t="s">
        <v>500</v>
      </c>
      <c r="CR146" s="296" t="s">
        <v>56</v>
      </c>
      <c r="CS146" s="291"/>
      <c r="CT146" s="291"/>
      <c r="CU146" s="291" t="s">
        <v>93</v>
      </c>
      <c r="CV146" s="291"/>
      <c r="CW146" s="291"/>
      <c r="CX146" s="291"/>
      <c r="CY146" s="291"/>
      <c r="CZ146" s="264" t="s">
        <v>507</v>
      </c>
      <c r="DA146" s="265"/>
      <c r="DB146" s="266"/>
      <c r="DC146" s="267"/>
      <c r="DD146" s="267"/>
      <c r="DE146" s="267"/>
      <c r="DF146" s="267"/>
      <c r="DG146" s="267"/>
      <c r="DH146" s="267"/>
      <c r="DI146" s="267"/>
      <c r="DJ146" s="268"/>
      <c r="DK146" s="263"/>
      <c r="DL146" s="269"/>
      <c r="DM146" s="270"/>
      <c r="DN146" s="270"/>
      <c r="DO146" s="270"/>
      <c r="DP146" s="271"/>
      <c r="DQ146" s="272"/>
      <c r="DS146" s="409">
        <v>30005</v>
      </c>
    </row>
    <row r="147" spans="1:123" s="552" customFormat="1" ht="20.25" customHeight="1">
      <c r="A147" s="543">
        <v>30027</v>
      </c>
      <c r="B147" s="669" t="s">
        <v>1487</v>
      </c>
      <c r="C147" s="447" t="s">
        <v>56</v>
      </c>
      <c r="D147" s="447" t="s">
        <v>112</v>
      </c>
      <c r="E147" s="417" t="s">
        <v>89</v>
      </c>
      <c r="F147" s="458" t="s">
        <v>1488</v>
      </c>
      <c r="G147" s="447" t="s">
        <v>897</v>
      </c>
      <c r="H147" s="447"/>
      <c r="I147" s="447" t="s">
        <v>338</v>
      </c>
      <c r="J147" s="447" t="s">
        <v>441</v>
      </c>
      <c r="K147" s="447" t="s">
        <v>114</v>
      </c>
      <c r="L147" s="436">
        <v>0.5</v>
      </c>
      <c r="M147" s="448" t="s">
        <v>442</v>
      </c>
      <c r="N147" s="448"/>
      <c r="O147" s="449"/>
      <c r="P147" s="468" t="s">
        <v>1489</v>
      </c>
      <c r="Q147" s="468"/>
      <c r="R147" s="449"/>
      <c r="S147" s="450">
        <v>1964</v>
      </c>
      <c r="T147" s="451">
        <v>1964</v>
      </c>
      <c r="U147" s="439">
        <v>113.39321000000001</v>
      </c>
      <c r="V147" s="439">
        <v>56.696605000000005</v>
      </c>
      <c r="W147" s="440"/>
      <c r="X147" s="441"/>
      <c r="Y147" s="452"/>
      <c r="Z147" s="452"/>
      <c r="AA147" s="451"/>
      <c r="AB147" s="453" t="s">
        <v>93</v>
      </c>
      <c r="AC147" s="446">
        <v>4982</v>
      </c>
      <c r="AD147" s="454">
        <v>36892</v>
      </c>
      <c r="AE147" s="430" t="s">
        <v>94</v>
      </c>
      <c r="AF147" s="406">
        <v>891</v>
      </c>
      <c r="AG147" s="410"/>
      <c r="AH147" s="405"/>
      <c r="AI147" s="406"/>
      <c r="AJ147" s="246"/>
      <c r="AK147" s="246"/>
      <c r="AL147" s="246"/>
      <c r="AM147" s="247"/>
      <c r="AN147" s="356"/>
      <c r="AO147" s="248"/>
      <c r="AP147" s="302"/>
      <c r="AQ147" s="302"/>
      <c r="AR147" s="343"/>
      <c r="AS147" s="257"/>
      <c r="AT147" s="309"/>
      <c r="AU147" s="251"/>
      <c r="AV147" s="256"/>
      <c r="AW147" s="277"/>
      <c r="AX147" s="254"/>
      <c r="AY147" s="251"/>
      <c r="AZ147" s="256"/>
      <c r="BA147" s="277"/>
      <c r="BB147" s="254"/>
      <c r="BC147" s="251"/>
      <c r="BD147" s="256"/>
      <c r="BE147" s="277"/>
      <c r="BF147" s="254"/>
      <c r="BG147" s="349"/>
      <c r="BH147" s="308"/>
      <c r="BI147" s="298"/>
      <c r="BJ147" s="298"/>
      <c r="BK147" s="298"/>
      <c r="BL147" s="298"/>
      <c r="BM147" s="298"/>
      <c r="BN147" s="411"/>
      <c r="BO147" s="245"/>
      <c r="BP147" s="315"/>
      <c r="BQ147" s="411" t="s">
        <v>403</v>
      </c>
      <c r="BR147" s="414"/>
      <c r="BS147" s="414">
        <v>0.5</v>
      </c>
      <c r="BT147" s="296"/>
      <c r="BU147" s="296"/>
      <c r="BV147" s="296"/>
      <c r="BW147" s="296"/>
      <c r="BX147" s="414">
        <v>1</v>
      </c>
      <c r="BY147" s="414">
        <v>0</v>
      </c>
      <c r="BZ147" s="296">
        <v>0</v>
      </c>
      <c r="CA147" s="305"/>
      <c r="CB147" s="305"/>
      <c r="CC147" s="305"/>
      <c r="CD147" s="352"/>
      <c r="CE147" s="305"/>
      <c r="CF147" s="305"/>
      <c r="CG147" s="305"/>
      <c r="CH147" s="305"/>
      <c r="CI147" s="305"/>
      <c r="CJ147" s="305"/>
      <c r="CK147" s="305"/>
      <c r="CL147" s="305"/>
      <c r="CM147" s="305"/>
      <c r="CN147" s="399" t="s">
        <v>799</v>
      </c>
      <c r="CO147" s="554"/>
      <c r="CP147" s="345" t="s">
        <v>440</v>
      </c>
      <c r="CQ147" s="296" t="s">
        <v>422</v>
      </c>
      <c r="CR147" s="296" t="s">
        <v>56</v>
      </c>
      <c r="CS147" s="316"/>
      <c r="CT147" s="316"/>
      <c r="CU147" s="316" t="s">
        <v>93</v>
      </c>
      <c r="CV147" s="316"/>
      <c r="CW147" s="316"/>
      <c r="CX147" s="316"/>
      <c r="CY147" s="316"/>
      <c r="CZ147" s="264" t="s">
        <v>93</v>
      </c>
      <c r="DA147" s="265"/>
      <c r="DB147" s="266"/>
      <c r="DC147" s="267"/>
      <c r="DD147" s="267"/>
      <c r="DE147" s="267"/>
      <c r="DF147" s="267"/>
      <c r="DG147" s="267"/>
      <c r="DH147" s="267"/>
      <c r="DI147" s="267"/>
      <c r="DJ147" s="268"/>
      <c r="DK147" s="263"/>
      <c r="DL147" s="269"/>
      <c r="DM147" s="270"/>
      <c r="DN147" s="270"/>
      <c r="DO147" s="270"/>
      <c r="DP147" s="271"/>
      <c r="DQ147" s="272"/>
      <c r="DS147" s="409">
        <v>30027</v>
      </c>
    </row>
    <row r="148" spans="1:123" s="552" customFormat="1" ht="20.25" customHeight="1">
      <c r="A148" s="543">
        <v>30034</v>
      </c>
      <c r="B148" s="669" t="s">
        <v>462</v>
      </c>
      <c r="C148" s="447" t="s">
        <v>56</v>
      </c>
      <c r="D148" s="447" t="s">
        <v>246</v>
      </c>
      <c r="E148" s="417" t="s">
        <v>89</v>
      </c>
      <c r="F148" s="458" t="s">
        <v>625</v>
      </c>
      <c r="G148" s="447" t="s">
        <v>1490</v>
      </c>
      <c r="H148" s="447"/>
      <c r="I148" s="447" t="s">
        <v>463</v>
      </c>
      <c r="J148" s="447" t="s">
        <v>449</v>
      </c>
      <c r="K148" s="447" t="s">
        <v>114</v>
      </c>
      <c r="L148" s="436">
        <v>0.5</v>
      </c>
      <c r="M148" s="448" t="s">
        <v>442</v>
      </c>
      <c r="N148" s="448"/>
      <c r="O148" s="449"/>
      <c r="P148" s="455">
        <v>3</v>
      </c>
      <c r="Q148" s="455">
        <v>3</v>
      </c>
      <c r="R148" s="449"/>
      <c r="S148" s="450">
        <v>2001</v>
      </c>
      <c r="T148" s="451">
        <v>2001</v>
      </c>
      <c r="U148" s="439">
        <v>52.495100000000001</v>
      </c>
      <c r="V148" s="439">
        <v>26.24755</v>
      </c>
      <c r="W148" s="440"/>
      <c r="X148" s="441"/>
      <c r="Y148" s="452"/>
      <c r="Z148" s="452"/>
      <c r="AA148" s="451"/>
      <c r="AB148" s="453"/>
      <c r="AC148" s="446">
        <v>2300</v>
      </c>
      <c r="AD148" s="454">
        <v>39356</v>
      </c>
      <c r="AE148" s="430" t="s">
        <v>94</v>
      </c>
      <c r="AF148" s="406">
        <v>164.82499999999999</v>
      </c>
      <c r="AG148" s="410"/>
      <c r="AH148" s="405"/>
      <c r="AI148" s="406"/>
      <c r="AJ148" s="246"/>
      <c r="AK148" s="246"/>
      <c r="AL148" s="246"/>
      <c r="AM148" s="247"/>
      <c r="AN148" s="356"/>
      <c r="AO148" s="248"/>
      <c r="AP148" s="248"/>
      <c r="AQ148" s="302"/>
      <c r="AR148" s="343"/>
      <c r="AS148" s="257"/>
      <c r="AT148" s="309"/>
      <c r="AU148" s="248"/>
      <c r="AV148" s="256"/>
      <c r="AW148" s="277"/>
      <c r="AX148" s="254"/>
      <c r="AY148" s="251"/>
      <c r="AZ148" s="256"/>
      <c r="BA148" s="277"/>
      <c r="BB148" s="254"/>
      <c r="BC148" s="251"/>
      <c r="BD148" s="256"/>
      <c r="BE148" s="277"/>
      <c r="BF148" s="254"/>
      <c r="BG148" s="349"/>
      <c r="BH148" s="308"/>
      <c r="BI148" s="248"/>
      <c r="BJ148" s="298"/>
      <c r="BK148" s="298"/>
      <c r="BL148" s="298"/>
      <c r="BM148" s="298"/>
      <c r="BN148" s="411"/>
      <c r="BO148" s="245"/>
      <c r="BP148" s="315"/>
      <c r="BQ148" s="411" t="s">
        <v>403</v>
      </c>
      <c r="BR148" s="414"/>
      <c r="BS148" s="414">
        <v>0.5</v>
      </c>
      <c r="BT148" s="296"/>
      <c r="BU148" s="296"/>
      <c r="BV148" s="296"/>
      <c r="BW148" s="296"/>
      <c r="BX148" s="414">
        <v>1</v>
      </c>
      <c r="BY148" s="414">
        <v>0</v>
      </c>
      <c r="BZ148" s="296">
        <v>0</v>
      </c>
      <c r="CA148" s="305"/>
      <c r="CB148" s="305"/>
      <c r="CC148" s="305"/>
      <c r="CD148" s="352"/>
      <c r="CE148" s="305"/>
      <c r="CF148" s="305"/>
      <c r="CG148" s="305"/>
      <c r="CH148" s="305"/>
      <c r="CI148" s="305"/>
      <c r="CJ148" s="305"/>
      <c r="CK148" s="305"/>
      <c r="CL148" s="305"/>
      <c r="CM148" s="305"/>
      <c r="CN148" s="552" t="s">
        <v>806</v>
      </c>
      <c r="CO148" s="554"/>
      <c r="CP148" s="345" t="s">
        <v>462</v>
      </c>
      <c r="CQ148" s="296" t="s">
        <v>436</v>
      </c>
      <c r="CR148" s="296" t="s">
        <v>56</v>
      </c>
      <c r="CS148" s="316"/>
      <c r="CT148" s="316"/>
      <c r="CU148" s="316" t="s">
        <v>93</v>
      </c>
      <c r="CV148" s="316"/>
      <c r="CW148" s="316"/>
      <c r="CX148" s="316"/>
      <c r="CY148" s="316"/>
      <c r="CZ148" s="264" t="s">
        <v>93</v>
      </c>
      <c r="DA148" s="265"/>
      <c r="DB148" s="266"/>
      <c r="DC148" s="267"/>
      <c r="DD148" s="267"/>
      <c r="DE148" s="267"/>
      <c r="DF148" s="267"/>
      <c r="DG148" s="267"/>
      <c r="DH148" s="267"/>
      <c r="DI148" s="267"/>
      <c r="DJ148" s="268"/>
      <c r="DK148" s="263"/>
      <c r="DL148" s="269"/>
      <c r="DM148" s="270"/>
      <c r="DN148" s="270"/>
      <c r="DO148" s="270"/>
      <c r="DP148" s="271"/>
      <c r="DQ148" s="272"/>
      <c r="DS148" s="409">
        <v>30034</v>
      </c>
    </row>
    <row r="149" spans="1:123" s="552" customFormat="1" ht="20.25" customHeight="1">
      <c r="A149" s="543">
        <v>30035</v>
      </c>
      <c r="B149" s="673" t="s">
        <v>453</v>
      </c>
      <c r="C149" s="447" t="s">
        <v>56</v>
      </c>
      <c r="D149" s="447" t="s">
        <v>236</v>
      </c>
      <c r="E149" s="417" t="s">
        <v>89</v>
      </c>
      <c r="F149" s="458" t="s">
        <v>624</v>
      </c>
      <c r="G149" s="458" t="s">
        <v>763</v>
      </c>
      <c r="H149" s="447"/>
      <c r="I149" s="447" t="s">
        <v>454</v>
      </c>
      <c r="J149" s="447" t="s">
        <v>446</v>
      </c>
      <c r="K149" s="447" t="s">
        <v>114</v>
      </c>
      <c r="L149" s="436">
        <v>0.5</v>
      </c>
      <c r="M149" s="448" t="s">
        <v>442</v>
      </c>
      <c r="N149" s="448"/>
      <c r="O149" s="449"/>
      <c r="P149" s="455" t="s">
        <v>1489</v>
      </c>
      <c r="Q149" s="455"/>
      <c r="R149" s="449"/>
      <c r="S149" s="450">
        <v>2003</v>
      </c>
      <c r="T149" s="451">
        <v>2003</v>
      </c>
      <c r="U149" s="439">
        <v>61.383300000000006</v>
      </c>
      <c r="V149" s="439">
        <v>30.691650000000003</v>
      </c>
      <c r="W149" s="440"/>
      <c r="X149" s="441"/>
      <c r="Y149" s="452"/>
      <c r="Z149" s="452"/>
      <c r="AA149" s="451"/>
      <c r="AB149" s="453" t="s">
        <v>93</v>
      </c>
      <c r="AC149" s="446">
        <v>3180</v>
      </c>
      <c r="AD149" s="454">
        <v>39356</v>
      </c>
      <c r="AE149" s="430" t="s">
        <v>94</v>
      </c>
      <c r="AF149" s="406">
        <v>248</v>
      </c>
      <c r="AG149" s="410"/>
      <c r="AH149" s="405"/>
      <c r="AI149" s="406"/>
      <c r="AJ149" s="246"/>
      <c r="AK149" s="246"/>
      <c r="AL149" s="246"/>
      <c r="AM149" s="247"/>
      <c r="AN149" s="356"/>
      <c r="AO149" s="248"/>
      <c r="AP149" s="248"/>
      <c r="AQ149" s="302"/>
      <c r="AR149" s="343"/>
      <c r="AS149" s="257"/>
      <c r="AT149" s="309"/>
      <c r="AU149" s="248"/>
      <c r="AV149" s="256"/>
      <c r="AW149" s="277"/>
      <c r="AX149" s="254"/>
      <c r="AY149" s="251"/>
      <c r="AZ149" s="256"/>
      <c r="BA149" s="277"/>
      <c r="BB149" s="254"/>
      <c r="BC149" s="251"/>
      <c r="BD149" s="256"/>
      <c r="BE149" s="277"/>
      <c r="BF149" s="254"/>
      <c r="BG149" s="349"/>
      <c r="BH149" s="308"/>
      <c r="BI149" s="248"/>
      <c r="BJ149" s="298"/>
      <c r="BK149" s="298"/>
      <c r="BL149" s="298"/>
      <c r="BM149" s="298"/>
      <c r="BN149" s="411"/>
      <c r="BO149" s="245"/>
      <c r="BP149" s="315"/>
      <c r="BQ149" s="411" t="s">
        <v>403</v>
      </c>
      <c r="BR149" s="414"/>
      <c r="BS149" s="414">
        <v>0.5</v>
      </c>
      <c r="BT149" s="296"/>
      <c r="BU149" s="296"/>
      <c r="BV149" s="296"/>
      <c r="BW149" s="296"/>
      <c r="BX149" s="414">
        <v>1</v>
      </c>
      <c r="BY149" s="414">
        <v>0</v>
      </c>
      <c r="BZ149" s="296">
        <v>0</v>
      </c>
      <c r="CA149" s="305"/>
      <c r="CB149" s="305"/>
      <c r="CC149" s="305"/>
      <c r="CD149" s="352"/>
      <c r="CE149" s="305"/>
      <c r="CF149" s="305"/>
      <c r="CG149" s="305"/>
      <c r="CH149" s="305"/>
      <c r="CI149" s="305"/>
      <c r="CJ149" s="305"/>
      <c r="CK149" s="305"/>
      <c r="CL149" s="305"/>
      <c r="CM149" s="305"/>
      <c r="CN149" s="552" t="s">
        <v>804</v>
      </c>
      <c r="CO149" s="554"/>
      <c r="CP149" s="345" t="s">
        <v>453</v>
      </c>
      <c r="CQ149" s="296" t="s">
        <v>355</v>
      </c>
      <c r="CR149" s="296" t="s">
        <v>56</v>
      </c>
      <c r="CS149" s="316"/>
      <c r="CT149" s="316"/>
      <c r="CU149" s="316" t="s">
        <v>93</v>
      </c>
      <c r="CV149" s="316"/>
      <c r="CW149" s="316"/>
      <c r="CX149" s="316"/>
      <c r="CY149" s="316"/>
      <c r="CZ149" s="264" t="s">
        <v>93</v>
      </c>
      <c r="DA149" s="265"/>
      <c r="DB149" s="266"/>
      <c r="DC149" s="267"/>
      <c r="DD149" s="267"/>
      <c r="DE149" s="267"/>
      <c r="DF149" s="267"/>
      <c r="DG149" s="267"/>
      <c r="DH149" s="267"/>
      <c r="DI149" s="267"/>
      <c r="DJ149" s="268"/>
      <c r="DK149" s="263"/>
      <c r="DL149" s="269"/>
      <c r="DM149" s="270"/>
      <c r="DN149" s="270"/>
      <c r="DO149" s="270"/>
      <c r="DP149" s="271"/>
      <c r="DQ149" s="272"/>
      <c r="DS149" s="409">
        <v>30035</v>
      </c>
    </row>
    <row r="150" spans="1:123" s="552" customFormat="1" ht="20.25" customHeight="1">
      <c r="A150" s="543">
        <v>30036</v>
      </c>
      <c r="B150" s="673" t="s">
        <v>459</v>
      </c>
      <c r="C150" s="447" t="s">
        <v>56</v>
      </c>
      <c r="D150" s="447" t="s">
        <v>358</v>
      </c>
      <c r="E150" s="417" t="s">
        <v>89</v>
      </c>
      <c r="F150" s="458" t="s">
        <v>1491</v>
      </c>
      <c r="G150" s="458" t="s">
        <v>1492</v>
      </c>
      <c r="H150" s="447"/>
      <c r="I150" s="447" t="s">
        <v>460</v>
      </c>
      <c r="J150" s="447" t="s">
        <v>446</v>
      </c>
      <c r="K150" s="447" t="s">
        <v>114</v>
      </c>
      <c r="L150" s="436">
        <v>0.5</v>
      </c>
      <c r="M150" s="448" t="s">
        <v>442</v>
      </c>
      <c r="N150" s="448"/>
      <c r="O150" s="449"/>
      <c r="P150" s="455">
        <v>3.5</v>
      </c>
      <c r="Q150" s="455">
        <v>4</v>
      </c>
      <c r="R150" s="449"/>
      <c r="S150" s="450">
        <v>1974</v>
      </c>
      <c r="T150" s="451">
        <v>1974</v>
      </c>
      <c r="U150" s="439">
        <v>72.650999999999996</v>
      </c>
      <c r="V150" s="439">
        <v>36.325499999999998</v>
      </c>
      <c r="W150" s="440"/>
      <c r="X150" s="441"/>
      <c r="Y150" s="452"/>
      <c r="Z150" s="452"/>
      <c r="AA150" s="451"/>
      <c r="AB150" s="453" t="s">
        <v>93</v>
      </c>
      <c r="AC150" s="446">
        <v>3429</v>
      </c>
      <c r="AD150" s="454">
        <v>39356</v>
      </c>
      <c r="AE150" s="430" t="s">
        <v>94</v>
      </c>
      <c r="AF150" s="406">
        <v>241</v>
      </c>
      <c r="AG150" s="410"/>
      <c r="AH150" s="405"/>
      <c r="AI150" s="406"/>
      <c r="AJ150" s="246"/>
      <c r="AK150" s="246"/>
      <c r="AL150" s="246"/>
      <c r="AM150" s="247"/>
      <c r="AN150" s="356"/>
      <c r="AO150" s="248"/>
      <c r="AP150" s="248"/>
      <c r="AQ150" s="302"/>
      <c r="AR150" s="343"/>
      <c r="AS150" s="257"/>
      <c r="AT150" s="309"/>
      <c r="AU150" s="248"/>
      <c r="AV150" s="256"/>
      <c r="AW150" s="277"/>
      <c r="AX150" s="254"/>
      <c r="AY150" s="251"/>
      <c r="AZ150" s="256"/>
      <c r="BA150" s="277"/>
      <c r="BB150" s="254"/>
      <c r="BC150" s="251"/>
      <c r="BD150" s="256"/>
      <c r="BE150" s="277"/>
      <c r="BF150" s="254"/>
      <c r="BG150" s="349"/>
      <c r="BH150" s="308"/>
      <c r="BI150" s="248"/>
      <c r="BJ150" s="298"/>
      <c r="BK150" s="298"/>
      <c r="BL150" s="298"/>
      <c r="BM150" s="298"/>
      <c r="BN150" s="411"/>
      <c r="BO150" s="245"/>
      <c r="BP150" s="315"/>
      <c r="BQ150" s="411" t="s">
        <v>403</v>
      </c>
      <c r="BR150" s="414"/>
      <c r="BS150" s="414">
        <v>0.5</v>
      </c>
      <c r="BT150" s="296"/>
      <c r="BU150" s="296"/>
      <c r="BV150" s="296"/>
      <c r="BW150" s="296"/>
      <c r="BX150" s="414">
        <v>1</v>
      </c>
      <c r="BY150" s="414">
        <v>1</v>
      </c>
      <c r="BZ150" s="296">
        <v>0</v>
      </c>
      <c r="CA150" s="305"/>
      <c r="CB150" s="305"/>
      <c r="CC150" s="305"/>
      <c r="CD150" s="352"/>
      <c r="CE150" s="305"/>
      <c r="CF150" s="305"/>
      <c r="CG150" s="305"/>
      <c r="CH150" s="305"/>
      <c r="CI150" s="305"/>
      <c r="CJ150" s="305"/>
      <c r="CK150" s="305"/>
      <c r="CL150" s="305"/>
      <c r="CM150" s="305"/>
      <c r="CN150" s="552" t="s">
        <v>805</v>
      </c>
      <c r="CO150" s="554"/>
      <c r="CP150" s="345" t="s">
        <v>459</v>
      </c>
      <c r="CQ150" s="296" t="s">
        <v>359</v>
      </c>
      <c r="CR150" s="296" t="s">
        <v>56</v>
      </c>
      <c r="CS150" s="316"/>
      <c r="CT150" s="316"/>
      <c r="CU150" s="316" t="s">
        <v>93</v>
      </c>
      <c r="CV150" s="316"/>
      <c r="CW150" s="316"/>
      <c r="CX150" s="316"/>
      <c r="CY150" s="316"/>
      <c r="CZ150" s="264" t="s">
        <v>507</v>
      </c>
      <c r="DA150" s="265"/>
      <c r="DB150" s="266"/>
      <c r="DC150" s="267"/>
      <c r="DD150" s="267"/>
      <c r="DE150" s="267"/>
      <c r="DF150" s="267"/>
      <c r="DG150" s="267"/>
      <c r="DH150" s="267"/>
      <c r="DI150" s="267"/>
      <c r="DJ150" s="268"/>
      <c r="DK150" s="263"/>
      <c r="DL150" s="269"/>
      <c r="DM150" s="270"/>
      <c r="DN150" s="270"/>
      <c r="DO150" s="270"/>
      <c r="DP150" s="271"/>
      <c r="DQ150" s="272"/>
      <c r="DS150" s="409">
        <v>30036</v>
      </c>
    </row>
    <row r="151" spans="1:123" s="552" customFormat="1" ht="20.25" customHeight="1">
      <c r="A151" s="543">
        <v>30038</v>
      </c>
      <c r="B151" s="669" t="s">
        <v>443</v>
      </c>
      <c r="C151" s="447" t="s">
        <v>56</v>
      </c>
      <c r="D151" s="447" t="s">
        <v>112</v>
      </c>
      <c r="E151" s="417" t="s">
        <v>89</v>
      </c>
      <c r="F151" s="458" t="s">
        <v>1493</v>
      </c>
      <c r="G151" s="447" t="s">
        <v>1494</v>
      </c>
      <c r="H151" s="447"/>
      <c r="I151" s="447" t="s">
        <v>427</v>
      </c>
      <c r="J151" s="447" t="s">
        <v>444</v>
      </c>
      <c r="K151" s="447" t="s">
        <v>114</v>
      </c>
      <c r="L151" s="436">
        <v>0.5</v>
      </c>
      <c r="M151" s="448" t="s">
        <v>442</v>
      </c>
      <c r="N151" s="448"/>
      <c r="O151" s="449"/>
      <c r="P151" s="455">
        <v>3.5</v>
      </c>
      <c r="Q151" s="455">
        <v>3.5</v>
      </c>
      <c r="R151" s="449"/>
      <c r="S151" s="450">
        <v>1978</v>
      </c>
      <c r="T151" s="451">
        <v>1978</v>
      </c>
      <c r="U151" s="439">
        <v>62.504599999999996</v>
      </c>
      <c r="V151" s="439">
        <v>31.252299999999998</v>
      </c>
      <c r="W151" s="440"/>
      <c r="X151" s="441"/>
      <c r="Y151" s="452"/>
      <c r="Z151" s="452"/>
      <c r="AA151" s="451"/>
      <c r="AB151" s="453" t="s">
        <v>93</v>
      </c>
      <c r="AC151" s="446">
        <v>3020</v>
      </c>
      <c r="AD151" s="454">
        <v>39356</v>
      </c>
      <c r="AE151" s="430" t="s">
        <v>94</v>
      </c>
      <c r="AF151" s="406">
        <v>272</v>
      </c>
      <c r="AG151" s="410"/>
      <c r="AH151" s="405"/>
      <c r="AI151" s="406"/>
      <c r="AJ151" s="246"/>
      <c r="AK151" s="246"/>
      <c r="AL151" s="246"/>
      <c r="AM151" s="247"/>
      <c r="AN151" s="356"/>
      <c r="AO151" s="248"/>
      <c r="AP151" s="248"/>
      <c r="AQ151" s="302"/>
      <c r="AR151" s="343"/>
      <c r="AS151" s="257"/>
      <c r="AT151" s="309"/>
      <c r="AU151" s="248"/>
      <c r="AV151" s="256"/>
      <c r="AW151" s="277"/>
      <c r="AX151" s="254"/>
      <c r="AY151" s="251"/>
      <c r="AZ151" s="256"/>
      <c r="BA151" s="277"/>
      <c r="BB151" s="254"/>
      <c r="BC151" s="251"/>
      <c r="BD151" s="256"/>
      <c r="BE151" s="277"/>
      <c r="BF151" s="254"/>
      <c r="BG151" s="349"/>
      <c r="BH151" s="308"/>
      <c r="BI151" s="248"/>
      <c r="BJ151" s="298"/>
      <c r="BK151" s="298"/>
      <c r="BL151" s="298"/>
      <c r="BM151" s="298"/>
      <c r="BN151" s="411"/>
      <c r="BO151" s="245"/>
      <c r="BP151" s="315"/>
      <c r="BQ151" s="411" t="s">
        <v>403</v>
      </c>
      <c r="BR151" s="414"/>
      <c r="BS151" s="414">
        <v>0.5</v>
      </c>
      <c r="BT151" s="296"/>
      <c r="BU151" s="296"/>
      <c r="BV151" s="296"/>
      <c r="BW151" s="296"/>
      <c r="BX151" s="414">
        <v>1</v>
      </c>
      <c r="BY151" s="414">
        <v>0</v>
      </c>
      <c r="BZ151" s="296">
        <v>0</v>
      </c>
      <c r="CA151" s="305"/>
      <c r="CB151" s="305"/>
      <c r="CC151" s="305"/>
      <c r="CD151" s="352"/>
      <c r="CE151" s="305"/>
      <c r="CF151" s="305"/>
      <c r="CG151" s="305"/>
      <c r="CH151" s="352"/>
      <c r="CI151" s="305"/>
      <c r="CJ151" s="305"/>
      <c r="CK151" s="305"/>
      <c r="CL151" s="305"/>
      <c r="CM151" s="305"/>
      <c r="CN151" s="399" t="s">
        <v>800</v>
      </c>
      <c r="CO151" s="554"/>
      <c r="CP151" s="78" t="s">
        <v>443</v>
      </c>
      <c r="CQ151" s="296" t="s">
        <v>422</v>
      </c>
      <c r="CR151" s="296" t="s">
        <v>56</v>
      </c>
      <c r="CS151" s="291"/>
      <c r="CT151" s="291"/>
      <c r="CU151" s="291"/>
      <c r="CV151" s="291"/>
      <c r="CW151" s="291"/>
      <c r="CX151" s="291"/>
      <c r="CY151" s="291"/>
      <c r="CZ151" s="264" t="s">
        <v>93</v>
      </c>
      <c r="DA151" s="265"/>
      <c r="DB151" s="266"/>
      <c r="DC151" s="267"/>
      <c r="DD151" s="267"/>
      <c r="DE151" s="267"/>
      <c r="DF151" s="267"/>
      <c r="DG151" s="267"/>
      <c r="DH151" s="267"/>
      <c r="DI151" s="267"/>
      <c r="DJ151" s="268"/>
      <c r="DK151" s="263"/>
      <c r="DL151" s="269"/>
      <c r="DM151" s="270"/>
      <c r="DN151" s="270"/>
      <c r="DO151" s="270"/>
      <c r="DP151" s="271"/>
      <c r="DQ151" s="272"/>
      <c r="DS151" s="409">
        <v>30038</v>
      </c>
    </row>
    <row r="152" spans="1:123" s="552" customFormat="1" ht="20.25" customHeight="1">
      <c r="A152" s="543">
        <v>30039</v>
      </c>
      <c r="B152" s="669" t="s">
        <v>445</v>
      </c>
      <c r="C152" s="447" t="s">
        <v>56</v>
      </c>
      <c r="D152" s="447" t="s">
        <v>112</v>
      </c>
      <c r="E152" s="417" t="s">
        <v>89</v>
      </c>
      <c r="F152" s="458" t="s">
        <v>1495</v>
      </c>
      <c r="G152" s="447" t="s">
        <v>762</v>
      </c>
      <c r="H152" s="447"/>
      <c r="I152" s="447" t="s">
        <v>278</v>
      </c>
      <c r="J152" s="447" t="s">
        <v>446</v>
      </c>
      <c r="K152" s="447" t="s">
        <v>114</v>
      </c>
      <c r="L152" s="436">
        <v>0.5</v>
      </c>
      <c r="M152" s="448" t="s">
        <v>442</v>
      </c>
      <c r="N152" s="448"/>
      <c r="O152" s="449"/>
      <c r="P152" s="455">
        <v>3.5</v>
      </c>
      <c r="Q152" s="455">
        <v>0</v>
      </c>
      <c r="R152" s="449"/>
      <c r="S152" s="450">
        <v>1973</v>
      </c>
      <c r="T152" s="451">
        <v>1973</v>
      </c>
      <c r="U152" s="439">
        <v>60.429300000000005</v>
      </c>
      <c r="V152" s="439">
        <v>30.214650000000002</v>
      </c>
      <c r="W152" s="440"/>
      <c r="X152" s="441"/>
      <c r="Y152" s="452"/>
      <c r="Z152" s="452"/>
      <c r="AA152" s="451"/>
      <c r="AB152" s="453" t="s">
        <v>93</v>
      </c>
      <c r="AC152" s="446">
        <v>2600</v>
      </c>
      <c r="AD152" s="454"/>
      <c r="AE152" s="430" t="s">
        <v>172</v>
      </c>
      <c r="AF152" s="249">
        <v>244.5</v>
      </c>
      <c r="AG152" s="410"/>
      <c r="AH152" s="405"/>
      <c r="AI152" s="406"/>
      <c r="AJ152" s="246"/>
      <c r="AK152" s="246"/>
      <c r="AL152" s="246"/>
      <c r="AM152" s="247"/>
      <c r="AN152" s="356"/>
      <c r="AO152" s="248"/>
      <c r="AP152" s="248"/>
      <c r="AQ152" s="302"/>
      <c r="AR152" s="343"/>
      <c r="AS152" s="257"/>
      <c r="AT152" s="309"/>
      <c r="AU152" s="248"/>
      <c r="AV152" s="256"/>
      <c r="AW152" s="277"/>
      <c r="AX152" s="254"/>
      <c r="AY152" s="251"/>
      <c r="AZ152" s="256"/>
      <c r="BA152" s="277"/>
      <c r="BB152" s="254"/>
      <c r="BC152" s="251"/>
      <c r="BD152" s="256"/>
      <c r="BE152" s="277"/>
      <c r="BF152" s="254"/>
      <c r="BG152" s="349"/>
      <c r="BH152" s="308"/>
      <c r="BI152" s="248"/>
      <c r="BJ152" s="298"/>
      <c r="BK152" s="298"/>
      <c r="BL152" s="298"/>
      <c r="BM152" s="298"/>
      <c r="BN152" s="411"/>
      <c r="BO152" s="245"/>
      <c r="BP152" s="315"/>
      <c r="BQ152" s="411" t="s">
        <v>403</v>
      </c>
      <c r="BR152" s="414"/>
      <c r="BS152" s="414">
        <v>0.5</v>
      </c>
      <c r="BT152" s="296"/>
      <c r="BU152" s="296"/>
      <c r="BV152" s="296"/>
      <c r="BW152" s="296"/>
      <c r="BX152" s="414">
        <v>1</v>
      </c>
      <c r="BY152" s="414">
        <v>0</v>
      </c>
      <c r="BZ152" s="296">
        <v>0</v>
      </c>
      <c r="CA152" s="305"/>
      <c r="CB152" s="305"/>
      <c r="CC152" s="305"/>
      <c r="CD152" s="352"/>
      <c r="CE152" s="305"/>
      <c r="CF152" s="305"/>
      <c r="CG152" s="305"/>
      <c r="CH152" s="352"/>
      <c r="CI152" s="305"/>
      <c r="CJ152" s="305"/>
      <c r="CK152" s="305"/>
      <c r="CL152" s="305"/>
      <c r="CM152" s="305"/>
      <c r="CN152" s="552" t="s">
        <v>801</v>
      </c>
      <c r="CO152" s="554"/>
      <c r="CP152" s="78" t="s">
        <v>445</v>
      </c>
      <c r="CQ152" s="296" t="s">
        <v>422</v>
      </c>
      <c r="CR152" s="296" t="s">
        <v>56</v>
      </c>
      <c r="CS152" s="291"/>
      <c r="CT152" s="291"/>
      <c r="CU152" s="291"/>
      <c r="CV152" s="291"/>
      <c r="CW152" s="291"/>
      <c r="CX152" s="291"/>
      <c r="CY152" s="291"/>
      <c r="CZ152" s="264" t="s">
        <v>93</v>
      </c>
      <c r="DA152" s="265"/>
      <c r="DB152" s="266"/>
      <c r="DC152" s="267"/>
      <c r="DD152" s="267"/>
      <c r="DE152" s="267"/>
      <c r="DF152" s="267"/>
      <c r="DG152" s="267"/>
      <c r="DH152" s="267"/>
      <c r="DI152" s="267"/>
      <c r="DJ152" s="268"/>
      <c r="DK152" s="263"/>
      <c r="DL152" s="269"/>
      <c r="DM152" s="270"/>
      <c r="DN152" s="270"/>
      <c r="DO152" s="270"/>
      <c r="DP152" s="271"/>
      <c r="DQ152" s="272"/>
      <c r="DS152" s="409">
        <v>30039</v>
      </c>
    </row>
    <row r="153" spans="1:123" s="552" customFormat="1" ht="20.25" customHeight="1">
      <c r="A153" s="543">
        <v>30063</v>
      </c>
      <c r="B153" s="669" t="s">
        <v>1496</v>
      </c>
      <c r="C153" s="447" t="s">
        <v>56</v>
      </c>
      <c r="D153" s="447" t="s">
        <v>236</v>
      </c>
      <c r="E153" s="417" t="s">
        <v>89</v>
      </c>
      <c r="F153" s="458" t="s">
        <v>1497</v>
      </c>
      <c r="G153" s="447" t="s">
        <v>1498</v>
      </c>
      <c r="H153" s="447"/>
      <c r="I153" s="447" t="s">
        <v>898</v>
      </c>
      <c r="J153" s="447" t="s">
        <v>449</v>
      </c>
      <c r="K153" s="447" t="s">
        <v>114</v>
      </c>
      <c r="L153" s="436">
        <v>1</v>
      </c>
      <c r="M153" s="448"/>
      <c r="N153" s="448"/>
      <c r="O153" s="449"/>
      <c r="P153" s="455">
        <v>2.5</v>
      </c>
      <c r="Q153" s="455">
        <v>4.5</v>
      </c>
      <c r="R153" s="449"/>
      <c r="S153" s="450">
        <v>1999</v>
      </c>
      <c r="T153" s="451">
        <v>1999</v>
      </c>
      <c r="U153" s="439">
        <v>19.655000000000001</v>
      </c>
      <c r="V153" s="439">
        <v>19.655000000000001</v>
      </c>
      <c r="W153" s="440"/>
      <c r="X153" s="441"/>
      <c r="Y153" s="452"/>
      <c r="Z153" s="452"/>
      <c r="AA153" s="451"/>
      <c r="AB153" s="453" t="s">
        <v>93</v>
      </c>
      <c r="AC153" s="446">
        <v>1000</v>
      </c>
      <c r="AD153" s="454"/>
      <c r="AE153" s="430" t="s">
        <v>94</v>
      </c>
      <c r="AF153" s="406">
        <v>89.6</v>
      </c>
      <c r="AG153" s="410"/>
      <c r="AH153" s="405"/>
      <c r="AI153" s="406"/>
      <c r="AJ153" s="246"/>
      <c r="AK153" s="246"/>
      <c r="AL153" s="246"/>
      <c r="AM153" s="247"/>
      <c r="AN153" s="356"/>
      <c r="AO153" s="248"/>
      <c r="AP153" s="248"/>
      <c r="AQ153" s="302"/>
      <c r="AR153" s="343"/>
      <c r="AS153" s="257"/>
      <c r="AT153" s="309"/>
      <c r="AU153" s="248"/>
      <c r="AV153" s="256"/>
      <c r="AW153" s="277"/>
      <c r="AX153" s="254"/>
      <c r="AY153" s="251"/>
      <c r="AZ153" s="256"/>
      <c r="BA153" s="277"/>
      <c r="BB153" s="254"/>
      <c r="BC153" s="251"/>
      <c r="BD153" s="256"/>
      <c r="BE153" s="277"/>
      <c r="BF153" s="254"/>
      <c r="BG153" s="349"/>
      <c r="BH153" s="308"/>
      <c r="BI153" s="248"/>
      <c r="BJ153" s="298"/>
      <c r="BK153" s="298"/>
      <c r="BL153" s="298"/>
      <c r="BM153" s="298"/>
      <c r="BN153" s="411"/>
      <c r="BO153" s="245"/>
      <c r="BP153" s="315"/>
      <c r="BQ153" s="411" t="s">
        <v>403</v>
      </c>
      <c r="BR153" s="414"/>
      <c r="BS153" s="414">
        <v>1</v>
      </c>
      <c r="BT153" s="296"/>
      <c r="BU153" s="296"/>
      <c r="BV153" s="296"/>
      <c r="BW153" s="296"/>
      <c r="BX153" s="414">
        <v>1</v>
      </c>
      <c r="BY153" s="414">
        <v>1</v>
      </c>
      <c r="BZ153" s="296">
        <v>0</v>
      </c>
      <c r="CA153" s="305"/>
      <c r="CB153" s="305"/>
      <c r="CC153" s="305"/>
      <c r="CD153" s="352"/>
      <c r="CE153" s="305"/>
      <c r="CF153" s="305"/>
      <c r="CG153" s="305"/>
      <c r="CH153" s="305"/>
      <c r="CI153" s="305"/>
      <c r="CJ153" s="305"/>
      <c r="CK153" s="305"/>
      <c r="CL153" s="305"/>
      <c r="CM153" s="305"/>
      <c r="CN153" s="552" t="s">
        <v>1326</v>
      </c>
      <c r="CO153" s="554"/>
      <c r="CP153" s="345" t="s">
        <v>1190</v>
      </c>
      <c r="CQ153" s="296" t="s">
        <v>355</v>
      </c>
      <c r="CR153" s="296" t="s">
        <v>56</v>
      </c>
      <c r="CS153" s="291"/>
      <c r="CT153" s="291"/>
      <c r="CU153" s="291" t="s">
        <v>93</v>
      </c>
      <c r="CV153" s="291"/>
      <c r="CW153" s="291"/>
      <c r="CX153" s="291"/>
      <c r="CY153" s="291"/>
      <c r="CZ153" s="264" t="s">
        <v>507</v>
      </c>
      <c r="DA153" s="265"/>
      <c r="DB153" s="266"/>
      <c r="DC153" s="267"/>
      <c r="DD153" s="267"/>
      <c r="DE153" s="267"/>
      <c r="DF153" s="267"/>
      <c r="DG153" s="267"/>
      <c r="DH153" s="267"/>
      <c r="DI153" s="267"/>
      <c r="DJ153" s="268"/>
      <c r="DK153" s="263"/>
      <c r="DL153" s="269"/>
      <c r="DM153" s="270"/>
      <c r="DN153" s="270"/>
      <c r="DO153" s="270"/>
      <c r="DP153" s="271"/>
      <c r="DQ153" s="272"/>
      <c r="DS153" s="409">
        <v>30063</v>
      </c>
    </row>
    <row r="154" spans="1:123" s="552" customFormat="1" ht="20.25" customHeight="1">
      <c r="A154" s="543">
        <v>30066</v>
      </c>
      <c r="B154" s="669" t="s">
        <v>1499</v>
      </c>
      <c r="C154" s="447" t="s">
        <v>56</v>
      </c>
      <c r="D154" s="447" t="s">
        <v>112</v>
      </c>
      <c r="E154" s="417" t="s">
        <v>89</v>
      </c>
      <c r="F154" s="458" t="s">
        <v>1500</v>
      </c>
      <c r="G154" s="447" t="s">
        <v>1501</v>
      </c>
      <c r="H154" s="447"/>
      <c r="I154" s="447" t="s">
        <v>1413</v>
      </c>
      <c r="J154" s="447" t="s">
        <v>449</v>
      </c>
      <c r="K154" s="447"/>
      <c r="L154" s="436">
        <v>1</v>
      </c>
      <c r="M154" s="448"/>
      <c r="N154" s="448"/>
      <c r="O154" s="449"/>
      <c r="P154" s="455">
        <v>4.5</v>
      </c>
      <c r="Q154" s="455">
        <v>4</v>
      </c>
      <c r="R154" s="449"/>
      <c r="S154" s="450">
        <v>1995</v>
      </c>
      <c r="T154" s="451">
        <v>1995</v>
      </c>
      <c r="U154" s="439">
        <v>15.3146</v>
      </c>
      <c r="V154" s="439">
        <v>15.3146</v>
      </c>
      <c r="W154" s="440"/>
      <c r="X154" s="441"/>
      <c r="Y154" s="452"/>
      <c r="Z154" s="452"/>
      <c r="AA154" s="451"/>
      <c r="AB154" s="453"/>
      <c r="AC154" s="446"/>
      <c r="AD154" s="454"/>
      <c r="AE154" s="430"/>
      <c r="AF154" s="406">
        <v>63</v>
      </c>
      <c r="AG154" s="410"/>
      <c r="AH154" s="405"/>
      <c r="AI154" s="406"/>
      <c r="AJ154" s="246"/>
      <c r="AK154" s="246"/>
      <c r="AL154" s="246"/>
      <c r="AM154" s="247"/>
      <c r="AN154" s="356"/>
      <c r="AO154" s="248"/>
      <c r="AP154" s="248"/>
      <c r="AQ154" s="302"/>
      <c r="AR154" s="343"/>
      <c r="AS154" s="257"/>
      <c r="AT154" s="309"/>
      <c r="AU154" s="248"/>
      <c r="AV154" s="256"/>
      <c r="AW154" s="277"/>
      <c r="AX154" s="254"/>
      <c r="AY154" s="251"/>
      <c r="AZ154" s="256"/>
      <c r="BA154" s="277"/>
      <c r="BB154" s="254"/>
      <c r="BC154" s="251"/>
      <c r="BD154" s="256"/>
      <c r="BE154" s="277"/>
      <c r="BF154" s="254"/>
      <c r="BG154" s="349"/>
      <c r="BH154" s="308"/>
      <c r="BI154" s="248"/>
      <c r="BJ154" s="298"/>
      <c r="BK154" s="298"/>
      <c r="BL154" s="298"/>
      <c r="BM154" s="298"/>
      <c r="BN154" s="411"/>
      <c r="BO154" s="245"/>
      <c r="BP154" s="315"/>
      <c r="BQ154" s="411" t="s">
        <v>403</v>
      </c>
      <c r="BR154" s="414"/>
      <c r="BS154" s="414">
        <v>1</v>
      </c>
      <c r="BT154" s="296"/>
      <c r="BU154" s="296"/>
      <c r="BV154" s="296"/>
      <c r="BW154" s="296"/>
      <c r="BX154" s="414">
        <v>1</v>
      </c>
      <c r="BY154" s="414"/>
      <c r="BZ154" s="296"/>
      <c r="CA154" s="305"/>
      <c r="CB154" s="305"/>
      <c r="CC154" s="305"/>
      <c r="CD154" s="352"/>
      <c r="CE154" s="305"/>
      <c r="CF154" s="305"/>
      <c r="CG154" s="305"/>
      <c r="CH154" s="305"/>
      <c r="CI154" s="305"/>
      <c r="CJ154" s="305"/>
      <c r="CK154" s="305"/>
      <c r="CL154" s="305"/>
      <c r="CM154" s="305"/>
      <c r="CO154" s="554"/>
      <c r="CP154" s="345"/>
      <c r="CQ154" s="296"/>
      <c r="CR154" s="296"/>
      <c r="CS154" s="316"/>
      <c r="CT154" s="316"/>
      <c r="CU154" s="316"/>
      <c r="CV154" s="316"/>
      <c r="CW154" s="316"/>
      <c r="CX154" s="316"/>
      <c r="CY154" s="316"/>
      <c r="CZ154" s="264"/>
      <c r="DA154" s="265"/>
      <c r="DB154" s="266"/>
      <c r="DC154" s="267"/>
      <c r="DD154" s="267"/>
      <c r="DE154" s="267"/>
      <c r="DF154" s="267"/>
      <c r="DG154" s="267"/>
      <c r="DH154" s="267"/>
      <c r="DI154" s="267"/>
      <c r="DJ154" s="268"/>
      <c r="DK154" s="263"/>
      <c r="DL154" s="269"/>
      <c r="DM154" s="270"/>
      <c r="DN154" s="270"/>
      <c r="DO154" s="270"/>
      <c r="DP154" s="271"/>
      <c r="DQ154" s="272"/>
      <c r="DS154" s="409">
        <v>30066</v>
      </c>
    </row>
    <row r="155" spans="1:123" s="552" customFormat="1" ht="20.25" customHeight="1">
      <c r="A155" s="543">
        <v>30068</v>
      </c>
      <c r="B155" s="669" t="s">
        <v>1502</v>
      </c>
      <c r="C155" s="447" t="s">
        <v>56</v>
      </c>
      <c r="D155" s="447" t="s">
        <v>112</v>
      </c>
      <c r="E155" s="417" t="s">
        <v>89</v>
      </c>
      <c r="F155" s="458" t="s">
        <v>1503</v>
      </c>
      <c r="G155" s="447" t="s">
        <v>1504</v>
      </c>
      <c r="H155" s="447"/>
      <c r="I155" s="447"/>
      <c r="J155" s="447"/>
      <c r="K155" s="447"/>
      <c r="L155" s="436"/>
      <c r="M155" s="448"/>
      <c r="N155" s="448"/>
      <c r="O155" s="449"/>
      <c r="P155" s="455">
        <v>3</v>
      </c>
      <c r="Q155" s="455">
        <v>4</v>
      </c>
      <c r="R155" s="449"/>
      <c r="S155" s="450">
        <v>1983</v>
      </c>
      <c r="T155" s="451">
        <v>1983</v>
      </c>
      <c r="U155" s="439">
        <v>18.21332</v>
      </c>
      <c r="V155" s="439">
        <v>0</v>
      </c>
      <c r="W155" s="440"/>
      <c r="X155" s="441"/>
      <c r="Y155" s="452"/>
      <c r="Z155" s="452"/>
      <c r="AA155" s="451"/>
      <c r="AB155" s="453"/>
      <c r="AC155" s="446"/>
      <c r="AD155" s="454"/>
      <c r="AE155" s="430"/>
      <c r="AF155" s="406">
        <v>98.9</v>
      </c>
      <c r="AG155" s="410"/>
      <c r="AH155" s="405"/>
      <c r="AI155" s="406"/>
      <c r="AJ155" s="246"/>
      <c r="AK155" s="246"/>
      <c r="AL155" s="246"/>
      <c r="AM155" s="247"/>
      <c r="AN155" s="356"/>
      <c r="AO155" s="248"/>
      <c r="AP155" s="248"/>
      <c r="AQ155" s="302"/>
      <c r="AR155" s="343"/>
      <c r="AS155" s="257"/>
      <c r="AT155" s="309"/>
      <c r="AU155" s="248"/>
      <c r="AV155" s="256"/>
      <c r="AW155" s="277"/>
      <c r="AX155" s="254"/>
      <c r="AY155" s="251"/>
      <c r="AZ155" s="256"/>
      <c r="BA155" s="277"/>
      <c r="BB155" s="254"/>
      <c r="BC155" s="251"/>
      <c r="BD155" s="256"/>
      <c r="BE155" s="277"/>
      <c r="BF155" s="254"/>
      <c r="BG155" s="349"/>
      <c r="BH155" s="308"/>
      <c r="BI155" s="248"/>
      <c r="BJ155" s="298"/>
      <c r="BK155" s="298"/>
      <c r="BL155" s="298"/>
      <c r="BM155" s="298"/>
      <c r="BN155" s="411"/>
      <c r="BO155" s="245"/>
      <c r="BP155" s="315"/>
      <c r="BQ155" s="411" t="s">
        <v>403</v>
      </c>
      <c r="BR155" s="414"/>
      <c r="BS155" s="414">
        <v>1</v>
      </c>
      <c r="BT155" s="296"/>
      <c r="BU155" s="296"/>
      <c r="BV155" s="296"/>
      <c r="BW155" s="296"/>
      <c r="BX155" s="414">
        <v>1</v>
      </c>
      <c r="BY155" s="414"/>
      <c r="BZ155" s="296"/>
      <c r="CA155" s="305"/>
      <c r="CB155" s="305"/>
      <c r="CC155" s="305"/>
      <c r="CD155" s="352"/>
      <c r="CE155" s="305"/>
      <c r="CF155" s="305"/>
      <c r="CG155" s="305"/>
      <c r="CH155" s="305"/>
      <c r="CI155" s="305"/>
      <c r="CJ155" s="305"/>
      <c r="CK155" s="305"/>
      <c r="CL155" s="305"/>
      <c r="CM155" s="305"/>
      <c r="CO155" s="554"/>
      <c r="CP155" s="345"/>
      <c r="CQ155" s="296"/>
      <c r="CR155" s="296"/>
      <c r="CS155" s="291"/>
      <c r="CT155" s="291"/>
      <c r="CU155" s="291"/>
      <c r="CV155" s="291"/>
      <c r="CW155" s="291"/>
      <c r="CX155" s="291"/>
      <c r="CY155" s="291"/>
      <c r="CZ155" s="264"/>
      <c r="DA155" s="265"/>
      <c r="DB155" s="266"/>
      <c r="DC155" s="267"/>
      <c r="DD155" s="267"/>
      <c r="DE155" s="267"/>
      <c r="DF155" s="267"/>
      <c r="DG155" s="267"/>
      <c r="DH155" s="267"/>
      <c r="DI155" s="267"/>
      <c r="DJ155" s="268"/>
      <c r="DK155" s="263"/>
      <c r="DL155" s="269"/>
      <c r="DM155" s="270"/>
      <c r="DN155" s="270"/>
      <c r="DO155" s="270"/>
      <c r="DP155" s="271"/>
      <c r="DQ155" s="272"/>
      <c r="DS155" s="409">
        <v>30068</v>
      </c>
    </row>
    <row r="156" spans="1:123" s="552" customFormat="1" ht="20.25" customHeight="1">
      <c r="A156" s="572">
        <v>30070</v>
      </c>
      <c r="B156" s="674" t="s">
        <v>1505</v>
      </c>
      <c r="C156" s="565" t="s">
        <v>56</v>
      </c>
      <c r="D156" s="565" t="s">
        <v>246</v>
      </c>
      <c r="E156" s="417" t="s">
        <v>89</v>
      </c>
      <c r="F156" s="573" t="s">
        <v>1506</v>
      </c>
      <c r="G156" s="565" t="s">
        <v>1507</v>
      </c>
      <c r="H156" s="565"/>
      <c r="I156" s="565"/>
      <c r="J156" s="565"/>
      <c r="K156" s="565"/>
      <c r="L156" s="574"/>
      <c r="M156" s="575"/>
      <c r="N156" s="575"/>
      <c r="O156" s="449"/>
      <c r="P156" s="455"/>
      <c r="Q156" s="455"/>
      <c r="R156" s="576"/>
      <c r="S156" s="577">
        <v>1983</v>
      </c>
      <c r="T156" s="578">
        <v>1983</v>
      </c>
      <c r="U156" s="579">
        <v>16.349</v>
      </c>
      <c r="V156" s="579">
        <v>0</v>
      </c>
      <c r="W156" s="580"/>
      <c r="X156" s="581"/>
      <c r="Y156" s="582"/>
      <c r="Z156" s="582"/>
      <c r="AA156" s="578"/>
      <c r="AB156" s="583"/>
      <c r="AC156" s="584"/>
      <c r="AD156" s="585"/>
      <c r="AE156" s="586"/>
      <c r="AF156" s="589">
        <v>74.48</v>
      </c>
      <c r="AG156" s="587"/>
      <c r="AH156" s="588"/>
      <c r="AI156" s="589"/>
      <c r="AJ156" s="590"/>
      <c r="AK156" s="590"/>
      <c r="AL156" s="590"/>
      <c r="AM156" s="591"/>
      <c r="AN156" s="592"/>
      <c r="AO156" s="593"/>
      <c r="AP156" s="593"/>
      <c r="AQ156" s="594"/>
      <c r="AR156" s="595"/>
      <c r="AS156" s="596"/>
      <c r="AT156" s="597"/>
      <c r="AU156" s="593"/>
      <c r="AV156" s="598"/>
      <c r="AW156" s="599"/>
      <c r="AX156" s="600"/>
      <c r="AY156" s="601"/>
      <c r="AZ156" s="598"/>
      <c r="BA156" s="599"/>
      <c r="BB156" s="600"/>
      <c r="BC156" s="601"/>
      <c r="BD156" s="598"/>
      <c r="BE156" s="599"/>
      <c r="BF156" s="600"/>
      <c r="BG156" s="602"/>
      <c r="BH156" s="603"/>
      <c r="BI156" s="593"/>
      <c r="BJ156" s="604"/>
      <c r="BK156" s="604"/>
      <c r="BL156" s="604"/>
      <c r="BM156" s="604"/>
      <c r="BN156" s="605"/>
      <c r="BO156" s="550"/>
      <c r="BP156" s="606"/>
      <c r="BQ156" s="605" t="s">
        <v>403</v>
      </c>
      <c r="BR156" s="362"/>
      <c r="BS156" s="362">
        <v>1</v>
      </c>
      <c r="BT156" s="566"/>
      <c r="BU156" s="566"/>
      <c r="BV156" s="566"/>
      <c r="BW156" s="566"/>
      <c r="BX156" s="362">
        <v>1</v>
      </c>
      <c r="BY156" s="362"/>
      <c r="BZ156" s="566"/>
      <c r="CA156" s="568"/>
      <c r="CB156" s="568"/>
      <c r="CC156" s="568"/>
      <c r="CD156" s="607"/>
      <c r="CE156" s="568"/>
      <c r="CF156" s="568"/>
      <c r="CG156" s="568"/>
      <c r="CH156" s="568"/>
      <c r="CI156" s="568"/>
      <c r="CJ156" s="568"/>
      <c r="CK156" s="568"/>
      <c r="CL156" s="568"/>
      <c r="CM156" s="568"/>
      <c r="CO156" s="560"/>
      <c r="CP156" s="608"/>
      <c r="CQ156" s="566"/>
      <c r="CR156" s="566"/>
      <c r="CS156" s="365"/>
      <c r="CT156" s="365"/>
      <c r="CU156" s="365"/>
      <c r="CV156" s="365"/>
      <c r="CW156" s="365"/>
      <c r="CX156" s="365"/>
      <c r="CY156" s="365"/>
      <c r="CZ156" s="366"/>
      <c r="DA156" s="367"/>
      <c r="DB156" s="368"/>
      <c r="DC156" s="369"/>
      <c r="DD156" s="369"/>
      <c r="DE156" s="369"/>
      <c r="DF156" s="369"/>
      <c r="DG156" s="369"/>
      <c r="DH156" s="369"/>
      <c r="DI156" s="369"/>
      <c r="DJ156" s="571"/>
      <c r="DK156" s="378"/>
      <c r="DL156" s="372"/>
      <c r="DM156" s="373"/>
      <c r="DN156" s="373"/>
      <c r="DO156" s="373"/>
      <c r="DP156" s="370"/>
      <c r="DQ156" s="374"/>
      <c r="DS156" s="609"/>
    </row>
    <row r="157" spans="1:123" s="399" customFormat="1" ht="20.25" customHeight="1">
      <c r="B157" s="661" t="s">
        <v>1323</v>
      </c>
      <c r="F157" s="661"/>
      <c r="G157" s="661"/>
      <c r="N157" s="287"/>
      <c r="O157" s="341"/>
      <c r="P157" s="342">
        <v>2</v>
      </c>
      <c r="Q157" s="342">
        <v>2.5</v>
      </c>
      <c r="T157" s="357"/>
      <c r="U157" s="390">
        <v>82943.404280000817</v>
      </c>
      <c r="V157" s="389">
        <v>65194.494665833881</v>
      </c>
      <c r="W157" s="358"/>
      <c r="AF157" s="357">
        <v>15057.64269129517</v>
      </c>
      <c r="AI157" s="359"/>
      <c r="AM157" s="360"/>
      <c r="AN157" s="287"/>
      <c r="AO157" s="360"/>
      <c r="AW157" s="361"/>
      <c r="BA157" s="361"/>
      <c r="BE157" s="361"/>
      <c r="BO157" s="357"/>
      <c r="BP157" s="280"/>
      <c r="BS157" s="362"/>
      <c r="CP157" s="363"/>
      <c r="CQ157" s="364"/>
      <c r="CR157" s="364"/>
      <c r="CS157" s="364"/>
      <c r="CT157" s="365"/>
      <c r="CU157" s="365"/>
      <c r="CV157" s="365"/>
      <c r="CW157" s="365"/>
      <c r="CX157" s="365"/>
      <c r="CY157" s="365"/>
      <c r="CZ157" s="366"/>
      <c r="DA157" s="367"/>
      <c r="DB157" s="368"/>
      <c r="DC157" s="369"/>
      <c r="DD157" s="369"/>
      <c r="DE157" s="369"/>
      <c r="DF157" s="369"/>
      <c r="DG157" s="369"/>
      <c r="DH157" s="369"/>
      <c r="DI157" s="369"/>
      <c r="DJ157" s="370"/>
      <c r="DK157" s="371"/>
      <c r="DL157" s="372"/>
      <c r="DM157" s="373"/>
      <c r="DN157" s="373"/>
      <c r="DO157" s="373"/>
      <c r="DP157" s="370"/>
      <c r="DQ157" s="374"/>
    </row>
    <row r="158" spans="1:123" s="399" customFormat="1" ht="20.25" customHeight="1">
      <c r="B158" s="670" t="s">
        <v>506</v>
      </c>
      <c r="C158" s="391"/>
      <c r="D158" s="391"/>
      <c r="E158" s="391"/>
      <c r="F158" s="661"/>
      <c r="G158" s="661"/>
      <c r="I158" s="391"/>
      <c r="J158" s="391"/>
      <c r="N158" s="287"/>
      <c r="U158" s="392">
        <v>81972.322400000834</v>
      </c>
      <c r="V158" s="393">
        <v>18393.882610833884</v>
      </c>
      <c r="W158" s="358">
        <v>-224056.11738916612</v>
      </c>
      <c r="AF158" s="357"/>
      <c r="AI158" s="359"/>
      <c r="AM158" s="360"/>
      <c r="AN158" s="287"/>
      <c r="AO158" s="360"/>
      <c r="AW158" s="361"/>
      <c r="BA158" s="361"/>
      <c r="BE158" s="361"/>
      <c r="BO158" s="357"/>
      <c r="BP158" s="280"/>
      <c r="BS158" s="362"/>
      <c r="CP158" s="363"/>
      <c r="CQ158" s="364"/>
      <c r="CR158" s="364"/>
      <c r="CS158" s="364"/>
      <c r="CT158" s="365"/>
      <c r="CU158" s="365"/>
      <c r="CV158" s="365"/>
      <c r="CW158" s="365"/>
      <c r="CX158" s="365"/>
      <c r="CY158" s="365"/>
      <c r="CZ158" s="366"/>
      <c r="DA158" s="367"/>
      <c r="DB158" s="368"/>
      <c r="DC158" s="369"/>
      <c r="DD158" s="369"/>
      <c r="DE158" s="369"/>
      <c r="DF158" s="369"/>
      <c r="DG158" s="369"/>
      <c r="DH158" s="369"/>
      <c r="DI158" s="369"/>
      <c r="DJ158" s="370"/>
      <c r="DK158" s="371"/>
      <c r="DL158" s="372"/>
      <c r="DM158" s="373"/>
      <c r="DN158" s="373"/>
      <c r="DO158" s="373"/>
      <c r="DP158" s="370"/>
      <c r="DQ158" s="374"/>
    </row>
    <row r="159" spans="1:123" s="398" customFormat="1" ht="20.25" customHeight="1">
      <c r="B159" s="662"/>
      <c r="F159" s="662"/>
      <c r="G159" s="662"/>
      <c r="N159" s="375"/>
      <c r="O159" s="399"/>
      <c r="P159" s="399"/>
      <c r="Q159" s="399"/>
      <c r="V159" s="398">
        <v>242450</v>
      </c>
      <c r="W159" s="376"/>
      <c r="AF159" s="357"/>
      <c r="AG159" s="399"/>
      <c r="AH159" s="399"/>
      <c r="AI159" s="359"/>
      <c r="AJ159" s="399"/>
      <c r="AK159" s="399"/>
      <c r="AL159" s="399"/>
      <c r="AM159" s="360"/>
      <c r="AN159" s="287"/>
      <c r="AO159" s="360"/>
      <c r="AP159" s="399"/>
      <c r="AQ159" s="399"/>
      <c r="AR159" s="399"/>
      <c r="AS159" s="399"/>
      <c r="AT159" s="399"/>
      <c r="AU159" s="399"/>
      <c r="AV159" s="399"/>
      <c r="AW159" s="361"/>
      <c r="AX159" s="399"/>
      <c r="AY159" s="399"/>
      <c r="AZ159" s="399"/>
      <c r="BA159" s="361"/>
      <c r="BB159" s="399"/>
      <c r="BC159" s="399"/>
      <c r="BD159" s="399"/>
      <c r="BE159" s="361"/>
      <c r="BF159" s="399"/>
      <c r="BG159" s="399"/>
      <c r="BH159" s="399"/>
      <c r="BI159" s="399"/>
      <c r="BJ159" s="399"/>
      <c r="BK159" s="399"/>
      <c r="BL159" s="399"/>
      <c r="BM159" s="399"/>
      <c r="BN159" s="399"/>
      <c r="BO159" s="357"/>
      <c r="BP159" s="280"/>
      <c r="BQ159" s="399"/>
      <c r="BR159" s="399"/>
      <c r="BS159" s="362"/>
      <c r="BT159" s="399"/>
      <c r="BU159" s="399"/>
      <c r="BV159" s="399"/>
      <c r="BW159" s="399"/>
      <c r="BX159" s="399"/>
      <c r="BY159" s="399"/>
      <c r="BZ159" s="399"/>
      <c r="CA159" s="399"/>
      <c r="CB159" s="399"/>
      <c r="CC159" s="399"/>
      <c r="CD159" s="399"/>
      <c r="CE159" s="399"/>
      <c r="CF159" s="399"/>
      <c r="CG159" s="399"/>
      <c r="CH159" s="399"/>
      <c r="CI159" s="399"/>
      <c r="CJ159" s="399"/>
      <c r="CK159" s="399"/>
      <c r="CL159" s="399"/>
      <c r="CM159" s="399"/>
      <c r="CN159" s="399"/>
      <c r="CO159" s="399"/>
      <c r="CP159" s="363"/>
      <c r="CQ159" s="364"/>
      <c r="CR159" s="364"/>
      <c r="CS159" s="364"/>
      <c r="CT159" s="365"/>
      <c r="CU159" s="365"/>
      <c r="CV159" s="365"/>
      <c r="CW159" s="365"/>
      <c r="CX159" s="365"/>
      <c r="CY159" s="365"/>
      <c r="CZ159" s="366"/>
      <c r="DA159" s="367"/>
      <c r="DB159" s="368"/>
      <c r="DC159" s="369"/>
      <c r="DD159" s="369"/>
      <c r="DE159" s="369"/>
      <c r="DF159" s="369"/>
      <c r="DG159" s="369"/>
      <c r="DH159" s="369"/>
      <c r="DI159" s="369"/>
      <c r="DJ159" s="370"/>
      <c r="DK159" s="371"/>
      <c r="DL159" s="372"/>
      <c r="DM159" s="373"/>
      <c r="DN159" s="373"/>
      <c r="DO159" s="373"/>
      <c r="DP159" s="370"/>
      <c r="DQ159" s="374"/>
      <c r="DR159" s="399"/>
      <c r="DS159" s="399"/>
    </row>
    <row r="160" spans="1:123" s="398" customFormat="1" ht="20.25" customHeight="1">
      <c r="B160" s="377" t="s">
        <v>464</v>
      </c>
      <c r="F160" s="662"/>
      <c r="G160" s="662"/>
      <c r="N160" s="375"/>
      <c r="V160" s="394">
        <v>18151.432610833883</v>
      </c>
      <c r="W160" s="376"/>
      <c r="AF160" s="357"/>
      <c r="AG160" s="399"/>
      <c r="AH160" s="399"/>
      <c r="AI160" s="359"/>
      <c r="AJ160" s="399"/>
      <c r="AK160" s="399"/>
      <c r="AL160" s="399"/>
      <c r="AM160" s="360"/>
      <c r="AN160" s="287"/>
      <c r="AO160" s="360"/>
      <c r="AP160" s="399"/>
      <c r="AQ160" s="399"/>
      <c r="AR160" s="399"/>
      <c r="AS160" s="399"/>
      <c r="AT160" s="399"/>
      <c r="AU160" s="399"/>
      <c r="AV160" s="399"/>
      <c r="AW160" s="361"/>
      <c r="AX160" s="399"/>
      <c r="AY160" s="399"/>
      <c r="AZ160" s="399"/>
      <c r="BA160" s="361"/>
      <c r="BB160" s="399"/>
      <c r="BC160" s="399"/>
      <c r="BD160" s="399"/>
      <c r="BE160" s="361"/>
      <c r="BF160" s="399"/>
      <c r="BG160" s="399"/>
      <c r="BH160" s="399"/>
      <c r="BI160" s="399"/>
      <c r="BJ160" s="399"/>
      <c r="BK160" s="399"/>
      <c r="BL160" s="399"/>
      <c r="BM160" s="399"/>
      <c r="BN160" s="399"/>
      <c r="BO160" s="357"/>
      <c r="BP160" s="280"/>
      <c r="BQ160" s="399"/>
      <c r="BR160" s="399"/>
      <c r="BS160" s="399"/>
      <c r="BT160" s="399"/>
      <c r="BU160" s="399"/>
      <c r="BV160" s="399"/>
      <c r="BW160" s="399"/>
      <c r="BX160" s="399"/>
      <c r="BY160" s="399"/>
      <c r="BZ160" s="399"/>
      <c r="CA160" s="399"/>
      <c r="CB160" s="399"/>
      <c r="CC160" s="399"/>
      <c r="CD160" s="399"/>
      <c r="CE160" s="399"/>
      <c r="CF160" s="399"/>
      <c r="CG160" s="399"/>
      <c r="CH160" s="399"/>
      <c r="CI160" s="399"/>
      <c r="CJ160" s="399"/>
      <c r="CK160" s="399"/>
      <c r="CL160" s="399"/>
      <c r="CM160" s="399"/>
      <c r="CN160" s="399"/>
      <c r="CO160" s="399"/>
      <c r="CP160" s="363"/>
      <c r="CQ160" s="364"/>
      <c r="CR160" s="364"/>
      <c r="CS160" s="364"/>
      <c r="CT160" s="365"/>
      <c r="CU160" s="365"/>
      <c r="CV160" s="365"/>
      <c r="CW160" s="365"/>
      <c r="CX160" s="365"/>
      <c r="CY160" s="365"/>
      <c r="CZ160" s="366"/>
      <c r="DA160" s="367"/>
      <c r="DB160" s="368"/>
      <c r="DC160" s="369"/>
      <c r="DD160" s="369"/>
      <c r="DE160" s="369"/>
      <c r="DF160" s="369"/>
      <c r="DG160" s="369"/>
      <c r="DH160" s="369"/>
      <c r="DI160" s="369"/>
      <c r="DJ160" s="370"/>
      <c r="DK160" s="371"/>
      <c r="DL160" s="372"/>
      <c r="DM160" s="373"/>
      <c r="DN160" s="373"/>
      <c r="DO160" s="373"/>
      <c r="DP160" s="370"/>
      <c r="DQ160" s="374"/>
      <c r="DR160" s="399"/>
      <c r="DS160" s="399"/>
    </row>
    <row r="161" spans="1:123" s="398" customFormat="1" ht="20.25" customHeight="1">
      <c r="B161" s="378" t="s">
        <v>1402</v>
      </c>
      <c r="F161" s="662"/>
      <c r="G161" s="662"/>
      <c r="N161" s="375"/>
      <c r="W161" s="376"/>
      <c r="AF161" s="357"/>
      <c r="AG161" s="399"/>
      <c r="AH161" s="399"/>
      <c r="AI161" s="359"/>
      <c r="AJ161" s="399"/>
      <c r="AK161" s="399"/>
      <c r="AL161" s="399"/>
      <c r="AM161" s="360"/>
      <c r="AN161" s="287"/>
      <c r="AO161" s="360"/>
      <c r="AP161" s="399"/>
      <c r="AQ161" s="399"/>
      <c r="AR161" s="399"/>
      <c r="AS161" s="399"/>
      <c r="AT161" s="399"/>
      <c r="AU161" s="399"/>
      <c r="AV161" s="399"/>
      <c r="AW161" s="361"/>
      <c r="AX161" s="399"/>
      <c r="AY161" s="399"/>
      <c r="AZ161" s="399"/>
      <c r="BA161" s="361"/>
      <c r="BB161" s="399"/>
      <c r="BC161" s="399"/>
      <c r="BD161" s="399"/>
      <c r="BE161" s="361"/>
      <c r="BF161" s="399"/>
      <c r="BG161" s="399"/>
      <c r="BH161" s="399"/>
      <c r="BI161" s="399"/>
      <c r="BJ161" s="399"/>
      <c r="BK161" s="399"/>
      <c r="BL161" s="399"/>
      <c r="BM161" s="399"/>
      <c r="BN161" s="399"/>
      <c r="BO161" s="357"/>
      <c r="BP161" s="280"/>
      <c r="BQ161" s="399"/>
      <c r="BR161" s="399"/>
      <c r="BS161" s="399"/>
      <c r="BT161" s="399"/>
      <c r="BU161" s="399"/>
      <c r="BV161" s="399"/>
      <c r="BW161" s="399"/>
      <c r="BX161" s="399"/>
      <c r="BY161" s="399"/>
      <c r="BZ161" s="399"/>
      <c r="CA161" s="399"/>
      <c r="CB161" s="399"/>
      <c r="CC161" s="399"/>
      <c r="CD161" s="399"/>
      <c r="CE161" s="399"/>
      <c r="CF161" s="399"/>
      <c r="CG161" s="399"/>
      <c r="CH161" s="399"/>
      <c r="CI161" s="399"/>
      <c r="CJ161" s="399"/>
      <c r="CK161" s="399"/>
      <c r="CL161" s="399"/>
      <c r="CM161" s="399"/>
      <c r="CN161" s="399"/>
      <c r="CO161" s="399"/>
      <c r="CP161" s="363"/>
      <c r="CQ161" s="364"/>
      <c r="CR161" s="364"/>
      <c r="CS161" s="364"/>
      <c r="CT161" s="365"/>
      <c r="CU161" s="365"/>
      <c r="CV161" s="365"/>
      <c r="CW161" s="365"/>
      <c r="CX161" s="365"/>
      <c r="CY161" s="365"/>
      <c r="CZ161" s="366"/>
      <c r="DA161" s="367"/>
      <c r="DB161" s="368"/>
      <c r="DC161" s="369"/>
      <c r="DD161" s="369"/>
      <c r="DE161" s="369"/>
      <c r="DF161" s="369"/>
      <c r="DG161" s="369"/>
      <c r="DH161" s="369"/>
      <c r="DI161" s="369"/>
      <c r="DJ161" s="370"/>
      <c r="DK161" s="371"/>
      <c r="DL161" s="372"/>
      <c r="DM161" s="373"/>
      <c r="DN161" s="373"/>
      <c r="DO161" s="373"/>
      <c r="DP161" s="370"/>
      <c r="DQ161" s="374"/>
      <c r="DR161" s="399"/>
      <c r="DS161" s="399"/>
    </row>
    <row r="162" spans="1:123" s="398" customFormat="1" ht="20.25" customHeight="1">
      <c r="B162" s="378" t="s">
        <v>465</v>
      </c>
      <c r="F162" s="662"/>
      <c r="G162" s="662"/>
      <c r="N162" s="375"/>
      <c r="W162" s="376"/>
      <c r="AF162" s="357"/>
      <c r="AG162" s="399"/>
      <c r="AH162" s="399"/>
      <c r="AI162" s="359"/>
      <c r="AJ162" s="399"/>
      <c r="AK162" s="399"/>
      <c r="AL162" s="399"/>
      <c r="AM162" s="360"/>
      <c r="AN162" s="287"/>
      <c r="AO162" s="360"/>
      <c r="AP162" s="399"/>
      <c r="AQ162" s="399"/>
      <c r="AR162" s="399"/>
      <c r="AS162" s="399"/>
      <c r="AT162" s="399"/>
      <c r="AU162" s="399"/>
      <c r="AV162" s="399"/>
      <c r="AW162" s="361"/>
      <c r="AX162" s="399"/>
      <c r="AY162" s="399"/>
      <c r="AZ162" s="399"/>
      <c r="BA162" s="361"/>
      <c r="BB162" s="399"/>
      <c r="BC162" s="399"/>
      <c r="BD162" s="399"/>
      <c r="BE162" s="361"/>
      <c r="BF162" s="399"/>
      <c r="BG162" s="399"/>
      <c r="BH162" s="399"/>
      <c r="BI162" s="399"/>
      <c r="BJ162" s="399"/>
      <c r="BK162" s="399"/>
      <c r="BL162" s="399"/>
      <c r="BM162" s="399"/>
      <c r="BN162" s="399"/>
      <c r="BO162" s="357"/>
      <c r="BP162" s="280"/>
      <c r="BQ162" s="399"/>
      <c r="BR162" s="399"/>
      <c r="BS162" s="399"/>
      <c r="BT162" s="399"/>
      <c r="BU162" s="399"/>
      <c r="BV162" s="399"/>
      <c r="BW162" s="399"/>
      <c r="BX162" s="399"/>
      <c r="BY162" s="399"/>
      <c r="BZ162" s="399"/>
      <c r="CA162" s="399"/>
      <c r="CB162" s="399"/>
      <c r="CC162" s="399"/>
      <c r="CD162" s="399"/>
      <c r="CE162" s="399"/>
      <c r="CF162" s="399"/>
      <c r="CG162" s="399"/>
      <c r="CH162" s="399"/>
      <c r="CI162" s="399"/>
      <c r="CJ162" s="399"/>
      <c r="CK162" s="399"/>
      <c r="CL162" s="399"/>
      <c r="CM162" s="399"/>
      <c r="CN162" s="399"/>
      <c r="CO162" s="399"/>
      <c r="CP162" s="363"/>
      <c r="CQ162" s="364"/>
      <c r="CR162" s="364"/>
      <c r="CS162" s="364"/>
      <c r="CT162" s="365"/>
      <c r="CU162" s="365"/>
      <c r="CV162" s="365"/>
      <c r="CW162" s="365"/>
      <c r="CX162" s="365"/>
      <c r="CY162" s="365"/>
      <c r="CZ162" s="366"/>
      <c r="DA162" s="367"/>
      <c r="DB162" s="368"/>
      <c r="DC162" s="369"/>
      <c r="DD162" s="369"/>
      <c r="DE162" s="369"/>
      <c r="DF162" s="369"/>
      <c r="DG162" s="369"/>
      <c r="DH162" s="369"/>
      <c r="DI162" s="369"/>
      <c r="DJ162" s="370"/>
      <c r="DK162" s="371"/>
      <c r="DL162" s="372"/>
      <c r="DM162" s="373"/>
      <c r="DN162" s="373"/>
      <c r="DO162" s="373"/>
      <c r="DP162" s="370"/>
      <c r="DQ162" s="374"/>
      <c r="DR162" s="399"/>
      <c r="DS162" s="399"/>
    </row>
    <row r="163" spans="1:123" s="398" customFormat="1" ht="20.25" customHeight="1">
      <c r="B163" s="378" t="s">
        <v>466</v>
      </c>
      <c r="F163" s="662"/>
      <c r="G163" s="662"/>
      <c r="N163" s="375"/>
      <c r="W163" s="376"/>
      <c r="AF163" s="357"/>
      <c r="AG163" s="399"/>
      <c r="AH163" s="399"/>
      <c r="AI163" s="359"/>
      <c r="AJ163" s="399"/>
      <c r="AK163" s="399"/>
      <c r="AL163" s="399"/>
      <c r="AM163" s="360"/>
      <c r="AN163" s="287"/>
      <c r="AO163" s="360"/>
      <c r="AP163" s="399"/>
      <c r="AQ163" s="399"/>
      <c r="AR163" s="399"/>
      <c r="AS163" s="399"/>
      <c r="AT163" s="399"/>
      <c r="AU163" s="399"/>
      <c r="AV163" s="399"/>
      <c r="AW163" s="361"/>
      <c r="AX163" s="399"/>
      <c r="AY163" s="399"/>
      <c r="AZ163" s="399"/>
      <c r="BA163" s="361"/>
      <c r="BB163" s="399"/>
      <c r="BC163" s="399"/>
      <c r="BD163" s="399"/>
      <c r="BE163" s="361"/>
      <c r="BF163" s="399"/>
      <c r="BG163" s="399"/>
      <c r="BH163" s="399"/>
      <c r="BI163" s="399"/>
      <c r="BJ163" s="399"/>
      <c r="BK163" s="399"/>
      <c r="BL163" s="399"/>
      <c r="BM163" s="399"/>
      <c r="BN163" s="399"/>
      <c r="BO163" s="357"/>
      <c r="BP163" s="280"/>
      <c r="BQ163" s="399"/>
      <c r="BR163" s="399"/>
      <c r="BS163" s="399"/>
      <c r="BT163" s="399"/>
      <c r="BU163" s="399"/>
      <c r="BV163" s="399"/>
      <c r="BW163" s="399"/>
      <c r="BX163" s="399"/>
      <c r="BY163" s="399"/>
      <c r="BZ163" s="399"/>
      <c r="CA163" s="399"/>
      <c r="CB163" s="399"/>
      <c r="CC163" s="399"/>
      <c r="CD163" s="399"/>
      <c r="CE163" s="399"/>
      <c r="CF163" s="399"/>
      <c r="CG163" s="399"/>
      <c r="CH163" s="399"/>
      <c r="CI163" s="399"/>
      <c r="CJ163" s="399"/>
      <c r="CK163" s="399"/>
      <c r="CL163" s="399"/>
      <c r="CM163" s="399"/>
      <c r="CN163" s="399"/>
      <c r="CO163" s="399"/>
      <c r="CP163" s="363"/>
      <c r="CQ163" s="364"/>
      <c r="CR163" s="364"/>
      <c r="CS163" s="364"/>
      <c r="CT163" s="365"/>
      <c r="CU163" s="365"/>
      <c r="CV163" s="365"/>
      <c r="CW163" s="365"/>
      <c r="CX163" s="365"/>
      <c r="CY163" s="365"/>
      <c r="CZ163" s="366"/>
      <c r="DA163" s="367"/>
      <c r="DB163" s="368"/>
      <c r="DC163" s="369"/>
      <c r="DD163" s="369"/>
      <c r="DE163" s="369"/>
      <c r="DF163" s="369"/>
      <c r="DG163" s="369"/>
      <c r="DH163" s="369"/>
      <c r="DI163" s="369"/>
      <c r="DJ163" s="370"/>
      <c r="DK163" s="371"/>
      <c r="DL163" s="372"/>
      <c r="DM163" s="373"/>
      <c r="DN163" s="373"/>
      <c r="DO163" s="373"/>
      <c r="DP163" s="370"/>
      <c r="DQ163" s="374"/>
      <c r="DR163" s="399"/>
      <c r="DS163" s="399"/>
    </row>
    <row r="164" spans="1:123" s="398" customFormat="1" ht="20.25" customHeight="1">
      <c r="B164" s="378" t="s">
        <v>467</v>
      </c>
      <c r="F164" s="662"/>
      <c r="G164" s="662"/>
      <c r="N164" s="375"/>
      <c r="W164" s="376"/>
      <c r="AF164" s="357"/>
      <c r="AG164" s="399"/>
      <c r="AH164" s="399"/>
      <c r="AI164" s="359"/>
      <c r="AJ164" s="399"/>
      <c r="AK164" s="399"/>
      <c r="AL164" s="399"/>
      <c r="AM164" s="360"/>
      <c r="AN164" s="287"/>
      <c r="AO164" s="360"/>
      <c r="AP164" s="399"/>
      <c r="AQ164" s="399"/>
      <c r="AR164" s="399"/>
      <c r="AS164" s="399"/>
      <c r="AT164" s="399"/>
      <c r="AU164" s="399"/>
      <c r="AV164" s="399"/>
      <c r="AW164" s="361"/>
      <c r="AX164" s="399"/>
      <c r="AY164" s="399"/>
      <c r="AZ164" s="399"/>
      <c r="BA164" s="361"/>
      <c r="BB164" s="399"/>
      <c r="BC164" s="399"/>
      <c r="BD164" s="399"/>
      <c r="BE164" s="361"/>
      <c r="BF164" s="399"/>
      <c r="BG164" s="399"/>
      <c r="BH164" s="399"/>
      <c r="BI164" s="399"/>
      <c r="BJ164" s="399"/>
      <c r="BK164" s="399"/>
      <c r="BL164" s="399"/>
      <c r="BM164" s="399"/>
      <c r="BN164" s="399"/>
      <c r="BO164" s="357"/>
      <c r="BP164" s="280"/>
      <c r="BQ164" s="399"/>
      <c r="BR164" s="399"/>
      <c r="BS164" s="399"/>
      <c r="BT164" s="399"/>
      <c r="BU164" s="399"/>
      <c r="BV164" s="399"/>
      <c r="BW164" s="399"/>
      <c r="BX164" s="399"/>
      <c r="BY164" s="399"/>
      <c r="BZ164" s="399"/>
      <c r="CA164" s="399"/>
      <c r="CB164" s="399"/>
      <c r="CC164" s="399"/>
      <c r="CD164" s="399"/>
      <c r="CE164" s="399"/>
      <c r="CF164" s="399"/>
      <c r="CG164" s="399"/>
      <c r="CH164" s="399"/>
      <c r="CI164" s="399"/>
      <c r="CJ164" s="399"/>
      <c r="CK164" s="399"/>
      <c r="CL164" s="399"/>
      <c r="CM164" s="399"/>
      <c r="CN164" s="399"/>
      <c r="CO164" s="399"/>
      <c r="CP164" s="363"/>
      <c r="CQ164" s="364"/>
      <c r="CR164" s="364"/>
      <c r="CS164" s="364"/>
      <c r="CT164" s="365"/>
      <c r="CU164" s="365"/>
      <c r="CV164" s="365"/>
      <c r="CW164" s="365"/>
      <c r="CX164" s="365"/>
      <c r="CY164" s="365"/>
      <c r="CZ164" s="366"/>
      <c r="DA164" s="367"/>
      <c r="DB164" s="368"/>
      <c r="DC164" s="369"/>
      <c r="DD164" s="369"/>
      <c r="DE164" s="369"/>
      <c r="DF164" s="369"/>
      <c r="DG164" s="369"/>
      <c r="DH164" s="369"/>
      <c r="DI164" s="369"/>
      <c r="DJ164" s="370"/>
      <c r="DK164" s="371"/>
      <c r="DL164" s="372"/>
      <c r="DM164" s="373"/>
      <c r="DN164" s="373"/>
      <c r="DO164" s="373"/>
      <c r="DP164" s="370"/>
      <c r="DQ164" s="374"/>
      <c r="DR164" s="399"/>
      <c r="DS164" s="399"/>
    </row>
    <row r="165" spans="1:123" s="398" customFormat="1" ht="20.25" customHeight="1">
      <c r="B165" s="378" t="s">
        <v>468</v>
      </c>
      <c r="F165" s="662"/>
      <c r="G165" s="662"/>
      <c r="N165" s="375"/>
      <c r="W165" s="376"/>
      <c r="AF165" s="357"/>
      <c r="AG165" s="399"/>
      <c r="AH165" s="399"/>
      <c r="AI165" s="359"/>
      <c r="AJ165" s="399"/>
      <c r="AK165" s="399"/>
      <c r="AL165" s="399"/>
      <c r="AM165" s="360"/>
      <c r="AN165" s="287"/>
      <c r="AO165" s="360"/>
      <c r="AP165" s="399"/>
      <c r="AQ165" s="399"/>
      <c r="AR165" s="399"/>
      <c r="AS165" s="399"/>
      <c r="AT165" s="399"/>
      <c r="AU165" s="399"/>
      <c r="AV165" s="399"/>
      <c r="AW165" s="361"/>
      <c r="AX165" s="399"/>
      <c r="AY165" s="399"/>
      <c r="AZ165" s="399"/>
      <c r="BA165" s="361"/>
      <c r="BB165" s="399"/>
      <c r="BC165" s="399"/>
      <c r="BD165" s="399"/>
      <c r="BE165" s="361"/>
      <c r="BF165" s="399"/>
      <c r="BG165" s="399"/>
      <c r="BH165" s="399"/>
      <c r="BI165" s="399"/>
      <c r="BJ165" s="399"/>
      <c r="BK165" s="399"/>
      <c r="BL165" s="399"/>
      <c r="BM165" s="399"/>
      <c r="BN165" s="399"/>
      <c r="BO165" s="357"/>
      <c r="BP165" s="280"/>
      <c r="BQ165" s="399"/>
      <c r="BR165" s="399"/>
      <c r="BS165" s="399"/>
      <c r="BT165" s="399"/>
      <c r="BU165" s="399"/>
      <c r="BV165" s="399"/>
      <c r="BW165" s="399"/>
      <c r="BX165" s="399"/>
      <c r="BY165" s="399"/>
      <c r="BZ165" s="399"/>
      <c r="CA165" s="399"/>
      <c r="CB165" s="399"/>
      <c r="CC165" s="399"/>
      <c r="CD165" s="399"/>
      <c r="CE165" s="399"/>
      <c r="CF165" s="399"/>
      <c r="CG165" s="399"/>
      <c r="CH165" s="399"/>
      <c r="CI165" s="399"/>
      <c r="CJ165" s="399"/>
      <c r="CK165" s="399"/>
      <c r="CL165" s="399"/>
      <c r="CM165" s="399"/>
      <c r="CN165" s="399"/>
      <c r="CO165" s="399"/>
      <c r="CP165" s="363"/>
      <c r="CQ165" s="364"/>
      <c r="CR165" s="364"/>
      <c r="CS165" s="364"/>
      <c r="CT165" s="365"/>
      <c r="CU165" s="365"/>
      <c r="CV165" s="365"/>
      <c r="CW165" s="365"/>
      <c r="CX165" s="365"/>
      <c r="CY165" s="365"/>
      <c r="CZ165" s="366"/>
      <c r="DA165" s="367"/>
      <c r="DB165" s="368"/>
      <c r="DC165" s="369"/>
      <c r="DD165" s="369"/>
      <c r="DE165" s="369"/>
      <c r="DF165" s="369"/>
      <c r="DG165" s="369"/>
      <c r="DH165" s="369"/>
      <c r="DI165" s="369"/>
      <c r="DJ165" s="370"/>
      <c r="DK165" s="371"/>
      <c r="DL165" s="372"/>
      <c r="DM165" s="373"/>
      <c r="DN165" s="373"/>
      <c r="DO165" s="373"/>
      <c r="DP165" s="370"/>
      <c r="DQ165" s="374"/>
      <c r="DR165" s="399"/>
      <c r="DS165" s="399"/>
    </row>
    <row r="166" spans="1:123" s="398" customFormat="1" ht="20.25" customHeight="1">
      <c r="B166" s="378" t="s">
        <v>469</v>
      </c>
      <c r="F166" s="662"/>
      <c r="G166" s="662"/>
      <c r="N166" s="375"/>
      <c r="W166" s="376"/>
      <c r="AF166" s="357"/>
      <c r="AG166" s="399"/>
      <c r="AH166" s="399"/>
      <c r="AI166" s="359"/>
      <c r="AJ166" s="399"/>
      <c r="AK166" s="399"/>
      <c r="AL166" s="399"/>
      <c r="AM166" s="360"/>
      <c r="AN166" s="287"/>
      <c r="AO166" s="360"/>
      <c r="AP166" s="399"/>
      <c r="AQ166" s="399"/>
      <c r="AR166" s="399"/>
      <c r="AS166" s="399"/>
      <c r="AT166" s="399"/>
      <c r="AU166" s="399"/>
      <c r="AV166" s="399"/>
      <c r="AW166" s="361"/>
      <c r="AX166" s="399"/>
      <c r="AY166" s="399"/>
      <c r="AZ166" s="399"/>
      <c r="BA166" s="361"/>
      <c r="BB166" s="399"/>
      <c r="BC166" s="399"/>
      <c r="BD166" s="399"/>
      <c r="BE166" s="361"/>
      <c r="BF166" s="399"/>
      <c r="BG166" s="399"/>
      <c r="BH166" s="399"/>
      <c r="BI166" s="399"/>
      <c r="BJ166" s="399"/>
      <c r="BK166" s="399"/>
      <c r="BL166" s="399"/>
      <c r="BM166" s="399"/>
      <c r="BN166" s="399"/>
      <c r="BO166" s="357"/>
      <c r="BP166" s="280"/>
      <c r="BQ166" s="399"/>
      <c r="BR166" s="399"/>
      <c r="BS166" s="399"/>
      <c r="BT166" s="399"/>
      <c r="BU166" s="399"/>
      <c r="BV166" s="399"/>
      <c r="BW166" s="399"/>
      <c r="BX166" s="399"/>
      <c r="BY166" s="399"/>
      <c r="BZ166" s="399"/>
      <c r="CA166" s="399"/>
      <c r="CB166" s="399"/>
      <c r="CC166" s="399"/>
      <c r="CD166" s="399"/>
      <c r="CE166" s="399"/>
      <c r="CF166" s="399"/>
      <c r="CG166" s="399"/>
      <c r="CH166" s="399"/>
      <c r="CI166" s="399"/>
      <c r="CJ166" s="399"/>
      <c r="CK166" s="399"/>
      <c r="CL166" s="399"/>
      <c r="CM166" s="399"/>
      <c r="CN166" s="399"/>
      <c r="CO166" s="399"/>
      <c r="CP166" s="363"/>
      <c r="CQ166" s="364"/>
      <c r="CR166" s="364"/>
      <c r="CS166" s="364"/>
      <c r="CT166" s="365"/>
      <c r="CU166" s="365"/>
      <c r="CV166" s="365"/>
      <c r="CW166" s="365"/>
      <c r="CX166" s="365"/>
      <c r="CY166" s="365"/>
      <c r="CZ166" s="366"/>
      <c r="DA166" s="367"/>
      <c r="DB166" s="368"/>
      <c r="DC166" s="369"/>
      <c r="DD166" s="369"/>
      <c r="DE166" s="369"/>
      <c r="DF166" s="369"/>
      <c r="DG166" s="369"/>
      <c r="DH166" s="369"/>
      <c r="DI166" s="369"/>
      <c r="DJ166" s="370"/>
      <c r="DK166" s="371"/>
      <c r="DL166" s="372"/>
      <c r="DM166" s="373"/>
      <c r="DN166" s="373"/>
      <c r="DO166" s="373"/>
      <c r="DP166" s="370"/>
      <c r="DQ166" s="374"/>
      <c r="DR166" s="399"/>
      <c r="DS166" s="399"/>
    </row>
    <row r="167" spans="1:123" s="398" customFormat="1" ht="20.25" customHeight="1">
      <c r="B167" s="378" t="s">
        <v>470</v>
      </c>
      <c r="F167" s="662"/>
      <c r="G167" s="662"/>
      <c r="N167" s="375"/>
      <c r="W167" s="376"/>
      <c r="AF167" s="357"/>
      <c r="AG167" s="399"/>
      <c r="AH167" s="399"/>
      <c r="AI167" s="359"/>
      <c r="AJ167" s="399"/>
      <c r="AK167" s="399"/>
      <c r="AL167" s="399"/>
      <c r="AM167" s="360"/>
      <c r="AN167" s="287"/>
      <c r="AO167" s="360"/>
      <c r="AP167" s="399"/>
      <c r="AQ167" s="399"/>
      <c r="AR167" s="399"/>
      <c r="AS167" s="399"/>
      <c r="AT167" s="399"/>
      <c r="AU167" s="399"/>
      <c r="AV167" s="399"/>
      <c r="AW167" s="361"/>
      <c r="AX167" s="399"/>
      <c r="AY167" s="399"/>
      <c r="AZ167" s="399"/>
      <c r="BA167" s="361"/>
      <c r="BB167" s="399"/>
      <c r="BC167" s="399"/>
      <c r="BD167" s="399"/>
      <c r="BE167" s="361"/>
      <c r="BF167" s="399"/>
      <c r="BG167" s="399"/>
      <c r="BH167" s="399"/>
      <c r="BI167" s="399"/>
      <c r="BJ167" s="399"/>
      <c r="BK167" s="399"/>
      <c r="BL167" s="399"/>
      <c r="BM167" s="399"/>
      <c r="BN167" s="399"/>
      <c r="BO167" s="357"/>
      <c r="BP167" s="280"/>
      <c r="BQ167" s="399"/>
      <c r="BR167" s="399"/>
      <c r="BS167" s="399"/>
      <c r="BT167" s="399"/>
      <c r="BU167" s="399"/>
      <c r="BV167" s="399"/>
      <c r="BW167" s="399"/>
      <c r="BX167" s="399"/>
      <c r="BY167" s="399"/>
      <c r="BZ167" s="399"/>
      <c r="CA167" s="399"/>
      <c r="CB167" s="399"/>
      <c r="CC167" s="399"/>
      <c r="CD167" s="399"/>
      <c r="CE167" s="399"/>
      <c r="CF167" s="399"/>
      <c r="CG167" s="399"/>
      <c r="CH167" s="399"/>
      <c r="CI167" s="399"/>
      <c r="CJ167" s="399"/>
      <c r="CK167" s="399"/>
      <c r="CL167" s="399"/>
      <c r="CM167" s="399"/>
      <c r="CN167" s="399"/>
      <c r="CO167" s="399"/>
      <c r="CP167" s="363"/>
      <c r="CQ167" s="364"/>
      <c r="CR167" s="364"/>
      <c r="CS167" s="364"/>
      <c r="CT167" s="365"/>
      <c r="CU167" s="365"/>
      <c r="CV167" s="365"/>
      <c r="CW167" s="365"/>
      <c r="CX167" s="365"/>
      <c r="CY167" s="365"/>
      <c r="CZ167" s="366"/>
      <c r="DA167" s="367"/>
      <c r="DB167" s="368"/>
      <c r="DC167" s="369"/>
      <c r="DD167" s="369"/>
      <c r="DE167" s="369"/>
      <c r="DF167" s="369"/>
      <c r="DG167" s="369"/>
      <c r="DH167" s="369"/>
      <c r="DI167" s="369"/>
      <c r="DJ167" s="370"/>
      <c r="DK167" s="371"/>
      <c r="DL167" s="372"/>
      <c r="DM167" s="373"/>
      <c r="DN167" s="373"/>
      <c r="DO167" s="373"/>
      <c r="DP167" s="370"/>
      <c r="DQ167" s="374"/>
      <c r="DR167" s="399"/>
      <c r="DS167" s="399"/>
    </row>
    <row r="168" spans="1:123" ht="20.25" customHeight="1">
      <c r="B168" s="378" t="s">
        <v>471</v>
      </c>
      <c r="O168" s="398"/>
      <c r="P168" s="398"/>
      <c r="Q168" s="398"/>
      <c r="AF168" s="678"/>
      <c r="AG168" s="552"/>
      <c r="AH168" s="552"/>
      <c r="AI168" s="614"/>
      <c r="AJ168" s="552"/>
      <c r="AK168" s="552"/>
      <c r="AL168" s="552"/>
      <c r="AM168" s="360"/>
      <c r="AN168" s="259"/>
      <c r="AO168" s="615"/>
      <c r="AP168" s="552"/>
      <c r="AQ168" s="552"/>
      <c r="AR168" s="552"/>
      <c r="AS168" s="552"/>
      <c r="AT168" s="552"/>
      <c r="AU168" s="552"/>
      <c r="AV168" s="552"/>
      <c r="AW168" s="616"/>
      <c r="AX168" s="552"/>
      <c r="AY168" s="552"/>
      <c r="AZ168" s="552"/>
      <c r="BA168" s="616"/>
      <c r="BB168" s="552"/>
      <c r="BC168" s="552"/>
      <c r="BD168" s="552"/>
      <c r="BE168" s="616"/>
      <c r="BF168" s="552"/>
      <c r="BG168" s="552"/>
      <c r="BH168" s="552"/>
      <c r="BI168" s="552"/>
      <c r="BJ168" s="552"/>
      <c r="BK168" s="552"/>
      <c r="BL168" s="552"/>
      <c r="BM168" s="552"/>
      <c r="BN168" s="552"/>
      <c r="BO168" s="678"/>
      <c r="BP168" s="281"/>
      <c r="BQ168" s="552"/>
      <c r="BR168" s="552"/>
      <c r="BS168" s="552"/>
      <c r="BT168" s="552"/>
      <c r="BU168" s="552"/>
      <c r="BV168" s="552"/>
      <c r="BW168" s="552"/>
      <c r="BX168" s="552"/>
      <c r="BY168" s="552"/>
      <c r="BZ168" s="552"/>
      <c r="CA168" s="552"/>
      <c r="CB168" s="552"/>
      <c r="CC168" s="552"/>
      <c r="CD168" s="552"/>
      <c r="CE168" s="552"/>
      <c r="CF168" s="552"/>
      <c r="CG168" s="552"/>
      <c r="CH168" s="552"/>
      <c r="CI168" s="552"/>
      <c r="CJ168" s="552"/>
      <c r="CK168" s="552"/>
      <c r="CL168" s="552"/>
      <c r="CM168" s="552"/>
      <c r="CN168" s="552"/>
      <c r="CO168" s="552"/>
      <c r="CP168" s="617"/>
      <c r="CQ168" s="552"/>
      <c r="CR168" s="552"/>
      <c r="CS168" s="552"/>
      <c r="CT168" s="552"/>
      <c r="CU168" s="552"/>
      <c r="CV168" s="552"/>
      <c r="CW168" s="552"/>
      <c r="CX168" s="552"/>
      <c r="CY168" s="552"/>
      <c r="CZ168" s="552"/>
      <c r="DA168" s="552"/>
      <c r="DB168" s="552"/>
      <c r="DC168" s="552"/>
      <c r="DD168" s="552"/>
      <c r="DE168" s="552"/>
      <c r="DF168" s="552"/>
      <c r="DG168" s="552"/>
      <c r="DH168" s="552"/>
      <c r="DI168" s="552"/>
      <c r="DJ168" s="552"/>
      <c r="DK168" s="552"/>
      <c r="DL168" s="552"/>
      <c r="DM168" s="552"/>
      <c r="DN168" s="552"/>
      <c r="DO168" s="552"/>
      <c r="DP168" s="552"/>
      <c r="DQ168" s="552"/>
      <c r="DR168" s="552"/>
      <c r="DS168" s="552"/>
    </row>
    <row r="169" spans="1:123" ht="20.25" customHeight="1">
      <c r="B169" s="378" t="s">
        <v>472</v>
      </c>
      <c r="AF169" s="678"/>
      <c r="AG169" s="552"/>
      <c r="AH169" s="552"/>
      <c r="AI169" s="614"/>
      <c r="AJ169" s="552"/>
      <c r="AK169" s="552"/>
      <c r="AL169" s="552"/>
      <c r="AM169" s="360"/>
      <c r="AN169" s="259"/>
      <c r="AO169" s="615"/>
      <c r="AP169" s="552"/>
      <c r="AQ169" s="552"/>
      <c r="AR169" s="552"/>
      <c r="AS169" s="552"/>
      <c r="AT169" s="552"/>
      <c r="AU169" s="552"/>
      <c r="AV169" s="552"/>
      <c r="AW169" s="616"/>
      <c r="AX169" s="552"/>
      <c r="AY169" s="552"/>
      <c r="AZ169" s="552"/>
      <c r="BA169" s="616"/>
      <c r="BB169" s="552"/>
      <c r="BC169" s="552"/>
      <c r="BD169" s="552"/>
      <c r="BE169" s="616"/>
      <c r="BF169" s="552"/>
      <c r="BG169" s="552"/>
      <c r="BH169" s="552"/>
      <c r="BI169" s="552"/>
      <c r="BJ169" s="552"/>
      <c r="BK169" s="552"/>
      <c r="BL169" s="552"/>
      <c r="BM169" s="552"/>
      <c r="BN169" s="552"/>
      <c r="BO169" s="678"/>
      <c r="BP169" s="281"/>
      <c r="BQ169" s="552"/>
      <c r="BR169" s="552"/>
      <c r="BS169" s="552"/>
      <c r="BT169" s="552"/>
      <c r="BU169" s="552"/>
      <c r="BV169" s="552"/>
      <c r="BW169" s="552"/>
      <c r="BX169" s="552"/>
      <c r="BY169" s="552"/>
      <c r="BZ169" s="552"/>
      <c r="CA169" s="552"/>
      <c r="CB169" s="552"/>
      <c r="CC169" s="552"/>
      <c r="CD169" s="552"/>
      <c r="CE169" s="552"/>
      <c r="CF169" s="552"/>
      <c r="CG169" s="552"/>
      <c r="CH169" s="552"/>
      <c r="CI169" s="552"/>
      <c r="CJ169" s="552"/>
      <c r="CK169" s="552"/>
      <c r="CL169" s="552"/>
      <c r="CM169" s="552"/>
      <c r="CN169" s="552"/>
      <c r="CO169" s="552"/>
      <c r="CP169" s="617"/>
      <c r="CQ169" s="552"/>
      <c r="CR169" s="552"/>
      <c r="CS169" s="552"/>
      <c r="CT169" s="552"/>
      <c r="CU169" s="552"/>
      <c r="CV169" s="552"/>
      <c r="CW169" s="552"/>
      <c r="CX169" s="552"/>
      <c r="CY169" s="552"/>
      <c r="CZ169" s="552"/>
      <c r="DA169" s="552"/>
      <c r="DB169" s="552"/>
      <c r="DC169" s="552"/>
      <c r="DD169" s="552"/>
      <c r="DE169" s="552"/>
      <c r="DF169" s="552"/>
      <c r="DG169" s="552"/>
      <c r="DH169" s="552"/>
      <c r="DI169" s="552"/>
      <c r="DJ169" s="552"/>
      <c r="DK169" s="552"/>
      <c r="DL169" s="552"/>
      <c r="DM169" s="552"/>
      <c r="DN169" s="552"/>
      <c r="DO169" s="552"/>
      <c r="DP169" s="552"/>
      <c r="DQ169" s="552"/>
      <c r="DR169" s="552"/>
      <c r="DS169" s="552"/>
    </row>
    <row r="170" spans="1:123" ht="20.25" customHeight="1">
      <c r="B170" s="378" t="s">
        <v>1411</v>
      </c>
      <c r="AF170" s="678"/>
      <c r="AG170" s="552"/>
      <c r="AH170" s="552"/>
      <c r="AI170" s="614"/>
      <c r="AJ170" s="552"/>
      <c r="AK170" s="552"/>
      <c r="AL170" s="552"/>
      <c r="AM170" s="360"/>
      <c r="AN170" s="259"/>
      <c r="AO170" s="615"/>
      <c r="AP170" s="552"/>
      <c r="AQ170" s="552"/>
      <c r="AR170" s="552"/>
      <c r="AS170" s="552"/>
      <c r="AT170" s="552"/>
      <c r="AU170" s="552"/>
      <c r="AV170" s="552"/>
      <c r="AW170" s="616"/>
      <c r="AX170" s="552"/>
      <c r="AY170" s="552"/>
      <c r="AZ170" s="552"/>
      <c r="BA170" s="616"/>
      <c r="BB170" s="552"/>
      <c r="BC170" s="552"/>
      <c r="BD170" s="552"/>
      <c r="BE170" s="616"/>
      <c r="BF170" s="552"/>
      <c r="BG170" s="552"/>
      <c r="BH170" s="552"/>
      <c r="BI170" s="552"/>
      <c r="BJ170" s="552"/>
      <c r="BK170" s="552"/>
      <c r="BL170" s="552"/>
      <c r="BM170" s="552"/>
      <c r="BN170" s="552"/>
      <c r="BO170" s="678"/>
      <c r="BP170" s="281"/>
      <c r="BQ170" s="552"/>
      <c r="BR170" s="552"/>
      <c r="BS170" s="552"/>
      <c r="BT170" s="552"/>
      <c r="BU170" s="552"/>
      <c r="BV170" s="552"/>
      <c r="BW170" s="552"/>
      <c r="BX170" s="552"/>
      <c r="BY170" s="552"/>
      <c r="BZ170" s="552"/>
      <c r="CA170" s="552"/>
      <c r="CB170" s="552"/>
      <c r="CC170" s="552"/>
      <c r="CD170" s="552"/>
      <c r="CE170" s="552"/>
      <c r="CF170" s="552"/>
      <c r="CG170" s="552"/>
      <c r="CH170" s="552"/>
      <c r="CI170" s="552"/>
      <c r="CJ170" s="552"/>
      <c r="CK170" s="552"/>
      <c r="CL170" s="552"/>
      <c r="CM170" s="552"/>
      <c r="CN170" s="552"/>
      <c r="CO170" s="552"/>
      <c r="CP170" s="617"/>
      <c r="CQ170" s="552"/>
      <c r="CR170" s="552"/>
      <c r="CS170" s="552"/>
      <c r="CT170" s="552"/>
      <c r="CU170" s="552"/>
      <c r="CV170" s="552"/>
      <c r="CW170" s="552"/>
      <c r="CX170" s="552"/>
      <c r="CY170" s="552"/>
      <c r="CZ170" s="552"/>
      <c r="DA170" s="552"/>
      <c r="DB170" s="552"/>
      <c r="DC170" s="552"/>
      <c r="DD170" s="552"/>
      <c r="DE170" s="552"/>
      <c r="DF170" s="552"/>
      <c r="DG170" s="552"/>
      <c r="DH170" s="552"/>
      <c r="DI170" s="552"/>
      <c r="DJ170" s="552"/>
      <c r="DK170" s="552"/>
      <c r="DL170" s="552"/>
      <c r="DM170" s="552"/>
      <c r="DN170" s="552"/>
      <c r="DO170" s="552"/>
      <c r="DP170" s="552"/>
      <c r="DQ170" s="552"/>
      <c r="DR170" s="552"/>
      <c r="DS170" s="552"/>
    </row>
    <row r="171" spans="1:123" ht="20.25" customHeight="1">
      <c r="B171" s="671" t="s">
        <v>1412</v>
      </c>
      <c r="AF171" s="678"/>
      <c r="AG171" s="552"/>
      <c r="AH171" s="552"/>
      <c r="AI171" s="614"/>
      <c r="AJ171" s="552"/>
      <c r="AK171" s="552"/>
      <c r="AL171" s="552"/>
      <c r="AM171" s="360"/>
      <c r="AN171" s="259"/>
      <c r="AO171" s="615"/>
      <c r="AP171" s="552"/>
      <c r="AQ171" s="552"/>
      <c r="AR171" s="552"/>
      <c r="AS171" s="552"/>
      <c r="AT171" s="552"/>
      <c r="AU171" s="552"/>
      <c r="AV171" s="552"/>
      <c r="AW171" s="616"/>
      <c r="AX171" s="552"/>
      <c r="AY171" s="552"/>
      <c r="AZ171" s="552"/>
      <c r="BA171" s="616"/>
      <c r="BB171" s="552"/>
      <c r="BC171" s="552"/>
      <c r="BD171" s="552"/>
      <c r="BE171" s="616"/>
      <c r="BF171" s="552"/>
      <c r="BG171" s="552"/>
      <c r="BH171" s="552"/>
      <c r="BI171" s="552"/>
      <c r="BJ171" s="552"/>
      <c r="BK171" s="552"/>
      <c r="BL171" s="552"/>
      <c r="BM171" s="552"/>
      <c r="BN171" s="552"/>
      <c r="BO171" s="678"/>
      <c r="BP171" s="281"/>
      <c r="BQ171" s="552"/>
      <c r="BR171" s="552"/>
      <c r="BS171" s="552"/>
      <c r="BT171" s="552"/>
      <c r="BU171" s="552"/>
      <c r="BV171" s="552"/>
      <c r="BW171" s="552"/>
      <c r="BX171" s="552"/>
      <c r="BY171" s="552"/>
      <c r="BZ171" s="552"/>
      <c r="CA171" s="552"/>
      <c r="CB171" s="552"/>
      <c r="CC171" s="552"/>
      <c r="CD171" s="552"/>
      <c r="CE171" s="552"/>
      <c r="CF171" s="552"/>
      <c r="CG171" s="552"/>
      <c r="CH171" s="552"/>
      <c r="CI171" s="552"/>
      <c r="CJ171" s="552"/>
      <c r="CK171" s="552"/>
      <c r="CL171" s="552"/>
      <c r="CM171" s="552"/>
      <c r="CN171" s="552"/>
      <c r="CO171" s="552"/>
      <c r="CP171" s="617"/>
      <c r="CQ171" s="552"/>
      <c r="CR171" s="552"/>
      <c r="CS171" s="552"/>
      <c r="CT171" s="552"/>
      <c r="CU171" s="552"/>
      <c r="CV171" s="552"/>
      <c r="CW171" s="552"/>
      <c r="CX171" s="552"/>
      <c r="CY171" s="552"/>
      <c r="CZ171" s="552"/>
      <c r="DA171" s="552"/>
      <c r="DB171" s="552"/>
      <c r="DC171" s="552"/>
      <c r="DD171" s="552"/>
      <c r="DE171" s="552"/>
      <c r="DF171" s="552"/>
      <c r="DG171" s="552"/>
      <c r="DH171" s="552"/>
      <c r="DI171" s="552"/>
      <c r="DJ171" s="552"/>
      <c r="DK171" s="552"/>
      <c r="DL171" s="552"/>
      <c r="DM171" s="552"/>
      <c r="DN171" s="552"/>
      <c r="DO171" s="552"/>
      <c r="DP171" s="552"/>
      <c r="DQ171" s="552"/>
      <c r="DR171" s="552"/>
      <c r="DS171" s="552"/>
    </row>
    <row r="172" spans="1:123" ht="20.25" customHeight="1">
      <c r="B172" s="672"/>
      <c r="C172" s="552"/>
      <c r="AF172" s="678"/>
      <c r="AG172" s="552"/>
      <c r="AH172" s="552"/>
      <c r="AI172" s="614"/>
      <c r="AJ172" s="552"/>
      <c r="AK172" s="552"/>
      <c r="AL172" s="552"/>
      <c r="AM172" s="360"/>
      <c r="AN172" s="259"/>
      <c r="AO172" s="615"/>
      <c r="AP172" s="552"/>
      <c r="AQ172" s="552"/>
      <c r="AR172" s="552"/>
      <c r="AS172" s="552"/>
      <c r="AT172" s="552"/>
      <c r="AU172" s="552"/>
      <c r="AV172" s="552"/>
      <c r="AW172" s="616"/>
      <c r="AX172" s="552"/>
      <c r="AY172" s="552"/>
      <c r="AZ172" s="552"/>
      <c r="BA172" s="616"/>
      <c r="BB172" s="552"/>
      <c r="BC172" s="552"/>
      <c r="BD172" s="552"/>
      <c r="BE172" s="616"/>
      <c r="BF172" s="552"/>
      <c r="BG172" s="552"/>
      <c r="BH172" s="552"/>
      <c r="BI172" s="618"/>
      <c r="BJ172" s="618"/>
      <c r="BK172" s="618"/>
      <c r="BL172" s="618"/>
      <c r="BM172" s="552"/>
      <c r="BN172" s="552"/>
      <c r="BO172" s="678"/>
      <c r="BP172" s="281"/>
      <c r="BQ172" s="552"/>
      <c r="BR172" s="552"/>
      <c r="BS172" s="552"/>
      <c r="BT172" s="552"/>
      <c r="BU172" s="552"/>
      <c r="BV172" s="552"/>
      <c r="BW172" s="552"/>
      <c r="BX172" s="552"/>
      <c r="BY172" s="552"/>
      <c r="BZ172" s="552"/>
      <c r="CA172" s="552"/>
      <c r="CB172" s="552"/>
      <c r="CC172" s="552"/>
      <c r="CD172" s="552"/>
      <c r="CE172" s="552"/>
      <c r="CF172" s="552"/>
      <c r="CG172" s="552"/>
      <c r="CH172" s="552"/>
      <c r="CI172" s="552"/>
      <c r="CJ172" s="552"/>
      <c r="CK172" s="552"/>
      <c r="CL172" s="552"/>
      <c r="CM172" s="552"/>
      <c r="CN172" s="552"/>
      <c r="CO172" s="552"/>
      <c r="CP172" s="617"/>
      <c r="CQ172" s="552"/>
      <c r="CR172" s="552"/>
      <c r="CS172" s="552"/>
      <c r="CT172" s="552"/>
      <c r="CU172" s="552"/>
      <c r="CV172" s="552"/>
      <c r="CW172" s="552"/>
      <c r="CX172" s="552"/>
      <c r="CY172" s="552"/>
      <c r="CZ172" s="552"/>
      <c r="DA172" s="552"/>
      <c r="DB172" s="552"/>
      <c r="DC172" s="552"/>
      <c r="DD172" s="552"/>
      <c r="DE172" s="552"/>
      <c r="DF172" s="552"/>
      <c r="DG172" s="552"/>
      <c r="DH172" s="552"/>
      <c r="DI172" s="552"/>
      <c r="DJ172" s="552"/>
      <c r="DK172" s="552"/>
      <c r="DL172" s="552"/>
      <c r="DM172" s="552"/>
      <c r="DN172" s="552"/>
      <c r="DO172" s="552"/>
      <c r="DP172" s="552"/>
      <c r="DQ172" s="552"/>
      <c r="DR172" s="552"/>
      <c r="DS172" s="552"/>
    </row>
    <row r="173" spans="1:123" ht="20.25" customHeight="1">
      <c r="AF173" s="678"/>
      <c r="AG173" s="552"/>
      <c r="AH173" s="552"/>
      <c r="AI173" s="614"/>
      <c r="AJ173" s="552"/>
      <c r="AK173" s="552"/>
      <c r="AL173" s="552"/>
      <c r="AM173" s="360"/>
      <c r="AN173" s="259"/>
      <c r="AO173" s="615"/>
      <c r="AP173" s="552"/>
      <c r="AQ173" s="552"/>
      <c r="AR173" s="552"/>
      <c r="AS173" s="552"/>
      <c r="AT173" s="552"/>
      <c r="AU173" s="552"/>
      <c r="AV173" s="552"/>
      <c r="AW173" s="616"/>
      <c r="AX173" s="552"/>
      <c r="AY173" s="552"/>
      <c r="AZ173" s="552"/>
      <c r="BA173" s="616"/>
      <c r="BB173" s="552"/>
      <c r="BC173" s="552"/>
      <c r="BD173" s="552"/>
      <c r="BE173" s="616"/>
      <c r="BF173" s="552"/>
      <c r="BG173" s="552"/>
      <c r="BH173" s="552"/>
      <c r="BI173" s="618"/>
      <c r="BJ173" s="618"/>
      <c r="BK173" s="618"/>
      <c r="BL173" s="618"/>
      <c r="BM173" s="552"/>
      <c r="BN173" s="552"/>
      <c r="BO173" s="678"/>
      <c r="BP173" s="281"/>
      <c r="BQ173" s="552"/>
      <c r="BR173" s="552"/>
      <c r="BS173" s="552"/>
      <c r="BT173" s="552"/>
      <c r="BU173" s="552"/>
      <c r="BV173" s="552"/>
      <c r="BW173" s="552"/>
      <c r="BX173" s="552"/>
      <c r="BY173" s="552"/>
      <c r="BZ173" s="552"/>
      <c r="CA173" s="552"/>
      <c r="CB173" s="552"/>
      <c r="CC173" s="552"/>
      <c r="CD173" s="552"/>
      <c r="CE173" s="552"/>
      <c r="CF173" s="552"/>
      <c r="CG173" s="552"/>
      <c r="CH173" s="552"/>
      <c r="CI173" s="552"/>
      <c r="CJ173" s="552"/>
      <c r="CK173" s="552"/>
      <c r="CL173" s="552"/>
      <c r="CM173" s="552"/>
      <c r="CN173" s="552"/>
      <c r="CO173" s="552"/>
      <c r="CP173" s="617"/>
      <c r="CQ173" s="552"/>
      <c r="CR173" s="552"/>
      <c r="CS173" s="552"/>
      <c r="CT173" s="552"/>
      <c r="CU173" s="552"/>
      <c r="CV173" s="552"/>
      <c r="CW173" s="552"/>
      <c r="CX173" s="552"/>
      <c r="CY173" s="552"/>
      <c r="CZ173" s="552"/>
      <c r="DA173" s="552"/>
      <c r="DB173" s="552"/>
      <c r="DC173" s="552"/>
      <c r="DD173" s="552"/>
      <c r="DE173" s="552"/>
      <c r="DF173" s="552"/>
      <c r="DG173" s="552"/>
      <c r="DH173" s="552"/>
      <c r="DI173" s="552"/>
      <c r="DJ173" s="552"/>
      <c r="DK173" s="552"/>
      <c r="DL173" s="552"/>
      <c r="DM173" s="552"/>
      <c r="DN173" s="552"/>
      <c r="DO173" s="552"/>
      <c r="DP173" s="552"/>
      <c r="DQ173" s="552"/>
      <c r="DR173" s="552"/>
      <c r="DS173" s="552"/>
    </row>
    <row r="174" spans="1:123" ht="20.25" customHeight="1">
      <c r="A174" s="469"/>
      <c r="B174" s="663" t="s">
        <v>1082</v>
      </c>
      <c r="AF174" s="678"/>
      <c r="AG174" s="552"/>
      <c r="AH174" s="552"/>
      <c r="AI174" s="614"/>
      <c r="AJ174" s="552"/>
      <c r="AK174" s="552"/>
      <c r="AL174" s="552"/>
      <c r="AM174" s="360"/>
      <c r="AN174" s="259"/>
      <c r="AO174" s="615"/>
      <c r="AP174" s="552"/>
      <c r="AQ174" s="552"/>
      <c r="AR174" s="552"/>
      <c r="AS174" s="552"/>
      <c r="AT174" s="552"/>
      <c r="AU174" s="552"/>
      <c r="AV174" s="552"/>
      <c r="AW174" s="616"/>
      <c r="AX174" s="552"/>
      <c r="AY174" s="552"/>
      <c r="AZ174" s="552"/>
      <c r="BA174" s="616"/>
      <c r="BB174" s="552"/>
      <c r="BC174" s="552"/>
      <c r="BD174" s="552"/>
      <c r="BE174" s="616"/>
      <c r="BF174" s="552"/>
      <c r="BG174" s="552"/>
      <c r="BH174" s="552"/>
      <c r="BI174" s="618"/>
      <c r="BJ174" s="618"/>
      <c r="BK174" s="618"/>
      <c r="BL174" s="618"/>
      <c r="BM174" s="552"/>
      <c r="BN174" s="552"/>
      <c r="BO174" s="678"/>
      <c r="BP174" s="281"/>
      <c r="BQ174" s="552"/>
      <c r="BR174" s="552"/>
      <c r="BS174" s="552"/>
      <c r="BT174" s="552"/>
      <c r="BU174" s="552"/>
      <c r="BV174" s="552"/>
      <c r="BW174" s="552"/>
      <c r="BX174" s="552"/>
      <c r="BY174" s="552"/>
      <c r="BZ174" s="552"/>
      <c r="CA174" s="552"/>
      <c r="CB174" s="552"/>
      <c r="CC174" s="552"/>
      <c r="CD174" s="552"/>
      <c r="CE174" s="552"/>
      <c r="CF174" s="552"/>
      <c r="CG174" s="552"/>
      <c r="CH174" s="552"/>
      <c r="CI174" s="552"/>
      <c r="CJ174" s="552"/>
      <c r="CK174" s="552"/>
      <c r="CL174" s="552"/>
      <c r="CM174" s="552"/>
      <c r="CN174" s="552"/>
      <c r="CO174" s="552"/>
      <c r="CP174" s="617"/>
      <c r="CQ174" s="552"/>
      <c r="CR174" s="552"/>
      <c r="CS174" s="552"/>
      <c r="CT174" s="552"/>
      <c r="CU174" s="552"/>
      <c r="CV174" s="552"/>
      <c r="CW174" s="552"/>
      <c r="CX174" s="552"/>
      <c r="CY174" s="552"/>
      <c r="CZ174" s="552"/>
      <c r="DA174" s="552"/>
      <c r="DB174" s="552"/>
      <c r="DC174" s="552"/>
      <c r="DD174" s="552"/>
      <c r="DE174" s="552"/>
      <c r="DF174" s="552"/>
      <c r="DG174" s="552"/>
      <c r="DH174" s="552"/>
      <c r="DI174" s="552"/>
      <c r="DJ174" s="552"/>
      <c r="DK174" s="552"/>
      <c r="DL174" s="552"/>
      <c r="DM174" s="552"/>
      <c r="DN174" s="552"/>
      <c r="DO174" s="552"/>
      <c r="DP174" s="552"/>
      <c r="DQ174" s="552"/>
      <c r="DR174" s="552"/>
      <c r="DS174" s="552"/>
    </row>
    <row r="175" spans="1:123" ht="20.25" customHeight="1">
      <c r="A175" s="538"/>
      <c r="B175" s="663" t="s">
        <v>1568</v>
      </c>
      <c r="AF175" s="678"/>
      <c r="AG175" s="552"/>
      <c r="AH175" s="552"/>
      <c r="AI175" s="614"/>
      <c r="AJ175" s="552"/>
      <c r="AK175" s="552"/>
      <c r="AL175" s="552"/>
      <c r="AM175" s="360"/>
      <c r="AN175" s="259"/>
      <c r="AO175" s="615"/>
      <c r="AP175" s="552"/>
      <c r="AQ175" s="552"/>
      <c r="AR175" s="552"/>
      <c r="AS175" s="552"/>
      <c r="AT175" s="552"/>
      <c r="AU175" s="552"/>
      <c r="AV175" s="552"/>
      <c r="AW175" s="616"/>
      <c r="AX175" s="552"/>
      <c r="AY175" s="552"/>
      <c r="AZ175" s="552"/>
      <c r="BA175" s="616"/>
      <c r="BB175" s="552"/>
      <c r="BC175" s="552"/>
      <c r="BD175" s="552"/>
      <c r="BE175" s="616"/>
      <c r="BF175" s="552"/>
      <c r="BG175" s="552"/>
      <c r="BH175" s="552"/>
      <c r="BI175" s="618"/>
      <c r="BJ175" s="618"/>
      <c r="BK175" s="618"/>
      <c r="BL175" s="618"/>
      <c r="BM175" s="552"/>
      <c r="BN175" s="552"/>
      <c r="BO175" s="678"/>
      <c r="BP175" s="281"/>
      <c r="BQ175" s="552"/>
      <c r="BR175" s="552"/>
      <c r="BS175" s="552"/>
      <c r="BT175" s="552"/>
      <c r="BU175" s="552"/>
      <c r="BV175" s="552"/>
      <c r="BW175" s="552"/>
      <c r="BX175" s="552"/>
      <c r="BY175" s="552"/>
      <c r="BZ175" s="552"/>
      <c r="CA175" s="552"/>
      <c r="CB175" s="552"/>
      <c r="CC175" s="552"/>
      <c r="CD175" s="552"/>
      <c r="CE175" s="552"/>
      <c r="CF175" s="552"/>
      <c r="CG175" s="552"/>
      <c r="CH175" s="552"/>
      <c r="CI175" s="552"/>
      <c r="CJ175" s="552"/>
      <c r="CK175" s="552"/>
      <c r="CL175" s="552"/>
      <c r="CM175" s="552"/>
      <c r="CN175" s="552"/>
      <c r="CO175" s="552"/>
      <c r="CP175" s="617"/>
      <c r="CQ175" s="552"/>
      <c r="CR175" s="552"/>
      <c r="CS175" s="552"/>
      <c r="CT175" s="552"/>
      <c r="CU175" s="552"/>
      <c r="CV175" s="552"/>
      <c r="CW175" s="552"/>
      <c r="CX175" s="552"/>
      <c r="CY175" s="552"/>
      <c r="CZ175" s="552"/>
      <c r="DA175" s="552"/>
      <c r="DB175" s="552"/>
      <c r="DC175" s="552"/>
      <c r="DD175" s="552"/>
      <c r="DE175" s="552"/>
      <c r="DF175" s="552"/>
      <c r="DG175" s="552"/>
      <c r="DH175" s="552"/>
      <c r="DI175" s="552"/>
      <c r="DJ175" s="552"/>
      <c r="DK175" s="552"/>
      <c r="DL175" s="552"/>
      <c r="DM175" s="552"/>
      <c r="DN175" s="552"/>
      <c r="DO175" s="552"/>
      <c r="DP175" s="552"/>
      <c r="DQ175" s="552"/>
      <c r="DR175" s="552"/>
      <c r="DS175" s="552"/>
    </row>
    <row r="176" spans="1:123" ht="20.25" customHeight="1">
      <c r="A176" s="547"/>
      <c r="B176" s="663" t="s">
        <v>1569</v>
      </c>
      <c r="AF176" s="678"/>
      <c r="AG176" s="552"/>
      <c r="AH176" s="552"/>
      <c r="AI176" s="614"/>
      <c r="AJ176" s="552"/>
      <c r="AK176" s="552"/>
      <c r="AL176" s="552"/>
      <c r="AM176" s="615"/>
      <c r="AN176" s="259"/>
      <c r="AO176" s="615"/>
      <c r="AP176" s="552"/>
      <c r="AQ176" s="552"/>
      <c r="AR176" s="552"/>
      <c r="AS176" s="552"/>
      <c r="AT176" s="552"/>
      <c r="AU176" s="552"/>
      <c r="AV176" s="552"/>
      <c r="AW176" s="616"/>
      <c r="AX176" s="552"/>
      <c r="AY176" s="552"/>
      <c r="AZ176" s="552"/>
      <c r="BA176" s="616"/>
      <c r="BB176" s="552"/>
      <c r="BC176" s="552"/>
      <c r="BD176" s="552"/>
      <c r="BE176" s="616"/>
      <c r="BF176" s="552"/>
      <c r="BG176" s="552"/>
      <c r="BH176" s="552"/>
      <c r="BI176" s="618"/>
      <c r="BJ176" s="618"/>
      <c r="BK176" s="618"/>
      <c r="BL176" s="618"/>
      <c r="BM176" s="552"/>
      <c r="BN176" s="552"/>
      <c r="BO176" s="678"/>
      <c r="BP176" s="281"/>
      <c r="BQ176" s="552"/>
      <c r="BR176" s="552"/>
      <c r="BS176" s="552"/>
      <c r="BT176" s="552"/>
      <c r="BU176" s="552"/>
      <c r="BV176" s="552"/>
      <c r="BW176" s="552"/>
      <c r="BX176" s="552"/>
      <c r="BY176" s="552"/>
      <c r="BZ176" s="552"/>
      <c r="CA176" s="552"/>
      <c r="CB176" s="552"/>
      <c r="CC176" s="552"/>
      <c r="CD176" s="552"/>
      <c r="CE176" s="552"/>
      <c r="CF176" s="552"/>
      <c r="CG176" s="552"/>
      <c r="CH176" s="552"/>
      <c r="CI176" s="552"/>
      <c r="CJ176" s="552"/>
      <c r="CK176" s="552"/>
      <c r="CL176" s="552"/>
      <c r="CM176" s="552"/>
      <c r="CN176" s="552"/>
      <c r="CO176" s="552"/>
      <c r="CP176" s="617"/>
      <c r="CQ176" s="552"/>
      <c r="CR176" s="552"/>
      <c r="CS176" s="552"/>
      <c r="CT176" s="552"/>
      <c r="CU176" s="552"/>
      <c r="CV176" s="552"/>
      <c r="CW176" s="552"/>
      <c r="CX176" s="552"/>
      <c r="CY176" s="552"/>
      <c r="CZ176" s="552"/>
      <c r="DA176" s="552"/>
      <c r="DB176" s="552"/>
      <c r="DC176" s="552"/>
      <c r="DD176" s="552"/>
      <c r="DE176" s="552"/>
      <c r="DF176" s="552"/>
      <c r="DG176" s="552"/>
      <c r="DH176" s="552"/>
      <c r="DI176" s="552"/>
      <c r="DJ176" s="552"/>
      <c r="DK176" s="552"/>
      <c r="DL176" s="552"/>
      <c r="DM176" s="552"/>
      <c r="DN176" s="552"/>
      <c r="DO176" s="552"/>
      <c r="DP176" s="552"/>
      <c r="DQ176" s="552"/>
      <c r="DR176" s="552"/>
      <c r="DS176" s="552"/>
    </row>
    <row r="177" spans="1:123" ht="20.25" customHeight="1">
      <c r="A177" s="541"/>
      <c r="B177" s="663" t="s">
        <v>430</v>
      </c>
      <c r="AF177" s="678"/>
      <c r="AG177" s="552"/>
      <c r="AH177" s="552"/>
      <c r="AI177" s="614"/>
      <c r="AJ177" s="552"/>
      <c r="AK177" s="552"/>
      <c r="AL177" s="552"/>
      <c r="AM177" s="615"/>
      <c r="AN177" s="259"/>
      <c r="AO177" s="615"/>
      <c r="AP177" s="552"/>
      <c r="AQ177" s="552"/>
      <c r="AR177" s="552"/>
      <c r="AS177" s="552"/>
      <c r="AT177" s="552"/>
      <c r="AU177" s="552"/>
      <c r="AV177" s="552"/>
      <c r="AW177" s="616"/>
      <c r="AX177" s="552"/>
      <c r="AY177" s="552"/>
      <c r="AZ177" s="552"/>
      <c r="BA177" s="616"/>
      <c r="BB177" s="552"/>
      <c r="BC177" s="552"/>
      <c r="BD177" s="552"/>
      <c r="BE177" s="616"/>
      <c r="BF177" s="552"/>
      <c r="BG177" s="552"/>
      <c r="BH177" s="552"/>
      <c r="BI177" s="618"/>
      <c r="BJ177" s="618"/>
      <c r="BK177" s="618"/>
      <c r="BL177" s="618"/>
      <c r="BM177" s="552"/>
      <c r="BN177" s="552"/>
      <c r="BO177" s="678"/>
      <c r="BP177" s="281"/>
      <c r="BQ177" s="552"/>
      <c r="BR177" s="552"/>
      <c r="BS177" s="552"/>
      <c r="BT177" s="552"/>
      <c r="BU177" s="552"/>
      <c r="BV177" s="552"/>
      <c r="BW177" s="552"/>
      <c r="BX177" s="552"/>
      <c r="BY177" s="552"/>
      <c r="BZ177" s="552"/>
      <c r="CA177" s="552"/>
      <c r="CB177" s="552"/>
      <c r="CC177" s="552"/>
      <c r="CD177" s="552"/>
      <c r="CE177" s="552"/>
      <c r="CF177" s="552"/>
      <c r="CG177" s="552"/>
      <c r="CH177" s="552"/>
      <c r="CI177" s="552"/>
      <c r="CJ177" s="552"/>
      <c r="CK177" s="552"/>
      <c r="CL177" s="552"/>
      <c r="CM177" s="552"/>
      <c r="CN177" s="552"/>
      <c r="CO177" s="552"/>
      <c r="CP177" s="617"/>
      <c r="CQ177" s="552"/>
      <c r="CR177" s="552"/>
      <c r="CS177" s="552"/>
      <c r="CT177" s="552"/>
      <c r="CU177" s="552"/>
      <c r="CV177" s="552"/>
      <c r="CW177" s="552"/>
      <c r="CX177" s="552"/>
      <c r="CY177" s="552"/>
      <c r="CZ177" s="552"/>
      <c r="DA177" s="552"/>
      <c r="DB177" s="552"/>
      <c r="DC177" s="552"/>
      <c r="DD177" s="552"/>
      <c r="DE177" s="552"/>
      <c r="DF177" s="552"/>
      <c r="DG177" s="552"/>
      <c r="DH177" s="552"/>
      <c r="DI177" s="552"/>
      <c r="DJ177" s="552"/>
      <c r="DK177" s="552"/>
      <c r="DL177" s="552"/>
      <c r="DM177" s="552"/>
      <c r="DN177" s="552"/>
      <c r="DO177" s="552"/>
      <c r="DP177" s="552"/>
      <c r="DQ177" s="552"/>
      <c r="DR177" s="552"/>
      <c r="DS177" s="552"/>
    </row>
    <row r="178" spans="1:123" ht="20.25" customHeight="1">
      <c r="A178" s="543"/>
      <c r="B178" s="663" t="s">
        <v>52</v>
      </c>
      <c r="AF178" s="678"/>
      <c r="AG178" s="552"/>
      <c r="AH178" s="552"/>
      <c r="AI178" s="614"/>
      <c r="AJ178" s="552"/>
      <c r="AK178" s="552"/>
      <c r="AL178" s="552"/>
      <c r="AM178" s="615"/>
      <c r="AN178" s="259"/>
      <c r="AO178" s="615"/>
      <c r="AP178" s="552"/>
      <c r="AQ178" s="552"/>
      <c r="AR178" s="552"/>
      <c r="AS178" s="552"/>
      <c r="AT178" s="552"/>
      <c r="AU178" s="552"/>
      <c r="AV178" s="552"/>
      <c r="AW178" s="616"/>
      <c r="AX178" s="552"/>
      <c r="AY178" s="552"/>
      <c r="AZ178" s="552"/>
      <c r="BA178" s="616"/>
      <c r="BB178" s="552"/>
      <c r="BC178" s="552"/>
      <c r="BD178" s="552"/>
      <c r="BE178" s="616"/>
      <c r="BF178" s="552"/>
      <c r="BG178" s="552"/>
      <c r="BH178" s="552"/>
      <c r="BI178" s="618"/>
      <c r="BJ178" s="618"/>
      <c r="BK178" s="618"/>
      <c r="BL178" s="618"/>
      <c r="BM178" s="552"/>
      <c r="BN178" s="552"/>
      <c r="BO178" s="678"/>
      <c r="BP178" s="281"/>
      <c r="BQ178" s="552"/>
      <c r="BR178" s="552"/>
      <c r="BS178" s="552"/>
      <c r="BT178" s="552"/>
      <c r="BU178" s="552"/>
      <c r="BV178" s="552"/>
      <c r="BW178" s="552"/>
      <c r="BX178" s="552"/>
      <c r="BY178" s="552"/>
      <c r="BZ178" s="552"/>
      <c r="CA178" s="552"/>
      <c r="CB178" s="552"/>
      <c r="CC178" s="552"/>
      <c r="CD178" s="552"/>
      <c r="CE178" s="552"/>
      <c r="CF178" s="552"/>
      <c r="CG178" s="552"/>
      <c r="CH178" s="552"/>
      <c r="CI178" s="552"/>
      <c r="CJ178" s="552"/>
      <c r="CK178" s="552"/>
      <c r="CL178" s="552"/>
      <c r="CM178" s="552"/>
      <c r="CN178" s="552"/>
      <c r="CO178" s="552"/>
      <c r="CP178" s="617"/>
      <c r="CQ178" s="552"/>
      <c r="CR178" s="552"/>
      <c r="CS178" s="552"/>
      <c r="CT178" s="552"/>
      <c r="CU178" s="552"/>
      <c r="CV178" s="552"/>
      <c r="CW178" s="552"/>
      <c r="CX178" s="552"/>
      <c r="CY178" s="552"/>
      <c r="CZ178" s="552"/>
      <c r="DA178" s="552"/>
      <c r="DB178" s="552"/>
      <c r="DC178" s="552"/>
      <c r="DD178" s="552"/>
      <c r="DE178" s="552"/>
      <c r="DF178" s="552"/>
      <c r="DG178" s="552"/>
      <c r="DH178" s="552"/>
      <c r="DI178" s="552"/>
      <c r="DJ178" s="552"/>
      <c r="DK178" s="552"/>
      <c r="DL178" s="552"/>
      <c r="DM178" s="552"/>
      <c r="DN178" s="552"/>
      <c r="DO178" s="552"/>
      <c r="DP178" s="552"/>
      <c r="DQ178" s="552"/>
      <c r="DR178" s="552"/>
      <c r="DS178" s="552"/>
    </row>
    <row r="179" spans="1:123" ht="20.25" customHeight="1">
      <c r="AF179" s="678"/>
      <c r="AG179" s="552"/>
      <c r="AH179" s="552"/>
      <c r="AI179" s="614"/>
      <c r="AJ179" s="552"/>
      <c r="AK179" s="552"/>
      <c r="AL179" s="552"/>
      <c r="AM179" s="615"/>
      <c r="AN179" s="259"/>
      <c r="AO179" s="615"/>
      <c r="AP179" s="552"/>
      <c r="AQ179" s="552"/>
      <c r="AR179" s="552"/>
      <c r="AS179" s="552"/>
      <c r="AT179" s="552"/>
      <c r="AU179" s="552"/>
      <c r="AV179" s="552"/>
      <c r="AW179" s="616"/>
      <c r="AX179" s="552"/>
      <c r="AY179" s="552"/>
      <c r="AZ179" s="552"/>
      <c r="BA179" s="616"/>
      <c r="BB179" s="552"/>
      <c r="BC179" s="552"/>
      <c r="BD179" s="552"/>
      <c r="BE179" s="616"/>
      <c r="BF179" s="552"/>
      <c r="BG179" s="552"/>
      <c r="BH179" s="552"/>
      <c r="BI179" s="618"/>
      <c r="BJ179" s="618"/>
      <c r="BK179" s="618"/>
      <c r="BL179" s="618"/>
      <c r="BM179" s="552"/>
      <c r="BN179" s="552"/>
      <c r="BO179" s="678"/>
      <c r="BP179" s="281"/>
      <c r="BQ179" s="552"/>
      <c r="BR179" s="552"/>
      <c r="BS179" s="552"/>
      <c r="BT179" s="552"/>
      <c r="BU179" s="552"/>
      <c r="BV179" s="552"/>
      <c r="BW179" s="552"/>
      <c r="BX179" s="552"/>
      <c r="BY179" s="552"/>
      <c r="BZ179" s="552"/>
      <c r="CA179" s="552"/>
      <c r="CB179" s="552"/>
      <c r="CC179" s="552"/>
      <c r="CD179" s="552"/>
      <c r="CE179" s="552"/>
      <c r="CF179" s="552"/>
      <c r="CG179" s="552"/>
      <c r="CH179" s="552"/>
      <c r="CI179" s="552"/>
      <c r="CJ179" s="552"/>
      <c r="CK179" s="552"/>
      <c r="CL179" s="552"/>
      <c r="CM179" s="552"/>
      <c r="CN179" s="552"/>
      <c r="CO179" s="552"/>
      <c r="CP179" s="617"/>
      <c r="CQ179" s="552"/>
      <c r="CR179" s="552"/>
      <c r="CS179" s="552"/>
      <c r="CT179" s="552"/>
      <c r="CU179" s="552"/>
      <c r="CV179" s="552"/>
      <c r="CW179" s="552"/>
      <c r="CX179" s="552"/>
      <c r="CY179" s="552"/>
      <c r="CZ179" s="552"/>
      <c r="DA179" s="552"/>
      <c r="DB179" s="552"/>
      <c r="DC179" s="552"/>
      <c r="DD179" s="552"/>
      <c r="DE179" s="552"/>
      <c r="DF179" s="552"/>
      <c r="DG179" s="552"/>
      <c r="DH179" s="552"/>
      <c r="DI179" s="552"/>
      <c r="DJ179" s="552"/>
      <c r="DK179" s="552"/>
      <c r="DL179" s="552"/>
      <c r="DM179" s="552"/>
      <c r="DN179" s="552"/>
      <c r="DO179" s="552"/>
      <c r="DP179" s="552"/>
      <c r="DQ179" s="552"/>
      <c r="DR179" s="552"/>
      <c r="DS179" s="552"/>
    </row>
    <row r="180" spans="1:123" ht="20.25" customHeight="1">
      <c r="AF180" s="678"/>
      <c r="AG180" s="552"/>
      <c r="AH180" s="552"/>
      <c r="AI180" s="614"/>
      <c r="AJ180" s="552"/>
      <c r="AK180" s="552"/>
      <c r="AL180" s="552"/>
      <c r="AM180" s="615"/>
      <c r="AN180" s="259"/>
      <c r="AO180" s="615"/>
      <c r="AP180" s="552"/>
      <c r="AQ180" s="552"/>
      <c r="AR180" s="552"/>
      <c r="AS180" s="552"/>
      <c r="AT180" s="552"/>
      <c r="AU180" s="552"/>
      <c r="AV180" s="552"/>
      <c r="AW180" s="616"/>
      <c r="AX180" s="552"/>
      <c r="AY180" s="552"/>
      <c r="AZ180" s="552"/>
      <c r="BA180" s="616"/>
      <c r="BB180" s="552"/>
      <c r="BC180" s="552"/>
      <c r="BD180" s="552"/>
      <c r="BE180" s="616"/>
      <c r="BF180" s="552"/>
      <c r="BG180" s="552"/>
      <c r="BH180" s="552"/>
      <c r="BI180" s="618"/>
      <c r="BJ180" s="618"/>
      <c r="BK180" s="618"/>
      <c r="BL180" s="618"/>
      <c r="BM180" s="552"/>
      <c r="BN180" s="552"/>
      <c r="BO180" s="678"/>
      <c r="BP180" s="281"/>
      <c r="BQ180" s="552"/>
      <c r="BR180" s="552"/>
      <c r="BS180" s="552"/>
      <c r="BT180" s="552"/>
      <c r="BU180" s="552"/>
      <c r="BV180" s="552"/>
      <c r="BW180" s="552"/>
      <c r="BX180" s="552"/>
      <c r="BY180" s="552"/>
      <c r="BZ180" s="552"/>
      <c r="CA180" s="552"/>
      <c r="CB180" s="552"/>
      <c r="CC180" s="552"/>
      <c r="CD180" s="552"/>
      <c r="CE180" s="552"/>
      <c r="CF180" s="552"/>
      <c r="CG180" s="552"/>
      <c r="CH180" s="552"/>
      <c r="CI180" s="552"/>
      <c r="CJ180" s="552"/>
      <c r="CK180" s="552"/>
      <c r="CL180" s="552"/>
      <c r="CM180" s="552"/>
      <c r="CN180" s="552"/>
      <c r="CO180" s="552"/>
      <c r="CP180" s="617"/>
      <c r="CQ180" s="552"/>
      <c r="CR180" s="552"/>
      <c r="CS180" s="552"/>
      <c r="CT180" s="552"/>
      <c r="CU180" s="552"/>
      <c r="CV180" s="552"/>
      <c r="CW180" s="552"/>
      <c r="CX180" s="552"/>
      <c r="CY180" s="552"/>
      <c r="CZ180" s="552"/>
      <c r="DA180" s="552"/>
      <c r="DB180" s="552"/>
      <c r="DC180" s="552"/>
      <c r="DD180" s="552"/>
      <c r="DE180" s="552"/>
      <c r="DF180" s="552"/>
      <c r="DG180" s="552"/>
      <c r="DH180" s="552"/>
      <c r="DI180" s="552"/>
      <c r="DJ180" s="552"/>
      <c r="DK180" s="552"/>
      <c r="DL180" s="552"/>
      <c r="DM180" s="552"/>
      <c r="DN180" s="552"/>
      <c r="DO180" s="552"/>
      <c r="DP180" s="552"/>
      <c r="DQ180" s="552"/>
      <c r="DR180" s="552"/>
      <c r="DS180" s="552"/>
    </row>
    <row r="181" spans="1:123" ht="20.25" customHeight="1">
      <c r="AF181" s="678"/>
      <c r="AG181" s="552"/>
      <c r="AH181" s="552"/>
      <c r="AI181" s="614"/>
      <c r="AJ181" s="552"/>
      <c r="AK181" s="552"/>
      <c r="AL181" s="552"/>
      <c r="AM181" s="615"/>
      <c r="AN181" s="259"/>
      <c r="AO181" s="615"/>
      <c r="AP181" s="552"/>
      <c r="AQ181" s="552"/>
      <c r="AR181" s="552"/>
      <c r="AS181" s="552"/>
      <c r="AT181" s="552"/>
      <c r="AU181" s="552"/>
      <c r="AV181" s="552"/>
      <c r="AW181" s="616"/>
      <c r="AX181" s="552"/>
      <c r="AY181" s="552"/>
      <c r="AZ181" s="552"/>
      <c r="BA181" s="616"/>
      <c r="BB181" s="552"/>
      <c r="BC181" s="552"/>
      <c r="BD181" s="552"/>
      <c r="BE181" s="616"/>
      <c r="BF181" s="552"/>
      <c r="BG181" s="552"/>
      <c r="BH181" s="552"/>
      <c r="BI181" s="618"/>
      <c r="BJ181" s="618"/>
      <c r="BK181" s="618"/>
      <c r="BL181" s="618"/>
      <c r="BM181" s="552"/>
      <c r="BN181" s="552"/>
      <c r="BO181" s="678"/>
      <c r="BP181" s="281"/>
      <c r="BQ181" s="552"/>
      <c r="BR181" s="552"/>
      <c r="BS181" s="552"/>
      <c r="BT181" s="552"/>
      <c r="BU181" s="552"/>
      <c r="BV181" s="552"/>
      <c r="BW181" s="552"/>
      <c r="BX181" s="552"/>
      <c r="BY181" s="552"/>
      <c r="BZ181" s="552"/>
      <c r="CA181" s="552"/>
      <c r="CB181" s="552"/>
      <c r="CC181" s="552"/>
      <c r="CD181" s="552"/>
      <c r="CE181" s="552"/>
      <c r="CF181" s="552"/>
      <c r="CG181" s="552"/>
      <c r="CH181" s="552"/>
      <c r="CI181" s="552"/>
      <c r="CJ181" s="552"/>
      <c r="CK181" s="552"/>
      <c r="CL181" s="552"/>
      <c r="CM181" s="552"/>
      <c r="CN181" s="552"/>
      <c r="CO181" s="552"/>
      <c r="CP181" s="617"/>
      <c r="CQ181" s="552"/>
      <c r="CR181" s="552"/>
      <c r="CS181" s="552"/>
      <c r="CT181" s="552"/>
      <c r="CU181" s="552"/>
      <c r="CV181" s="552"/>
      <c r="CW181" s="552"/>
      <c r="CX181" s="552"/>
      <c r="CY181" s="552"/>
      <c r="CZ181" s="552"/>
      <c r="DA181" s="552"/>
      <c r="DB181" s="552"/>
      <c r="DC181" s="552"/>
      <c r="DD181" s="552"/>
      <c r="DE181" s="552"/>
      <c r="DF181" s="552"/>
      <c r="DG181" s="552"/>
      <c r="DH181" s="552"/>
      <c r="DI181" s="552"/>
      <c r="DJ181" s="552"/>
      <c r="DK181" s="552"/>
      <c r="DL181" s="552"/>
      <c r="DM181" s="552"/>
      <c r="DN181" s="552"/>
      <c r="DO181" s="552"/>
      <c r="DP181" s="552"/>
      <c r="DQ181" s="552"/>
      <c r="DR181" s="552"/>
      <c r="DS181" s="552"/>
    </row>
    <row r="182" spans="1:123" ht="20.25" customHeight="1">
      <c r="AF182" s="678"/>
      <c r="AG182" s="552"/>
      <c r="AH182" s="552"/>
      <c r="AI182" s="614"/>
      <c r="AJ182" s="552"/>
      <c r="AK182" s="552"/>
      <c r="AL182" s="552"/>
      <c r="AM182" s="615"/>
      <c r="AN182" s="259"/>
      <c r="AO182" s="615"/>
      <c r="AP182" s="552"/>
      <c r="AQ182" s="552"/>
      <c r="AR182" s="552"/>
      <c r="AS182" s="552"/>
      <c r="AT182" s="552"/>
      <c r="AU182" s="552"/>
      <c r="AV182" s="552"/>
      <c r="AW182" s="552"/>
      <c r="AX182" s="552"/>
      <c r="AY182" s="552"/>
      <c r="AZ182" s="552"/>
      <c r="BA182" s="552"/>
      <c r="BB182" s="552"/>
      <c r="BC182" s="552"/>
      <c r="BD182" s="552"/>
      <c r="BE182" s="552"/>
      <c r="BF182" s="552"/>
      <c r="BG182" s="552"/>
      <c r="BH182" s="552"/>
      <c r="BI182" s="618"/>
      <c r="BJ182" s="618"/>
      <c r="BK182" s="618"/>
      <c r="BL182" s="618"/>
      <c r="BM182" s="552"/>
      <c r="BN182" s="552"/>
      <c r="BO182" s="678"/>
      <c r="BP182" s="281"/>
      <c r="BQ182" s="552"/>
      <c r="BR182" s="552"/>
      <c r="BS182" s="552"/>
      <c r="BT182" s="552"/>
      <c r="BU182" s="552"/>
      <c r="BV182" s="552"/>
      <c r="BW182" s="552"/>
      <c r="BX182" s="552"/>
      <c r="BY182" s="552"/>
      <c r="BZ182" s="552"/>
      <c r="CA182" s="552"/>
      <c r="CB182" s="552"/>
      <c r="CC182" s="552"/>
      <c r="CD182" s="552"/>
      <c r="CE182" s="552"/>
      <c r="CF182" s="552"/>
      <c r="CG182" s="552"/>
      <c r="CH182" s="552"/>
      <c r="CI182" s="552"/>
      <c r="CJ182" s="552"/>
      <c r="CK182" s="552"/>
      <c r="CL182" s="552"/>
      <c r="CM182" s="552"/>
      <c r="CN182" s="552"/>
      <c r="CO182" s="552"/>
      <c r="CP182" s="552"/>
      <c r="CQ182" s="552"/>
      <c r="CR182" s="552"/>
      <c r="CS182" s="552"/>
      <c r="CT182" s="552"/>
      <c r="CU182" s="552"/>
      <c r="CV182" s="552"/>
      <c r="CW182" s="552"/>
      <c r="CX182" s="552"/>
      <c r="CY182" s="552"/>
      <c r="CZ182" s="552"/>
      <c r="DA182" s="552"/>
      <c r="DB182" s="552"/>
      <c r="DC182" s="552"/>
      <c r="DD182" s="552"/>
      <c r="DE182" s="552"/>
      <c r="DF182" s="552"/>
      <c r="DG182" s="552"/>
      <c r="DH182" s="552"/>
      <c r="DI182" s="552"/>
      <c r="DJ182" s="552"/>
      <c r="DK182" s="552"/>
      <c r="DL182" s="552"/>
      <c r="DM182" s="552"/>
      <c r="DN182" s="552"/>
      <c r="DO182" s="552"/>
      <c r="DP182" s="552"/>
      <c r="DQ182" s="552"/>
      <c r="DR182" s="552"/>
      <c r="DS182" s="552"/>
    </row>
    <row r="183" spans="1:123" ht="20.25" customHeight="1">
      <c r="AF183" s="678"/>
      <c r="AG183" s="552"/>
      <c r="AH183" s="552"/>
      <c r="AI183" s="614"/>
      <c r="AJ183" s="552"/>
      <c r="AK183" s="552"/>
      <c r="AL183" s="552"/>
      <c r="AM183" s="615"/>
      <c r="AN183" s="259"/>
      <c r="AO183" s="615"/>
      <c r="AP183" s="552"/>
      <c r="AQ183" s="552"/>
      <c r="AR183" s="552"/>
      <c r="AS183" s="552"/>
      <c r="AT183" s="552"/>
      <c r="AU183" s="552"/>
      <c r="AV183" s="552"/>
      <c r="AW183" s="616"/>
      <c r="AX183" s="552"/>
      <c r="AY183" s="552"/>
      <c r="AZ183" s="552"/>
      <c r="BA183" s="616"/>
      <c r="BB183" s="552"/>
      <c r="BC183" s="552"/>
      <c r="BD183" s="552"/>
      <c r="BE183" s="616"/>
      <c r="BF183" s="552"/>
      <c r="BG183" s="552"/>
      <c r="BH183" s="552"/>
      <c r="BI183" s="618"/>
      <c r="BJ183" s="618"/>
      <c r="BK183" s="618"/>
      <c r="BL183" s="618"/>
      <c r="BM183" s="552"/>
      <c r="BN183" s="552"/>
      <c r="BO183" s="678"/>
      <c r="BP183" s="281"/>
      <c r="BQ183" s="552"/>
      <c r="BR183" s="552"/>
      <c r="BS183" s="552"/>
      <c r="BT183" s="552"/>
      <c r="BU183" s="552"/>
      <c r="BV183" s="552"/>
      <c r="BW183" s="552"/>
      <c r="BX183" s="552"/>
      <c r="BY183" s="552"/>
      <c r="BZ183" s="552"/>
      <c r="CA183" s="552"/>
      <c r="CB183" s="552"/>
      <c r="CC183" s="552"/>
      <c r="CD183" s="552"/>
      <c r="CE183" s="552"/>
      <c r="CF183" s="552"/>
      <c r="CG183" s="552"/>
      <c r="CH183" s="552"/>
      <c r="CI183" s="552"/>
      <c r="CJ183" s="552"/>
      <c r="CK183" s="552"/>
      <c r="CL183" s="552"/>
      <c r="CM183" s="552"/>
      <c r="CN183" s="552"/>
      <c r="CO183" s="552"/>
      <c r="CP183" s="617"/>
      <c r="CQ183" s="552"/>
      <c r="CR183" s="552"/>
      <c r="CS183" s="552"/>
      <c r="CT183" s="552"/>
      <c r="CU183" s="552"/>
      <c r="CV183" s="552"/>
      <c r="CW183" s="552"/>
      <c r="CX183" s="552"/>
      <c r="CY183" s="552"/>
      <c r="CZ183" s="552"/>
      <c r="DA183" s="552"/>
      <c r="DB183" s="552"/>
      <c r="DC183" s="552"/>
      <c r="DD183" s="552"/>
      <c r="DE183" s="552"/>
      <c r="DF183" s="552"/>
      <c r="DG183" s="552"/>
      <c r="DH183" s="552"/>
      <c r="DI183" s="552"/>
      <c r="DJ183" s="552"/>
      <c r="DK183" s="552"/>
      <c r="DL183" s="552"/>
      <c r="DM183" s="552"/>
      <c r="DN183" s="552"/>
      <c r="DO183" s="552"/>
      <c r="DP183" s="552"/>
      <c r="DQ183" s="552"/>
      <c r="DR183" s="552"/>
      <c r="DS183" s="552"/>
    </row>
    <row r="184" spans="1:123" ht="20.25" customHeight="1">
      <c r="AF184" s="678"/>
      <c r="AG184" s="552"/>
      <c r="AH184" s="552"/>
      <c r="AI184" s="614"/>
      <c r="AJ184" s="552"/>
      <c r="AK184" s="552"/>
      <c r="AL184" s="552"/>
      <c r="AM184" s="615"/>
      <c r="AN184" s="259"/>
      <c r="AO184" s="615"/>
      <c r="AP184" s="552"/>
      <c r="AQ184" s="552"/>
      <c r="AR184" s="552"/>
      <c r="AS184" s="552"/>
      <c r="AT184" s="552"/>
      <c r="AU184" s="552"/>
      <c r="AV184" s="552"/>
      <c r="AW184" s="616"/>
      <c r="AX184" s="552"/>
      <c r="AY184" s="552"/>
      <c r="AZ184" s="552"/>
      <c r="BA184" s="616"/>
      <c r="BB184" s="552"/>
      <c r="BC184" s="552"/>
      <c r="BD184" s="552"/>
      <c r="BE184" s="616"/>
      <c r="BF184" s="552"/>
      <c r="BG184" s="552"/>
      <c r="BH184" s="552"/>
      <c r="BI184" s="618"/>
      <c r="BJ184" s="618"/>
      <c r="BK184" s="618"/>
      <c r="BL184" s="618"/>
      <c r="BM184" s="552"/>
      <c r="BN184" s="552"/>
      <c r="BO184" s="678"/>
      <c r="BP184" s="281"/>
      <c r="BQ184" s="552"/>
      <c r="BR184" s="552"/>
      <c r="BS184" s="552"/>
      <c r="BT184" s="552"/>
      <c r="BU184" s="552"/>
      <c r="BV184" s="552"/>
      <c r="BW184" s="552"/>
      <c r="BX184" s="552"/>
      <c r="BY184" s="552"/>
      <c r="BZ184" s="552"/>
      <c r="CA184" s="552"/>
      <c r="CB184" s="552"/>
      <c r="CC184" s="552"/>
      <c r="CD184" s="552"/>
      <c r="CE184" s="552"/>
      <c r="CF184" s="552"/>
      <c r="CG184" s="552"/>
      <c r="CH184" s="552"/>
      <c r="CI184" s="552"/>
      <c r="CJ184" s="552"/>
      <c r="CK184" s="552"/>
      <c r="CL184" s="552"/>
      <c r="CM184" s="552"/>
      <c r="CN184" s="552"/>
      <c r="CO184" s="552"/>
      <c r="CP184" s="617"/>
      <c r="CQ184" s="552"/>
      <c r="CR184" s="552"/>
      <c r="CS184" s="552"/>
      <c r="CT184" s="552"/>
      <c r="CU184" s="552"/>
      <c r="CV184" s="552"/>
      <c r="CW184" s="552"/>
      <c r="CX184" s="552"/>
      <c r="CY184" s="552"/>
      <c r="CZ184" s="552"/>
      <c r="DA184" s="552"/>
      <c r="DB184" s="552"/>
      <c r="DC184" s="552"/>
      <c r="DD184" s="552"/>
      <c r="DE184" s="552"/>
      <c r="DF184" s="552"/>
      <c r="DG184" s="552"/>
      <c r="DH184" s="552"/>
      <c r="DI184" s="552"/>
      <c r="DJ184" s="552"/>
      <c r="DK184" s="552"/>
      <c r="DL184" s="552"/>
      <c r="DM184" s="552"/>
      <c r="DN184" s="552"/>
      <c r="DO184" s="552"/>
      <c r="DP184" s="552"/>
      <c r="DQ184" s="552"/>
      <c r="DR184" s="552"/>
      <c r="DS184" s="552"/>
    </row>
    <row r="185" spans="1:123" ht="20.25" customHeight="1">
      <c r="AF185" s="678"/>
      <c r="AG185" s="552"/>
      <c r="AH185" s="552"/>
      <c r="AI185" s="614"/>
      <c r="AJ185" s="552"/>
      <c r="AK185" s="552"/>
      <c r="AL185" s="552"/>
      <c r="AM185" s="615"/>
      <c r="AN185" s="259"/>
      <c r="AO185" s="615"/>
      <c r="AP185" s="552"/>
      <c r="AQ185" s="552"/>
      <c r="AR185" s="552"/>
      <c r="AS185" s="552"/>
      <c r="AT185" s="552"/>
      <c r="AU185" s="552"/>
      <c r="AV185" s="552"/>
      <c r="AW185" s="616"/>
      <c r="AX185" s="552"/>
      <c r="AY185" s="552"/>
      <c r="AZ185" s="552"/>
      <c r="BA185" s="616"/>
      <c r="BB185" s="552"/>
      <c r="BC185" s="552"/>
      <c r="BD185" s="552"/>
      <c r="BE185" s="616"/>
      <c r="BF185" s="552"/>
      <c r="BG185" s="552"/>
      <c r="BH185" s="552"/>
      <c r="BI185" s="618"/>
      <c r="BJ185" s="618"/>
      <c r="BK185" s="618"/>
      <c r="BL185" s="618"/>
      <c r="BM185" s="552"/>
      <c r="BN185" s="552"/>
      <c r="BO185" s="678"/>
      <c r="BP185" s="281"/>
      <c r="BQ185" s="552"/>
      <c r="BR185" s="552"/>
      <c r="BS185" s="552"/>
      <c r="BT185" s="552"/>
      <c r="BU185" s="552"/>
      <c r="BV185" s="552"/>
      <c r="BW185" s="552"/>
      <c r="BX185" s="552"/>
      <c r="BY185" s="552"/>
      <c r="BZ185" s="552"/>
      <c r="CA185" s="552"/>
      <c r="CB185" s="552"/>
      <c r="CC185" s="552"/>
      <c r="CD185" s="552"/>
      <c r="CE185" s="552"/>
      <c r="CF185" s="552"/>
      <c r="CG185" s="552"/>
      <c r="CH185" s="552"/>
      <c r="CI185" s="552"/>
      <c r="CJ185" s="552"/>
      <c r="CK185" s="552"/>
      <c r="CL185" s="552"/>
      <c r="CM185" s="552"/>
      <c r="CN185" s="552"/>
      <c r="CO185" s="552"/>
      <c r="CP185" s="617"/>
      <c r="CQ185" s="552"/>
      <c r="CR185" s="552"/>
      <c r="CS185" s="552"/>
      <c r="CT185" s="552"/>
      <c r="CU185" s="552"/>
      <c r="CV185" s="552"/>
      <c r="CW185" s="552"/>
      <c r="CX185" s="552"/>
      <c r="CY185" s="552"/>
      <c r="CZ185" s="552"/>
      <c r="DA185" s="552"/>
      <c r="DB185" s="552"/>
      <c r="DC185" s="552"/>
      <c r="DD185" s="552"/>
      <c r="DE185" s="552"/>
      <c r="DF185" s="552"/>
      <c r="DG185" s="552"/>
      <c r="DH185" s="552"/>
      <c r="DI185" s="552"/>
      <c r="DJ185" s="552"/>
      <c r="DK185" s="552"/>
      <c r="DL185" s="552"/>
      <c r="DM185" s="552"/>
      <c r="DN185" s="552"/>
      <c r="DO185" s="552"/>
      <c r="DP185" s="552"/>
      <c r="DQ185" s="552"/>
      <c r="DR185" s="552"/>
      <c r="DS185" s="552"/>
    </row>
    <row r="186" spans="1:123" ht="20.25" customHeight="1">
      <c r="AF186" s="678"/>
      <c r="AG186" s="552"/>
      <c r="AH186" s="552"/>
      <c r="AI186" s="614"/>
      <c r="AJ186" s="552"/>
      <c r="AK186" s="552"/>
      <c r="AL186" s="552"/>
      <c r="AM186" s="615"/>
      <c r="AN186" s="259"/>
      <c r="AO186" s="615"/>
      <c r="AP186" s="552"/>
      <c r="AQ186" s="552"/>
      <c r="AR186" s="552"/>
      <c r="AS186" s="552"/>
      <c r="AT186" s="552"/>
      <c r="AU186" s="552"/>
      <c r="AV186" s="552"/>
      <c r="AW186" s="616"/>
      <c r="AX186" s="552"/>
      <c r="AY186" s="552"/>
      <c r="AZ186" s="552"/>
      <c r="BA186" s="616"/>
      <c r="BB186" s="552"/>
      <c r="BC186" s="552"/>
      <c r="BD186" s="552"/>
      <c r="BE186" s="616"/>
      <c r="BF186" s="552"/>
      <c r="BG186" s="552"/>
      <c r="BH186" s="552"/>
      <c r="BI186" s="618"/>
      <c r="BJ186" s="618"/>
      <c r="BK186" s="618"/>
      <c r="BL186" s="618"/>
      <c r="BM186" s="552"/>
      <c r="BN186" s="552"/>
      <c r="BO186" s="678"/>
      <c r="BP186" s="281"/>
      <c r="BQ186" s="552"/>
      <c r="BR186" s="552"/>
      <c r="BS186" s="552"/>
      <c r="BT186" s="552"/>
      <c r="BU186" s="552"/>
      <c r="BV186" s="552"/>
      <c r="BW186" s="552"/>
      <c r="BX186" s="552"/>
      <c r="BY186" s="552"/>
      <c r="BZ186" s="552"/>
      <c r="CA186" s="552"/>
      <c r="CB186" s="552"/>
      <c r="CC186" s="552"/>
      <c r="CD186" s="552"/>
      <c r="CE186" s="552"/>
      <c r="CF186" s="552"/>
      <c r="CG186" s="552"/>
      <c r="CH186" s="552"/>
      <c r="CI186" s="552"/>
      <c r="CJ186" s="552"/>
      <c r="CK186" s="552"/>
      <c r="CL186" s="552"/>
      <c r="CM186" s="552"/>
      <c r="CN186" s="552"/>
      <c r="CO186" s="552"/>
      <c r="CP186" s="617"/>
      <c r="CQ186" s="552"/>
      <c r="CR186" s="552"/>
      <c r="CS186" s="552"/>
      <c r="CT186" s="552"/>
      <c r="CU186" s="552"/>
      <c r="CV186" s="552"/>
      <c r="CW186" s="552"/>
      <c r="CX186" s="552"/>
      <c r="CY186" s="552"/>
      <c r="CZ186" s="552"/>
      <c r="DA186" s="552"/>
      <c r="DB186" s="552"/>
      <c r="DC186" s="552"/>
      <c r="DD186" s="552"/>
      <c r="DE186" s="552"/>
      <c r="DF186" s="552"/>
      <c r="DG186" s="552"/>
      <c r="DH186" s="552"/>
      <c r="DI186" s="552"/>
      <c r="DJ186" s="552"/>
      <c r="DK186" s="552"/>
      <c r="DL186" s="552"/>
      <c r="DM186" s="552"/>
      <c r="DN186" s="552"/>
      <c r="DO186" s="552"/>
      <c r="DP186" s="552"/>
      <c r="DQ186" s="552"/>
      <c r="DR186" s="552"/>
      <c r="DS186" s="552"/>
    </row>
    <row r="187" spans="1:123" ht="20.25" customHeight="1">
      <c r="AF187" s="678"/>
      <c r="AG187" s="552"/>
      <c r="AH187" s="552"/>
      <c r="AI187" s="614"/>
      <c r="AJ187" s="552"/>
      <c r="AK187" s="552"/>
      <c r="AL187" s="552"/>
      <c r="AM187" s="615"/>
      <c r="AN187" s="259"/>
      <c r="AO187" s="615"/>
      <c r="AP187" s="552"/>
      <c r="AQ187" s="552"/>
      <c r="AR187" s="552"/>
      <c r="AS187" s="552"/>
      <c r="AT187" s="552"/>
      <c r="AU187" s="552"/>
      <c r="AV187" s="552"/>
      <c r="AW187" s="616"/>
      <c r="AX187" s="552"/>
      <c r="AY187" s="552"/>
      <c r="AZ187" s="552"/>
      <c r="BA187" s="616"/>
      <c r="BB187" s="552"/>
      <c r="BC187" s="552"/>
      <c r="BD187" s="552"/>
      <c r="BE187" s="616"/>
      <c r="BF187" s="552"/>
      <c r="BG187" s="552"/>
      <c r="BH187" s="552"/>
      <c r="BI187" s="618"/>
      <c r="BJ187" s="618"/>
      <c r="BK187" s="618"/>
      <c r="BL187" s="618"/>
      <c r="BM187" s="552"/>
      <c r="BN187" s="552"/>
      <c r="BO187" s="678"/>
      <c r="BP187" s="281"/>
      <c r="BQ187" s="552"/>
      <c r="BR187" s="552"/>
      <c r="BS187" s="552"/>
      <c r="BT187" s="552"/>
      <c r="BU187" s="552"/>
      <c r="BV187" s="552"/>
      <c r="BW187" s="552"/>
      <c r="BX187" s="552"/>
      <c r="BY187" s="552"/>
      <c r="BZ187" s="552"/>
      <c r="CA187" s="552"/>
      <c r="CB187" s="552"/>
      <c r="CC187" s="552"/>
      <c r="CD187" s="552"/>
      <c r="CE187" s="552"/>
      <c r="CF187" s="552"/>
      <c r="CG187" s="552"/>
      <c r="CH187" s="552"/>
      <c r="CI187" s="552"/>
      <c r="CJ187" s="552"/>
      <c r="CK187" s="552"/>
      <c r="CL187" s="552"/>
      <c r="CM187" s="552"/>
      <c r="CN187" s="552"/>
      <c r="CO187" s="552"/>
      <c r="CP187" s="617"/>
      <c r="CQ187" s="552"/>
      <c r="CR187" s="552"/>
      <c r="CS187" s="552"/>
      <c r="CT187" s="552"/>
      <c r="CU187" s="552"/>
      <c r="CV187" s="552"/>
      <c r="CW187" s="552"/>
      <c r="CX187" s="552"/>
      <c r="CY187" s="552"/>
      <c r="CZ187" s="552"/>
      <c r="DA187" s="552"/>
      <c r="DB187" s="552"/>
      <c r="DC187" s="552"/>
      <c r="DD187" s="552"/>
      <c r="DE187" s="552"/>
      <c r="DF187" s="552"/>
      <c r="DG187" s="552"/>
      <c r="DH187" s="552"/>
      <c r="DI187" s="552"/>
      <c r="DJ187" s="552"/>
      <c r="DK187" s="552"/>
      <c r="DL187" s="552"/>
      <c r="DM187" s="552"/>
      <c r="DN187" s="552"/>
      <c r="DO187" s="552"/>
      <c r="DP187" s="552"/>
      <c r="DQ187" s="552"/>
      <c r="DR187" s="552"/>
      <c r="DS187" s="552"/>
    </row>
    <row r="188" spans="1:123" ht="20.25" customHeight="1">
      <c r="AF188" s="678"/>
      <c r="AG188" s="552"/>
      <c r="AH188" s="552"/>
      <c r="AI188" s="614"/>
      <c r="AJ188" s="552"/>
      <c r="AK188" s="552"/>
      <c r="AL188" s="552"/>
      <c r="AM188" s="615"/>
      <c r="AN188" s="259"/>
      <c r="AO188" s="615"/>
      <c r="AP188" s="552"/>
      <c r="AQ188" s="552"/>
      <c r="AR188" s="552"/>
      <c r="AS188" s="552"/>
      <c r="AT188" s="552"/>
      <c r="AU188" s="552"/>
      <c r="AV188" s="552"/>
      <c r="AW188" s="616"/>
      <c r="AX188" s="552"/>
      <c r="AY188" s="552"/>
      <c r="AZ188" s="552"/>
      <c r="BA188" s="616"/>
      <c r="BB188" s="552"/>
      <c r="BC188" s="552"/>
      <c r="BD188" s="552"/>
      <c r="BE188" s="616"/>
      <c r="BF188" s="552"/>
      <c r="BG188" s="552"/>
      <c r="BH188" s="552"/>
      <c r="BI188" s="618"/>
      <c r="BJ188" s="618"/>
      <c r="BK188" s="618"/>
      <c r="BL188" s="618"/>
      <c r="BM188" s="552"/>
      <c r="BN188" s="552"/>
      <c r="BO188" s="678"/>
      <c r="BP188" s="281"/>
      <c r="BQ188" s="552"/>
      <c r="BR188" s="552"/>
      <c r="BS188" s="552"/>
      <c r="BT188" s="552"/>
      <c r="BU188" s="552"/>
      <c r="BV188" s="552"/>
      <c r="BW188" s="552"/>
      <c r="BX188" s="552"/>
      <c r="BY188" s="552"/>
      <c r="BZ188" s="552"/>
      <c r="CA188" s="552"/>
      <c r="CB188" s="552"/>
      <c r="CC188" s="552"/>
      <c r="CD188" s="552"/>
      <c r="CE188" s="552"/>
      <c r="CF188" s="552"/>
      <c r="CG188" s="552"/>
      <c r="CH188" s="552"/>
      <c r="CI188" s="552"/>
      <c r="CJ188" s="552"/>
      <c r="CK188" s="552"/>
      <c r="CL188" s="552"/>
      <c r="CM188" s="552"/>
      <c r="CN188" s="552"/>
      <c r="CO188" s="552"/>
      <c r="CP188" s="617"/>
      <c r="CQ188" s="552"/>
      <c r="CR188" s="552"/>
      <c r="CS188" s="552"/>
      <c r="CT188" s="552"/>
      <c r="CU188" s="552"/>
      <c r="CV188" s="552"/>
      <c r="CW188" s="552"/>
      <c r="CX188" s="552"/>
      <c r="CY188" s="552"/>
      <c r="CZ188" s="552"/>
      <c r="DA188" s="552"/>
      <c r="DB188" s="552"/>
      <c r="DC188" s="552"/>
      <c r="DD188" s="552"/>
      <c r="DE188" s="552"/>
      <c r="DF188" s="552"/>
      <c r="DG188" s="552"/>
      <c r="DH188" s="552"/>
      <c r="DI188" s="552"/>
      <c r="DJ188" s="552"/>
      <c r="DK188" s="552"/>
      <c r="DL188" s="552"/>
      <c r="DM188" s="552"/>
      <c r="DN188" s="552"/>
      <c r="DO188" s="552"/>
      <c r="DP188" s="552"/>
      <c r="DQ188" s="552"/>
      <c r="DR188" s="552"/>
      <c r="DS188" s="552"/>
    </row>
    <row r="189" spans="1:123" ht="20.25" customHeight="1">
      <c r="AF189" s="678"/>
      <c r="AG189" s="552"/>
      <c r="AH189" s="552"/>
      <c r="AI189" s="614"/>
      <c r="AJ189" s="552"/>
      <c r="AK189" s="552"/>
      <c r="AL189" s="552"/>
      <c r="AM189" s="615"/>
      <c r="AN189" s="259"/>
      <c r="AO189" s="615"/>
      <c r="AP189" s="552"/>
      <c r="AQ189" s="552"/>
      <c r="AR189" s="552"/>
      <c r="AS189" s="552"/>
      <c r="AT189" s="552"/>
      <c r="AU189" s="552"/>
      <c r="AV189" s="552"/>
      <c r="AW189" s="616"/>
      <c r="AX189" s="552"/>
      <c r="AY189" s="552"/>
      <c r="AZ189" s="552"/>
      <c r="BA189" s="616"/>
      <c r="BB189" s="552"/>
      <c r="BC189" s="552"/>
      <c r="BD189" s="552"/>
      <c r="BE189" s="616"/>
      <c r="BF189" s="552"/>
      <c r="BG189" s="552"/>
      <c r="BH189" s="552"/>
      <c r="BI189" s="618"/>
      <c r="BJ189" s="618"/>
      <c r="BK189" s="618"/>
      <c r="BL189" s="618"/>
      <c r="BM189" s="552"/>
      <c r="BN189" s="552"/>
      <c r="BO189" s="678"/>
      <c r="BP189" s="281"/>
      <c r="BQ189" s="552"/>
      <c r="BR189" s="552"/>
      <c r="BS189" s="552"/>
      <c r="BT189" s="552"/>
      <c r="BU189" s="552"/>
      <c r="BV189" s="552"/>
      <c r="BW189" s="552"/>
      <c r="BX189" s="552"/>
      <c r="BY189" s="552"/>
      <c r="BZ189" s="552"/>
      <c r="CA189" s="552"/>
      <c r="CB189" s="552"/>
      <c r="CC189" s="552"/>
      <c r="CD189" s="552"/>
      <c r="CE189" s="552"/>
      <c r="CF189" s="552"/>
      <c r="CG189" s="552"/>
      <c r="CH189" s="552"/>
      <c r="CI189" s="552"/>
      <c r="CJ189" s="552"/>
      <c r="CK189" s="552"/>
      <c r="CL189" s="552"/>
      <c r="CM189" s="552"/>
      <c r="CN189" s="552"/>
      <c r="CO189" s="552"/>
      <c r="CP189" s="617"/>
      <c r="CQ189" s="552"/>
      <c r="CR189" s="552"/>
      <c r="CS189" s="552"/>
      <c r="CT189" s="552"/>
      <c r="CU189" s="552"/>
      <c r="CV189" s="552"/>
      <c r="CW189" s="552"/>
      <c r="CX189" s="552"/>
      <c r="CY189" s="552"/>
      <c r="CZ189" s="552"/>
      <c r="DA189" s="552"/>
      <c r="DB189" s="552"/>
      <c r="DC189" s="552"/>
      <c r="DD189" s="552"/>
      <c r="DE189" s="552"/>
      <c r="DF189" s="552"/>
      <c r="DG189" s="552"/>
      <c r="DH189" s="552"/>
      <c r="DI189" s="552"/>
      <c r="DJ189" s="552"/>
      <c r="DK189" s="552"/>
      <c r="DL189" s="552"/>
      <c r="DM189" s="552"/>
      <c r="DN189" s="552"/>
      <c r="DO189" s="552"/>
      <c r="DP189" s="552"/>
      <c r="DQ189" s="552"/>
      <c r="DR189" s="552"/>
      <c r="DS189" s="552"/>
    </row>
    <row r="190" spans="1:123" ht="20.25" customHeight="1">
      <c r="AF190" s="678"/>
      <c r="AG190" s="552"/>
      <c r="AH190" s="552"/>
      <c r="AI190" s="614"/>
      <c r="AJ190" s="552"/>
      <c r="AK190" s="552"/>
      <c r="AL190" s="552"/>
      <c r="AM190" s="615"/>
      <c r="AN190" s="259"/>
      <c r="AO190" s="615"/>
      <c r="AP190" s="552"/>
      <c r="AQ190" s="552"/>
      <c r="AR190" s="552"/>
      <c r="AS190" s="552"/>
      <c r="AT190" s="552"/>
      <c r="AU190" s="552"/>
      <c r="AV190" s="552"/>
      <c r="AW190" s="616"/>
      <c r="AX190" s="552"/>
      <c r="AY190" s="552"/>
      <c r="AZ190" s="552"/>
      <c r="BA190" s="616"/>
      <c r="BB190" s="552"/>
      <c r="BC190" s="552"/>
      <c r="BD190" s="552"/>
      <c r="BE190" s="616"/>
      <c r="BF190" s="552"/>
      <c r="BG190" s="552"/>
      <c r="BH190" s="552"/>
      <c r="BI190" s="618"/>
      <c r="BJ190" s="618"/>
      <c r="BK190" s="618"/>
      <c r="BL190" s="618"/>
      <c r="BM190" s="552"/>
      <c r="BN190" s="552"/>
      <c r="BO190" s="678"/>
      <c r="BP190" s="281"/>
      <c r="BQ190" s="552"/>
      <c r="BR190" s="552"/>
      <c r="BS190" s="552"/>
      <c r="BT190" s="552"/>
      <c r="BU190" s="552"/>
      <c r="BV190" s="552"/>
      <c r="BW190" s="552"/>
      <c r="BX190" s="552"/>
      <c r="BY190" s="552"/>
      <c r="BZ190" s="552"/>
      <c r="CA190" s="552"/>
      <c r="CB190" s="552"/>
      <c r="CC190" s="552"/>
      <c r="CD190" s="552"/>
      <c r="CE190" s="552"/>
      <c r="CF190" s="552"/>
      <c r="CG190" s="552"/>
      <c r="CH190" s="552"/>
      <c r="CI190" s="552"/>
      <c r="CJ190" s="552"/>
      <c r="CK190" s="552"/>
      <c r="CL190" s="552"/>
      <c r="CM190" s="552"/>
      <c r="CN190" s="552"/>
      <c r="CO190" s="552"/>
      <c r="CP190" s="617"/>
      <c r="CQ190" s="552"/>
      <c r="CR190" s="552"/>
      <c r="CS190" s="552"/>
      <c r="CT190" s="552"/>
      <c r="CU190" s="552"/>
      <c r="CV190" s="552"/>
      <c r="CW190" s="552"/>
      <c r="CX190" s="552"/>
      <c r="CY190" s="552"/>
      <c r="CZ190" s="552"/>
      <c r="DA190" s="552"/>
      <c r="DB190" s="552"/>
      <c r="DC190" s="552"/>
      <c r="DD190" s="552"/>
      <c r="DE190" s="552"/>
      <c r="DF190" s="552"/>
      <c r="DG190" s="552"/>
      <c r="DH190" s="552"/>
      <c r="DI190" s="552"/>
      <c r="DJ190" s="552"/>
      <c r="DK190" s="552"/>
      <c r="DL190" s="552"/>
      <c r="DM190" s="552"/>
      <c r="DN190" s="552"/>
      <c r="DO190" s="552"/>
      <c r="DP190" s="552"/>
      <c r="DQ190" s="552"/>
      <c r="DR190" s="552"/>
      <c r="DS190" s="552"/>
    </row>
    <row r="191" spans="1:123" ht="20.25" customHeight="1">
      <c r="AF191" s="678"/>
      <c r="AG191" s="552"/>
      <c r="AH191" s="552"/>
      <c r="AI191" s="614"/>
      <c r="AJ191" s="552"/>
      <c r="AK191" s="552"/>
      <c r="AL191" s="552"/>
      <c r="AM191" s="615"/>
      <c r="AN191" s="259"/>
      <c r="AO191" s="615"/>
      <c r="AP191" s="552"/>
      <c r="AQ191" s="552"/>
      <c r="AR191" s="552"/>
      <c r="AS191" s="552"/>
      <c r="AT191" s="552"/>
      <c r="AU191" s="552"/>
      <c r="AV191" s="552"/>
      <c r="AW191" s="616"/>
      <c r="AX191" s="552"/>
      <c r="AY191" s="552"/>
      <c r="AZ191" s="552"/>
      <c r="BA191" s="616"/>
      <c r="BB191" s="552"/>
      <c r="BC191" s="552"/>
      <c r="BD191" s="552"/>
      <c r="BE191" s="616"/>
      <c r="BF191" s="552"/>
      <c r="BG191" s="552"/>
      <c r="BH191" s="552"/>
      <c r="BI191" s="618"/>
      <c r="BJ191" s="618"/>
      <c r="BK191" s="618"/>
      <c r="BL191" s="618"/>
      <c r="BM191" s="552"/>
      <c r="BN191" s="552"/>
      <c r="BO191" s="678"/>
      <c r="BP191" s="281"/>
      <c r="BQ191" s="552"/>
      <c r="BR191" s="552"/>
      <c r="BS191" s="552"/>
      <c r="BT191" s="552"/>
      <c r="BU191" s="552"/>
      <c r="BV191" s="552"/>
      <c r="BW191" s="552"/>
      <c r="BX191" s="552"/>
      <c r="BY191" s="552"/>
      <c r="BZ191" s="552"/>
      <c r="CA191" s="552"/>
      <c r="CB191" s="552"/>
      <c r="CC191" s="552"/>
      <c r="CD191" s="552"/>
      <c r="CE191" s="552"/>
      <c r="CF191" s="552"/>
      <c r="CG191" s="552"/>
      <c r="CH191" s="552"/>
      <c r="CI191" s="552"/>
      <c r="CJ191" s="552"/>
      <c r="CK191" s="552"/>
      <c r="CL191" s="552"/>
      <c r="CM191" s="552"/>
      <c r="CN191" s="552"/>
      <c r="CO191" s="552"/>
      <c r="CP191" s="617"/>
      <c r="CQ191" s="552"/>
      <c r="CR191" s="552"/>
      <c r="CS191" s="552"/>
      <c r="CT191" s="552"/>
      <c r="CU191" s="552"/>
      <c r="CV191" s="552"/>
      <c r="CW191" s="552"/>
      <c r="CX191" s="552"/>
      <c r="CY191" s="552"/>
      <c r="CZ191" s="552"/>
      <c r="DA191" s="552"/>
      <c r="DB191" s="552"/>
      <c r="DC191" s="552"/>
      <c r="DD191" s="552"/>
      <c r="DE191" s="552"/>
      <c r="DF191" s="552"/>
      <c r="DG191" s="552"/>
      <c r="DH191" s="552"/>
      <c r="DI191" s="552"/>
      <c r="DJ191" s="552"/>
      <c r="DK191" s="552"/>
      <c r="DL191" s="552"/>
      <c r="DM191" s="552"/>
      <c r="DN191" s="552"/>
      <c r="DO191" s="552"/>
      <c r="DP191" s="552"/>
      <c r="DQ191" s="552"/>
      <c r="DR191" s="552"/>
      <c r="DS191" s="552"/>
    </row>
    <row r="192" spans="1:123" ht="20.25" customHeight="1">
      <c r="AF192" s="678"/>
      <c r="AG192" s="552"/>
      <c r="AH192" s="552"/>
      <c r="AI192" s="614"/>
      <c r="AJ192" s="552"/>
      <c r="AK192" s="552"/>
      <c r="AL192" s="552"/>
      <c r="AM192" s="615"/>
      <c r="AN192" s="259"/>
      <c r="AO192" s="615"/>
      <c r="AP192" s="552"/>
      <c r="AQ192" s="552"/>
      <c r="AR192" s="552"/>
      <c r="AS192" s="552"/>
      <c r="AT192" s="552"/>
      <c r="AU192" s="552"/>
      <c r="AV192" s="552"/>
      <c r="AW192" s="616"/>
      <c r="AX192" s="552"/>
      <c r="AY192" s="552"/>
      <c r="AZ192" s="552"/>
      <c r="BA192" s="616"/>
      <c r="BB192" s="552"/>
      <c r="BC192" s="552"/>
      <c r="BD192" s="552"/>
      <c r="BE192" s="616"/>
      <c r="BF192" s="552"/>
      <c r="BG192" s="552"/>
      <c r="BH192" s="552"/>
      <c r="BI192" s="618"/>
      <c r="BJ192" s="618"/>
      <c r="BK192" s="618"/>
      <c r="BL192" s="618"/>
      <c r="BM192" s="552"/>
      <c r="BN192" s="552"/>
      <c r="BO192" s="678"/>
    </row>
    <row r="193" spans="32:67" ht="20.25" customHeight="1">
      <c r="AF193" s="678"/>
      <c r="AG193" s="552"/>
      <c r="AH193" s="552"/>
      <c r="AI193" s="614"/>
      <c r="AJ193" s="552"/>
      <c r="AK193" s="552"/>
      <c r="AL193" s="552"/>
      <c r="AM193" s="615"/>
      <c r="AN193" s="259"/>
      <c r="AO193" s="615"/>
      <c r="AP193" s="552"/>
      <c r="AQ193" s="552"/>
      <c r="AR193" s="552"/>
      <c r="AS193" s="552"/>
      <c r="AT193" s="552"/>
      <c r="AU193" s="552"/>
      <c r="AV193" s="552"/>
      <c r="AW193" s="616"/>
      <c r="AX193" s="552"/>
      <c r="AY193" s="552"/>
      <c r="AZ193" s="552"/>
      <c r="BA193" s="616"/>
      <c r="BB193" s="552"/>
      <c r="BC193" s="552"/>
      <c r="BD193" s="552"/>
      <c r="BE193" s="616"/>
      <c r="BF193" s="552"/>
      <c r="BG193" s="552"/>
      <c r="BH193" s="552"/>
      <c r="BI193" s="618"/>
      <c r="BJ193" s="618"/>
      <c r="BK193" s="618"/>
      <c r="BL193" s="618"/>
      <c r="BM193" s="552"/>
      <c r="BN193" s="552"/>
      <c r="BO193" s="678"/>
    </row>
    <row r="194" spans="32:67" ht="20.25" customHeight="1">
      <c r="AF194" s="678"/>
      <c r="AG194" s="552"/>
      <c r="AH194" s="552"/>
      <c r="AI194" s="614"/>
      <c r="AJ194" s="552"/>
      <c r="AK194" s="552"/>
      <c r="AL194" s="552"/>
      <c r="AM194" s="615"/>
      <c r="AN194" s="259"/>
      <c r="AO194" s="615"/>
      <c r="AP194" s="552"/>
      <c r="AQ194" s="552"/>
      <c r="AR194" s="552"/>
      <c r="AS194" s="552"/>
      <c r="AT194" s="552"/>
      <c r="AU194" s="552"/>
      <c r="AV194" s="552"/>
      <c r="AW194" s="616"/>
      <c r="AX194" s="552"/>
      <c r="AY194" s="552"/>
      <c r="AZ194" s="552"/>
      <c r="BA194" s="616"/>
      <c r="BB194" s="552"/>
      <c r="BC194" s="552"/>
      <c r="BD194" s="552"/>
      <c r="BE194" s="616"/>
      <c r="BF194" s="552"/>
      <c r="BG194" s="552"/>
      <c r="BH194" s="552"/>
      <c r="BI194" s="618"/>
      <c r="BJ194" s="618"/>
      <c r="BK194" s="618"/>
      <c r="BL194" s="618"/>
      <c r="BM194" s="552"/>
      <c r="BN194" s="552"/>
      <c r="BO194" s="678"/>
    </row>
    <row r="195" spans="32:67" ht="20.25" customHeight="1">
      <c r="AF195" s="678"/>
      <c r="AG195" s="552"/>
      <c r="AH195" s="552"/>
      <c r="AI195" s="614"/>
      <c r="AJ195" s="552"/>
      <c r="AK195" s="552"/>
      <c r="AL195" s="552"/>
      <c r="AM195" s="615"/>
      <c r="AN195" s="259"/>
      <c r="AO195" s="615"/>
      <c r="AP195" s="552"/>
      <c r="AQ195" s="552"/>
      <c r="AR195" s="552"/>
      <c r="AS195" s="552"/>
      <c r="AT195" s="552"/>
      <c r="AU195" s="552"/>
      <c r="AV195" s="552"/>
      <c r="AW195" s="616"/>
      <c r="AX195" s="552"/>
      <c r="AY195" s="552"/>
      <c r="AZ195" s="552"/>
      <c r="BA195" s="616"/>
      <c r="BB195" s="552"/>
      <c r="BC195" s="552"/>
      <c r="BD195" s="552"/>
      <c r="BE195" s="616"/>
      <c r="BF195" s="552"/>
      <c r="BG195" s="552"/>
      <c r="BH195" s="552"/>
      <c r="BI195" s="552"/>
      <c r="BJ195" s="552"/>
      <c r="BK195" s="552"/>
      <c r="BL195" s="552"/>
      <c r="BM195" s="552"/>
      <c r="BN195" s="552"/>
      <c r="BO195" s="678"/>
    </row>
    <row r="196" spans="32:67" ht="20.25" customHeight="1">
      <c r="AF196" s="678"/>
      <c r="AG196" s="552"/>
      <c r="AH196" s="552"/>
      <c r="AI196" s="614"/>
      <c r="AJ196" s="552"/>
      <c r="AK196" s="552"/>
      <c r="AL196" s="552"/>
      <c r="AM196" s="615"/>
      <c r="AN196" s="259"/>
      <c r="AO196" s="615"/>
      <c r="AP196" s="552"/>
      <c r="AQ196" s="552"/>
      <c r="AR196" s="552"/>
      <c r="AS196" s="552"/>
      <c r="AT196" s="552"/>
      <c r="AU196" s="552"/>
      <c r="AV196" s="552"/>
      <c r="AW196" s="616"/>
      <c r="AX196" s="552"/>
      <c r="AY196" s="552"/>
      <c r="AZ196" s="552"/>
      <c r="BA196" s="616"/>
      <c r="BB196" s="552"/>
      <c r="BC196" s="552"/>
      <c r="BD196" s="552"/>
      <c r="BE196" s="616"/>
      <c r="BF196" s="552"/>
      <c r="BG196" s="552"/>
      <c r="BH196" s="552"/>
      <c r="BI196" s="552"/>
      <c r="BJ196" s="552"/>
      <c r="BK196" s="552"/>
      <c r="BL196" s="552"/>
      <c r="BM196" s="552"/>
      <c r="BN196" s="552"/>
      <c r="BO196" s="678"/>
    </row>
    <row r="197" spans="32:67" ht="20.25" customHeight="1">
      <c r="AF197" s="678"/>
      <c r="AG197" s="552"/>
      <c r="AH197" s="552"/>
      <c r="AI197" s="614"/>
      <c r="AJ197" s="552"/>
      <c r="AK197" s="552"/>
      <c r="AL197" s="552"/>
      <c r="AM197" s="615"/>
      <c r="AN197" s="259"/>
      <c r="AO197" s="615"/>
      <c r="AP197" s="552"/>
      <c r="AQ197" s="552"/>
      <c r="AR197" s="552"/>
      <c r="AS197" s="552"/>
      <c r="AT197" s="552"/>
      <c r="AU197" s="552"/>
      <c r="AV197" s="552"/>
      <c r="AW197" s="616"/>
      <c r="AX197" s="552"/>
      <c r="AY197" s="552"/>
      <c r="AZ197" s="552"/>
      <c r="BA197" s="616"/>
      <c r="BB197" s="552"/>
      <c r="BC197" s="552"/>
      <c r="BD197" s="552"/>
      <c r="BE197" s="616"/>
      <c r="BF197" s="552"/>
      <c r="BG197" s="552"/>
      <c r="BH197" s="552"/>
      <c r="BI197" s="552"/>
      <c r="BJ197" s="552"/>
      <c r="BK197" s="552"/>
      <c r="BL197" s="552"/>
      <c r="BM197" s="552"/>
      <c r="BN197" s="552"/>
      <c r="BO197" s="678"/>
    </row>
    <row r="198" spans="32:67" ht="20.25" customHeight="1">
      <c r="AF198" s="678"/>
      <c r="AG198" s="552"/>
      <c r="AH198" s="552"/>
      <c r="AI198" s="614"/>
      <c r="AJ198" s="552"/>
      <c r="AK198" s="552"/>
      <c r="AL198" s="552"/>
      <c r="AM198" s="615"/>
      <c r="AN198" s="259"/>
      <c r="AO198" s="615"/>
      <c r="AP198" s="552"/>
      <c r="AQ198" s="552"/>
      <c r="AR198" s="552"/>
      <c r="AS198" s="552"/>
      <c r="AT198" s="552"/>
      <c r="AU198" s="552"/>
      <c r="AV198" s="552"/>
      <c r="AW198" s="616"/>
      <c r="AX198" s="552"/>
      <c r="AY198" s="552"/>
      <c r="AZ198" s="552"/>
      <c r="BA198" s="616"/>
      <c r="BB198" s="552"/>
      <c r="BC198" s="552"/>
      <c r="BD198" s="552"/>
      <c r="BE198" s="616"/>
      <c r="BF198" s="552"/>
      <c r="BG198" s="552"/>
      <c r="BH198" s="552"/>
      <c r="BI198" s="552"/>
      <c r="BJ198" s="552"/>
      <c r="BK198" s="552"/>
      <c r="BL198" s="552"/>
      <c r="BM198" s="552"/>
      <c r="BN198" s="552"/>
      <c r="BO198" s="678"/>
    </row>
    <row r="199" spans="32:67" ht="20.25" customHeight="1">
      <c r="AF199" s="678"/>
      <c r="AG199" s="552"/>
      <c r="AH199" s="552"/>
      <c r="AI199" s="614"/>
      <c r="AJ199" s="552"/>
      <c r="AK199" s="552"/>
      <c r="AL199" s="552"/>
      <c r="AM199" s="615"/>
      <c r="AN199" s="259"/>
      <c r="AO199" s="615"/>
      <c r="AP199" s="552"/>
      <c r="AQ199" s="552"/>
      <c r="AR199" s="552"/>
      <c r="AS199" s="552"/>
      <c r="AT199" s="552"/>
      <c r="AU199" s="552"/>
      <c r="AV199" s="552"/>
      <c r="AW199" s="616"/>
      <c r="AX199" s="552"/>
      <c r="AY199" s="552"/>
      <c r="AZ199" s="552"/>
      <c r="BA199" s="616"/>
      <c r="BB199" s="552"/>
      <c r="BC199" s="552"/>
      <c r="BD199" s="552"/>
      <c r="BE199" s="616"/>
      <c r="BF199" s="552"/>
      <c r="BG199" s="552"/>
      <c r="BH199" s="552"/>
      <c r="BI199" s="552"/>
      <c r="BJ199" s="552"/>
      <c r="BK199" s="552"/>
      <c r="BL199" s="552"/>
      <c r="BM199" s="552"/>
      <c r="BN199" s="552"/>
      <c r="BO199" s="678"/>
    </row>
    <row r="200" spans="32:67" ht="20.25" customHeight="1">
      <c r="AF200" s="678"/>
      <c r="AG200" s="552"/>
      <c r="AH200" s="552"/>
      <c r="AI200" s="614"/>
      <c r="AJ200" s="552"/>
      <c r="AK200" s="552"/>
      <c r="AL200" s="552"/>
      <c r="AM200" s="615"/>
      <c r="AN200" s="259"/>
      <c r="AO200" s="615"/>
      <c r="AP200" s="552"/>
      <c r="AQ200" s="552"/>
      <c r="AR200" s="552"/>
      <c r="AS200" s="552"/>
      <c r="AT200" s="552"/>
      <c r="AU200" s="552"/>
      <c r="AV200" s="552"/>
      <c r="AW200" s="616"/>
      <c r="AX200" s="552"/>
      <c r="AY200" s="552"/>
      <c r="AZ200" s="552"/>
      <c r="BA200" s="616"/>
      <c r="BB200" s="552"/>
      <c r="BC200" s="552"/>
      <c r="BD200" s="552"/>
      <c r="BE200" s="616"/>
      <c r="BF200" s="552"/>
      <c r="BG200" s="552"/>
      <c r="BH200" s="552"/>
      <c r="BI200" s="552"/>
      <c r="BJ200" s="552"/>
      <c r="BK200" s="552"/>
      <c r="BL200" s="552"/>
      <c r="BM200" s="552"/>
      <c r="BN200" s="552"/>
      <c r="BO200" s="678"/>
    </row>
    <row r="201" spans="32:67" ht="20.25" customHeight="1">
      <c r="AF201" s="678"/>
      <c r="AG201" s="552"/>
      <c r="AH201" s="552"/>
      <c r="AI201" s="614"/>
      <c r="AJ201" s="552"/>
      <c r="AK201" s="552"/>
      <c r="AL201" s="552"/>
      <c r="AM201" s="615"/>
      <c r="AN201" s="259"/>
      <c r="AO201" s="615"/>
      <c r="AP201" s="552"/>
      <c r="AQ201" s="552"/>
      <c r="AR201" s="552"/>
      <c r="AS201" s="552"/>
      <c r="AT201" s="552"/>
      <c r="AU201" s="552"/>
      <c r="AV201" s="552"/>
      <c r="AW201" s="616"/>
      <c r="AX201" s="552"/>
      <c r="AY201" s="552"/>
      <c r="AZ201" s="552"/>
      <c r="BA201" s="616"/>
      <c r="BB201" s="552"/>
      <c r="BC201" s="552"/>
      <c r="BD201" s="552"/>
      <c r="BE201" s="616"/>
      <c r="BF201" s="552"/>
      <c r="BG201" s="552"/>
      <c r="BH201" s="552"/>
      <c r="BI201" s="552"/>
      <c r="BJ201" s="552"/>
      <c r="BK201" s="552"/>
      <c r="BL201" s="552"/>
      <c r="BM201" s="552"/>
      <c r="BN201" s="552"/>
      <c r="BO201" s="678"/>
    </row>
    <row r="202" spans="32:67" ht="20.25" customHeight="1">
      <c r="AF202" s="678"/>
      <c r="AG202" s="552"/>
      <c r="AH202" s="552"/>
      <c r="AI202" s="614"/>
      <c r="AJ202" s="552"/>
      <c r="AK202" s="552"/>
      <c r="AL202" s="552"/>
      <c r="AM202" s="615"/>
      <c r="AN202" s="259"/>
      <c r="AO202" s="615"/>
      <c r="AP202" s="552"/>
      <c r="AQ202" s="552"/>
      <c r="AR202" s="552"/>
      <c r="AS202" s="552"/>
      <c r="AT202" s="552"/>
      <c r="AU202" s="552"/>
      <c r="AV202" s="552"/>
      <c r="AW202" s="616"/>
      <c r="AX202" s="552"/>
      <c r="AY202" s="552"/>
      <c r="AZ202" s="552"/>
      <c r="BA202" s="616"/>
      <c r="BB202" s="552"/>
      <c r="BC202" s="552"/>
      <c r="BD202" s="552"/>
      <c r="BE202" s="616"/>
      <c r="BF202" s="552"/>
      <c r="BG202" s="552"/>
      <c r="BH202" s="552"/>
      <c r="BI202" s="552"/>
      <c r="BJ202" s="552"/>
      <c r="BK202" s="552"/>
      <c r="BL202" s="552"/>
      <c r="BM202" s="552"/>
      <c r="BN202" s="552"/>
      <c r="BO202" s="678"/>
    </row>
    <row r="203" spans="32:67" ht="20.25" customHeight="1">
      <c r="AF203" s="678"/>
      <c r="AG203" s="552"/>
      <c r="AH203" s="552"/>
      <c r="AI203" s="614"/>
      <c r="AJ203" s="552"/>
      <c r="AK203" s="552"/>
      <c r="AL203" s="552"/>
      <c r="AM203" s="615"/>
      <c r="AN203" s="259"/>
      <c r="AO203" s="615"/>
      <c r="AP203" s="552"/>
      <c r="AQ203" s="552"/>
      <c r="AR203" s="552"/>
      <c r="AS203" s="552"/>
      <c r="AT203" s="552"/>
      <c r="AU203" s="552"/>
      <c r="AV203" s="552"/>
      <c r="AW203" s="616"/>
      <c r="AX203" s="552"/>
      <c r="AY203" s="552"/>
      <c r="AZ203" s="552"/>
      <c r="BA203" s="616"/>
      <c r="BB203" s="552"/>
      <c r="BC203" s="552"/>
      <c r="BD203" s="552"/>
      <c r="BE203" s="616"/>
      <c r="BF203" s="552"/>
      <c r="BG203" s="552"/>
      <c r="BH203" s="552"/>
      <c r="BI203" s="552"/>
      <c r="BJ203" s="552"/>
      <c r="BK203" s="552"/>
      <c r="BL203" s="552"/>
      <c r="BM203" s="552"/>
      <c r="BN203" s="552"/>
      <c r="BO203" s="678"/>
    </row>
    <row r="204" spans="32:67" ht="20.25" customHeight="1">
      <c r="AF204" s="678"/>
      <c r="AG204" s="552"/>
      <c r="AH204" s="552"/>
      <c r="AI204" s="614"/>
      <c r="AJ204" s="552"/>
      <c r="AK204" s="552"/>
      <c r="AL204" s="552"/>
      <c r="AM204" s="615"/>
      <c r="AN204" s="259"/>
      <c r="AO204" s="615"/>
      <c r="AP204" s="552"/>
      <c r="AQ204" s="552"/>
      <c r="AR204" s="552"/>
      <c r="AS204" s="552"/>
      <c r="AT204" s="552"/>
      <c r="AU204" s="552"/>
      <c r="AV204" s="552"/>
      <c r="AW204" s="616"/>
      <c r="AX204" s="552"/>
      <c r="AY204" s="552"/>
      <c r="AZ204" s="552"/>
      <c r="BA204" s="616"/>
      <c r="BB204" s="552"/>
      <c r="BC204" s="552"/>
      <c r="BD204" s="552"/>
      <c r="BE204" s="616"/>
      <c r="BF204" s="552"/>
      <c r="BG204" s="552"/>
      <c r="BH204" s="552"/>
      <c r="BI204" s="552"/>
      <c r="BJ204" s="552"/>
      <c r="BK204" s="552"/>
      <c r="BL204" s="552"/>
      <c r="BM204" s="552"/>
      <c r="BN204" s="552"/>
      <c r="BO204" s="678"/>
    </row>
    <row r="205" spans="32:67" ht="20.25" customHeight="1">
      <c r="AF205" s="678"/>
      <c r="AG205" s="552"/>
      <c r="AH205" s="552"/>
      <c r="AI205" s="614"/>
      <c r="AJ205" s="552"/>
      <c r="AK205" s="552"/>
      <c r="AL205" s="552"/>
      <c r="AM205" s="615"/>
      <c r="AN205" s="259"/>
      <c r="AO205" s="615"/>
      <c r="AP205" s="552"/>
      <c r="AQ205" s="552"/>
      <c r="AR205" s="552"/>
      <c r="AS205" s="552"/>
      <c r="AT205" s="552"/>
      <c r="AU205" s="552"/>
      <c r="AV205" s="552"/>
      <c r="AW205" s="616"/>
      <c r="AX205" s="552"/>
      <c r="AY205" s="552"/>
      <c r="AZ205" s="552"/>
      <c r="BA205" s="616"/>
      <c r="BB205" s="552"/>
      <c r="BC205" s="552"/>
      <c r="BD205" s="552"/>
      <c r="BE205" s="616"/>
      <c r="BF205" s="552"/>
      <c r="BG205" s="552"/>
      <c r="BH205" s="552"/>
      <c r="BI205" s="552"/>
      <c r="BJ205" s="552"/>
      <c r="BK205" s="552"/>
      <c r="BL205" s="552"/>
      <c r="BM205" s="552"/>
      <c r="BN205" s="552"/>
      <c r="BO205" s="678"/>
    </row>
    <row r="206" spans="32:67" ht="20.25" customHeight="1">
      <c r="AF206" s="678"/>
      <c r="AG206" s="552"/>
      <c r="AH206" s="552"/>
      <c r="AI206" s="614"/>
      <c r="AJ206" s="552"/>
      <c r="AK206" s="552"/>
      <c r="AL206" s="552"/>
      <c r="AM206" s="615"/>
      <c r="AN206" s="259"/>
      <c r="AO206" s="615"/>
      <c r="AP206" s="552"/>
      <c r="AQ206" s="552"/>
      <c r="AR206" s="552"/>
      <c r="AS206" s="552"/>
      <c r="AT206" s="552"/>
      <c r="AU206" s="552"/>
      <c r="AV206" s="552"/>
      <c r="AW206" s="616"/>
      <c r="AX206" s="552"/>
      <c r="AY206" s="552"/>
      <c r="AZ206" s="552"/>
      <c r="BA206" s="616"/>
      <c r="BB206" s="552"/>
      <c r="BC206" s="552"/>
      <c r="BD206" s="552"/>
      <c r="BE206" s="616"/>
      <c r="BF206" s="552"/>
      <c r="BG206" s="552"/>
      <c r="BH206" s="552"/>
      <c r="BI206" s="552"/>
      <c r="BJ206" s="552"/>
      <c r="BK206" s="552"/>
      <c r="BL206" s="552"/>
      <c r="BM206" s="552"/>
      <c r="BN206" s="552"/>
      <c r="BO206" s="678"/>
    </row>
    <row r="207" spans="32:67" ht="20.25" customHeight="1">
      <c r="AF207" s="678"/>
      <c r="AG207" s="552"/>
      <c r="AH207" s="552"/>
      <c r="AI207" s="614"/>
      <c r="AJ207" s="552"/>
      <c r="AK207" s="552"/>
      <c r="AL207" s="552"/>
      <c r="AM207" s="615"/>
      <c r="AN207" s="259"/>
      <c r="AO207" s="615"/>
      <c r="AP207" s="552"/>
      <c r="AQ207" s="552"/>
      <c r="AR207" s="552"/>
      <c r="AS207" s="552"/>
      <c r="AT207" s="552"/>
      <c r="AU207" s="552"/>
      <c r="AV207" s="552"/>
      <c r="AW207" s="616"/>
      <c r="AX207" s="552"/>
      <c r="AY207" s="552"/>
      <c r="AZ207" s="552"/>
      <c r="BA207" s="616"/>
      <c r="BB207" s="552"/>
      <c r="BC207" s="552"/>
      <c r="BD207" s="552"/>
      <c r="BE207" s="616"/>
      <c r="BF207" s="552"/>
      <c r="BG207" s="552"/>
      <c r="BH207" s="552"/>
      <c r="BI207" s="552"/>
      <c r="BJ207" s="552"/>
      <c r="BK207" s="552"/>
      <c r="BL207" s="552"/>
      <c r="BM207" s="552"/>
      <c r="BN207" s="552"/>
      <c r="BO207" s="678"/>
    </row>
    <row r="208" spans="32:67" ht="20.25" customHeight="1">
      <c r="AF208" s="678"/>
      <c r="AG208" s="552"/>
      <c r="AH208" s="552"/>
      <c r="AI208" s="614"/>
      <c r="AJ208" s="552"/>
      <c r="AK208" s="552"/>
      <c r="AL208" s="552"/>
      <c r="AM208" s="615"/>
      <c r="AN208" s="259"/>
      <c r="AO208" s="615"/>
      <c r="AP208" s="552"/>
      <c r="AQ208" s="552"/>
      <c r="AR208" s="552"/>
      <c r="AS208" s="552"/>
      <c r="AT208" s="552"/>
      <c r="AU208" s="552"/>
      <c r="AV208" s="552"/>
      <c r="AW208" s="616"/>
      <c r="AX208" s="552"/>
      <c r="AY208" s="552"/>
      <c r="AZ208" s="552"/>
      <c r="BA208" s="616"/>
      <c r="BB208" s="552"/>
      <c r="BC208" s="552"/>
      <c r="BD208" s="552"/>
      <c r="BE208" s="616"/>
      <c r="BF208" s="552"/>
      <c r="BG208" s="552"/>
      <c r="BH208" s="552"/>
      <c r="BI208" s="552"/>
      <c r="BJ208" s="552"/>
      <c r="BK208" s="552"/>
      <c r="BL208" s="552"/>
      <c r="BM208" s="552"/>
      <c r="BN208" s="552"/>
      <c r="BO208" s="678"/>
    </row>
    <row r="209" spans="32:67" ht="20.25" customHeight="1">
      <c r="AF209" s="678"/>
      <c r="AG209" s="552"/>
      <c r="AH209" s="552"/>
      <c r="AI209" s="614"/>
      <c r="AJ209" s="552"/>
      <c r="AK209" s="552"/>
      <c r="AL209" s="552"/>
      <c r="AM209" s="615"/>
      <c r="AN209" s="259"/>
      <c r="AO209" s="615"/>
      <c r="AP209" s="552"/>
      <c r="AQ209" s="552"/>
      <c r="AR209" s="552"/>
      <c r="AS209" s="552"/>
      <c r="AT209" s="552"/>
      <c r="AU209" s="552"/>
      <c r="AV209" s="552"/>
      <c r="AW209" s="616"/>
      <c r="AX209" s="552"/>
      <c r="AY209" s="552"/>
      <c r="AZ209" s="552"/>
      <c r="BA209" s="616"/>
      <c r="BB209" s="552"/>
      <c r="BC209" s="552"/>
      <c r="BD209" s="552"/>
      <c r="BE209" s="616"/>
      <c r="BF209" s="552"/>
      <c r="BG209" s="552"/>
      <c r="BH209" s="552"/>
      <c r="BI209" s="552"/>
      <c r="BJ209" s="552"/>
      <c r="BK209" s="552"/>
      <c r="BL209" s="552"/>
      <c r="BM209" s="552"/>
      <c r="BN209" s="552"/>
      <c r="BO209" s="678"/>
    </row>
    <row r="210" spans="32:67" ht="20.25" customHeight="1">
      <c r="AF210" s="678"/>
      <c r="AG210" s="552"/>
      <c r="AH210" s="552"/>
      <c r="AI210" s="614"/>
      <c r="AJ210" s="552"/>
      <c r="AK210" s="552"/>
      <c r="AL210" s="552"/>
      <c r="AM210" s="615"/>
      <c r="AN210" s="259"/>
      <c r="AO210" s="615"/>
      <c r="AP210" s="552"/>
      <c r="AQ210" s="552"/>
      <c r="AR210" s="552"/>
      <c r="AS210" s="552"/>
      <c r="AT210" s="552"/>
      <c r="AU210" s="552"/>
      <c r="AV210" s="552"/>
      <c r="AW210" s="616"/>
      <c r="AX210" s="552"/>
      <c r="AY210" s="552"/>
      <c r="AZ210" s="552"/>
      <c r="BA210" s="616"/>
      <c r="BB210" s="552"/>
      <c r="BC210" s="552"/>
      <c r="BD210" s="552"/>
      <c r="BE210" s="616"/>
      <c r="BF210" s="552"/>
      <c r="BG210" s="552"/>
      <c r="BH210" s="552"/>
      <c r="BI210" s="552"/>
      <c r="BJ210" s="552"/>
      <c r="BK210" s="552"/>
      <c r="BL210" s="552"/>
      <c r="BM210" s="552"/>
      <c r="BN210" s="552"/>
      <c r="BO210" s="678"/>
    </row>
    <row r="211" spans="32:67" ht="20.25" customHeight="1">
      <c r="AF211" s="678"/>
      <c r="AG211" s="552"/>
      <c r="AH211" s="552"/>
      <c r="AI211" s="614"/>
      <c r="AJ211" s="552"/>
      <c r="AK211" s="552"/>
      <c r="AL211" s="552"/>
      <c r="AM211" s="615"/>
      <c r="AN211" s="259"/>
      <c r="AO211" s="615"/>
      <c r="AP211" s="552"/>
      <c r="AQ211" s="552"/>
      <c r="AR211" s="552"/>
      <c r="AS211" s="552"/>
      <c r="AT211" s="552"/>
      <c r="AU211" s="552"/>
      <c r="AV211" s="552"/>
      <c r="AW211" s="616"/>
      <c r="AX211" s="552"/>
      <c r="AY211" s="552"/>
      <c r="AZ211" s="552"/>
      <c r="BA211" s="616"/>
      <c r="BB211" s="552"/>
      <c r="BC211" s="552"/>
      <c r="BD211" s="552"/>
      <c r="BE211" s="616"/>
      <c r="BF211" s="552"/>
      <c r="BG211" s="552"/>
      <c r="BH211" s="552"/>
      <c r="BI211" s="552"/>
      <c r="BJ211" s="552"/>
      <c r="BK211" s="552"/>
      <c r="BL211" s="552"/>
      <c r="BM211" s="552"/>
      <c r="BN211" s="552"/>
      <c r="BO211" s="678"/>
    </row>
    <row r="212" spans="32:67" ht="20.25" customHeight="1">
      <c r="AF212" s="678"/>
      <c r="AG212" s="552"/>
      <c r="AH212" s="552"/>
      <c r="AI212" s="614"/>
      <c r="AJ212" s="552"/>
      <c r="AK212" s="552"/>
      <c r="AL212" s="552"/>
      <c r="AM212" s="615"/>
      <c r="AN212" s="259"/>
      <c r="AO212" s="615"/>
      <c r="AP212" s="552"/>
      <c r="AQ212" s="552"/>
      <c r="AR212" s="552"/>
      <c r="AS212" s="552"/>
      <c r="AT212" s="552"/>
      <c r="AU212" s="552"/>
      <c r="AV212" s="552"/>
      <c r="AW212" s="616"/>
      <c r="AX212" s="552"/>
      <c r="AY212" s="552"/>
      <c r="AZ212" s="552"/>
      <c r="BA212" s="616"/>
      <c r="BB212" s="552"/>
      <c r="BC212" s="552"/>
      <c r="BD212" s="552"/>
      <c r="BE212" s="616"/>
      <c r="BF212" s="552"/>
      <c r="BG212" s="552"/>
      <c r="BH212" s="552"/>
      <c r="BI212" s="552"/>
      <c r="BJ212" s="552"/>
      <c r="BK212" s="552"/>
      <c r="BL212" s="552"/>
      <c r="BM212" s="552"/>
      <c r="BN212" s="552"/>
      <c r="BO212" s="678"/>
    </row>
    <row r="213" spans="32:67" ht="20.25" customHeight="1">
      <c r="AF213" s="678"/>
      <c r="AG213" s="552"/>
      <c r="AH213" s="552"/>
      <c r="AI213" s="614"/>
      <c r="AJ213" s="552"/>
      <c r="AK213" s="552"/>
      <c r="AL213" s="552"/>
      <c r="AM213" s="615"/>
      <c r="AN213" s="259"/>
      <c r="AO213" s="615"/>
      <c r="AP213" s="552"/>
      <c r="AQ213" s="552"/>
      <c r="AR213" s="552"/>
      <c r="AS213" s="552"/>
      <c r="AT213" s="552"/>
      <c r="AU213" s="552"/>
      <c r="AV213" s="552"/>
      <c r="AW213" s="616"/>
      <c r="AX213" s="552"/>
      <c r="AY213" s="552"/>
      <c r="AZ213" s="552"/>
      <c r="BA213" s="616"/>
      <c r="BB213" s="552"/>
      <c r="BC213" s="552"/>
      <c r="BD213" s="552"/>
      <c r="BE213" s="616"/>
      <c r="BF213" s="552"/>
      <c r="BG213" s="552"/>
      <c r="BH213" s="552"/>
      <c r="BI213" s="552"/>
      <c r="BJ213" s="552"/>
      <c r="BK213" s="552"/>
      <c r="BL213" s="552"/>
      <c r="BM213" s="552"/>
      <c r="BN213" s="552"/>
      <c r="BO213" s="678"/>
    </row>
    <row r="214" spans="32:67" ht="20.25" customHeight="1">
      <c r="AF214" s="678"/>
      <c r="AG214" s="552"/>
      <c r="AH214" s="552"/>
      <c r="AI214" s="614"/>
      <c r="AJ214" s="552"/>
      <c r="AK214" s="552"/>
      <c r="AL214" s="552"/>
      <c r="AM214" s="615"/>
      <c r="AN214" s="259"/>
      <c r="AO214" s="615"/>
      <c r="AP214" s="552"/>
      <c r="AQ214" s="552"/>
      <c r="AR214" s="552"/>
      <c r="AS214" s="552"/>
      <c r="AT214" s="552"/>
      <c r="AU214" s="552"/>
      <c r="AV214" s="552"/>
      <c r="AW214" s="616"/>
      <c r="AX214" s="552"/>
      <c r="AY214" s="552"/>
      <c r="AZ214" s="552"/>
      <c r="BA214" s="616"/>
      <c r="BB214" s="552"/>
      <c r="BC214" s="552"/>
      <c r="BD214" s="552"/>
      <c r="BE214" s="616"/>
      <c r="BF214" s="552"/>
      <c r="BG214" s="552"/>
      <c r="BH214" s="552"/>
      <c r="BI214" s="552"/>
      <c r="BJ214" s="552"/>
      <c r="BK214" s="552"/>
      <c r="BL214" s="552"/>
      <c r="BM214" s="552"/>
      <c r="BN214" s="552"/>
      <c r="BO214" s="678"/>
    </row>
    <row r="215" spans="32:67" ht="20.25" customHeight="1">
      <c r="AF215" s="678"/>
      <c r="AG215" s="552"/>
      <c r="AH215" s="552"/>
      <c r="AI215" s="614"/>
      <c r="AJ215" s="552"/>
      <c r="AK215" s="552"/>
      <c r="AL215" s="552"/>
      <c r="AM215" s="615"/>
      <c r="AN215" s="259"/>
      <c r="AO215" s="615"/>
      <c r="AP215" s="552"/>
      <c r="AQ215" s="552"/>
      <c r="AR215" s="552"/>
      <c r="AS215" s="552"/>
      <c r="AT215" s="552"/>
      <c r="AU215" s="552"/>
      <c r="AV215" s="552"/>
      <c r="AW215" s="616"/>
      <c r="AX215" s="552"/>
      <c r="AY215" s="552"/>
      <c r="AZ215" s="552"/>
      <c r="BA215" s="616"/>
      <c r="BB215" s="552"/>
      <c r="BC215" s="552"/>
      <c r="BD215" s="552"/>
      <c r="BE215" s="616"/>
      <c r="BF215" s="552"/>
      <c r="BG215" s="552"/>
      <c r="BH215" s="552"/>
      <c r="BI215" s="552"/>
      <c r="BJ215" s="552"/>
      <c r="BK215" s="552"/>
      <c r="BL215" s="552"/>
      <c r="BM215" s="552"/>
      <c r="BN215" s="552"/>
      <c r="BO215" s="678"/>
    </row>
    <row r="216" spans="32:67" ht="20.25" customHeight="1">
      <c r="AF216" s="678"/>
      <c r="AG216" s="552"/>
      <c r="AH216" s="552"/>
      <c r="AI216" s="614"/>
      <c r="AJ216" s="552"/>
      <c r="AK216" s="552"/>
      <c r="AL216" s="552"/>
      <c r="AM216" s="615"/>
      <c r="AN216" s="259"/>
      <c r="AO216" s="615"/>
      <c r="AP216" s="552"/>
      <c r="AQ216" s="552"/>
      <c r="AR216" s="552"/>
      <c r="AS216" s="552"/>
      <c r="AT216" s="552"/>
      <c r="AU216" s="552"/>
      <c r="AV216" s="552"/>
      <c r="AW216" s="616"/>
      <c r="AX216" s="552"/>
      <c r="AY216" s="552"/>
      <c r="AZ216" s="552"/>
      <c r="BA216" s="616"/>
      <c r="BB216" s="552"/>
      <c r="BC216" s="552"/>
      <c r="BD216" s="552"/>
      <c r="BE216" s="616"/>
      <c r="BF216" s="552"/>
      <c r="BG216" s="552"/>
      <c r="BH216" s="552"/>
      <c r="BI216" s="552"/>
      <c r="BJ216" s="552"/>
      <c r="BK216" s="552"/>
      <c r="BL216" s="552"/>
      <c r="BM216" s="552"/>
      <c r="BN216" s="552"/>
      <c r="BO216" s="678"/>
    </row>
    <row r="217" spans="32:67" ht="20.25" customHeight="1">
      <c r="AF217" s="678"/>
      <c r="AG217" s="552"/>
      <c r="AH217" s="552"/>
      <c r="AI217" s="614"/>
      <c r="AJ217" s="552"/>
      <c r="AK217" s="552"/>
      <c r="AL217" s="552"/>
      <c r="AM217" s="615"/>
      <c r="AN217" s="259"/>
      <c r="AO217" s="615"/>
      <c r="AP217" s="552"/>
      <c r="AQ217" s="552"/>
      <c r="AR217" s="552"/>
      <c r="AS217" s="552"/>
      <c r="AT217" s="552"/>
      <c r="AU217" s="552"/>
      <c r="AV217" s="552"/>
      <c r="AW217" s="616"/>
      <c r="AX217" s="552"/>
      <c r="AY217" s="552"/>
      <c r="AZ217" s="552"/>
      <c r="BA217" s="616"/>
      <c r="BB217" s="552"/>
      <c r="BC217" s="552"/>
      <c r="BD217" s="552"/>
      <c r="BE217" s="616"/>
      <c r="BF217" s="552"/>
      <c r="BG217" s="552"/>
      <c r="BH217" s="552"/>
      <c r="BI217" s="552"/>
      <c r="BJ217" s="552"/>
      <c r="BK217" s="552"/>
      <c r="BL217" s="552"/>
      <c r="BM217" s="552"/>
      <c r="BN217" s="552"/>
      <c r="BO217" s="678"/>
    </row>
    <row r="218" spans="32:67" ht="20.25" customHeight="1">
      <c r="AF218" s="678"/>
      <c r="AG218" s="552"/>
      <c r="AH218" s="552"/>
      <c r="AI218" s="614"/>
      <c r="AJ218" s="552"/>
      <c r="AK218" s="552"/>
      <c r="AL218" s="552"/>
      <c r="AM218" s="615"/>
      <c r="AN218" s="259"/>
      <c r="AO218" s="615"/>
      <c r="AP218" s="552"/>
      <c r="AQ218" s="552"/>
      <c r="AR218" s="552"/>
      <c r="AS218" s="552"/>
      <c r="AT218" s="552"/>
      <c r="AU218" s="552"/>
      <c r="AV218" s="552"/>
      <c r="AW218" s="616"/>
      <c r="AX218" s="552"/>
      <c r="AY218" s="552"/>
      <c r="AZ218" s="552"/>
      <c r="BA218" s="616"/>
      <c r="BB218" s="552"/>
      <c r="BC218" s="552"/>
      <c r="BD218" s="552"/>
      <c r="BE218" s="616"/>
      <c r="BF218" s="552"/>
      <c r="BG218" s="552"/>
      <c r="BH218" s="552"/>
      <c r="BI218" s="552"/>
      <c r="BJ218" s="552"/>
      <c r="BK218" s="552"/>
      <c r="BL218" s="552"/>
      <c r="BM218" s="552"/>
      <c r="BN218" s="552"/>
      <c r="BO218" s="678"/>
    </row>
    <row r="219" spans="32:67" ht="20.25" customHeight="1">
      <c r="AF219" s="678"/>
      <c r="AG219" s="552"/>
      <c r="AH219" s="552"/>
      <c r="AI219" s="614"/>
      <c r="AJ219" s="552"/>
      <c r="AK219" s="552"/>
      <c r="AL219" s="552"/>
      <c r="AM219" s="615"/>
      <c r="AN219" s="259"/>
      <c r="AO219" s="615"/>
      <c r="AP219" s="552"/>
      <c r="AQ219" s="552"/>
      <c r="AR219" s="552"/>
      <c r="AS219" s="552"/>
      <c r="AT219" s="552"/>
      <c r="AU219" s="552"/>
      <c r="AV219" s="552"/>
      <c r="AW219" s="616"/>
      <c r="AX219" s="552"/>
      <c r="AY219" s="552"/>
      <c r="AZ219" s="552"/>
      <c r="BA219" s="616"/>
      <c r="BB219" s="552"/>
      <c r="BC219" s="552"/>
      <c r="BD219" s="552"/>
      <c r="BE219" s="616"/>
      <c r="BF219" s="552"/>
      <c r="BG219" s="552"/>
      <c r="BH219" s="552"/>
      <c r="BI219" s="552"/>
      <c r="BJ219" s="552"/>
      <c r="BK219" s="552"/>
      <c r="BL219" s="552"/>
      <c r="BM219" s="552"/>
      <c r="BN219" s="552"/>
      <c r="BO219" s="678"/>
    </row>
    <row r="220" spans="32:67" ht="20.25" customHeight="1">
      <c r="AF220" s="678"/>
      <c r="AG220" s="552"/>
      <c r="AH220" s="552"/>
      <c r="AI220" s="614"/>
      <c r="AJ220" s="552"/>
      <c r="AK220" s="552"/>
      <c r="AL220" s="552"/>
      <c r="AM220" s="615"/>
      <c r="AN220" s="259"/>
      <c r="AO220" s="615"/>
      <c r="AP220" s="552"/>
      <c r="AQ220" s="552"/>
      <c r="AR220" s="552"/>
      <c r="AS220" s="552"/>
      <c r="AT220" s="552"/>
      <c r="AU220" s="552"/>
      <c r="AV220" s="552"/>
      <c r="AW220" s="616"/>
      <c r="AX220" s="552"/>
      <c r="AY220" s="552"/>
      <c r="AZ220" s="552"/>
      <c r="BA220" s="616"/>
      <c r="BB220" s="552"/>
      <c r="BC220" s="552"/>
      <c r="BD220" s="552"/>
      <c r="BE220" s="616"/>
      <c r="BF220" s="552"/>
      <c r="BG220" s="552"/>
      <c r="BH220" s="552"/>
      <c r="BI220" s="552"/>
      <c r="BJ220" s="552"/>
      <c r="BK220" s="552"/>
      <c r="BL220" s="552"/>
      <c r="BM220" s="552"/>
      <c r="BN220" s="552"/>
      <c r="BO220" s="678"/>
    </row>
    <row r="221" spans="32:67" ht="20.25" customHeight="1">
      <c r="AF221" s="678"/>
      <c r="AG221" s="552"/>
      <c r="AH221" s="552"/>
      <c r="AI221" s="614"/>
      <c r="AJ221" s="552"/>
      <c r="AK221" s="552"/>
      <c r="AL221" s="552"/>
      <c r="AM221" s="615"/>
      <c r="AN221" s="259"/>
      <c r="AO221" s="615"/>
      <c r="AP221" s="552"/>
      <c r="AQ221" s="552"/>
      <c r="AR221" s="552"/>
      <c r="AS221" s="552"/>
      <c r="AT221" s="552"/>
      <c r="AU221" s="552"/>
      <c r="AV221" s="552"/>
      <c r="AW221" s="616"/>
      <c r="AX221" s="552"/>
      <c r="AY221" s="552"/>
      <c r="AZ221" s="552"/>
      <c r="BA221" s="616"/>
      <c r="BB221" s="552"/>
      <c r="BC221" s="552"/>
      <c r="BD221" s="552"/>
      <c r="BE221" s="616"/>
      <c r="BF221" s="552"/>
      <c r="BG221" s="552"/>
      <c r="BH221" s="552"/>
      <c r="BI221" s="552"/>
      <c r="BJ221" s="552"/>
      <c r="BK221" s="552"/>
      <c r="BL221" s="552"/>
      <c r="BM221" s="552"/>
      <c r="BN221" s="552"/>
      <c r="BO221" s="678"/>
    </row>
    <row r="222" spans="32:67" ht="20.25" customHeight="1">
      <c r="AF222" s="678"/>
      <c r="AG222" s="552"/>
      <c r="AH222" s="552"/>
      <c r="AI222" s="614"/>
      <c r="AJ222" s="552"/>
      <c r="AK222" s="552"/>
      <c r="AL222" s="552"/>
      <c r="AM222" s="615"/>
      <c r="AN222" s="259"/>
      <c r="AO222" s="615"/>
      <c r="AP222" s="552"/>
      <c r="AQ222" s="552"/>
      <c r="AR222" s="552"/>
      <c r="AS222" s="552"/>
      <c r="AT222" s="552"/>
      <c r="AU222" s="552"/>
      <c r="AV222" s="552"/>
      <c r="AW222" s="616"/>
      <c r="AX222" s="552"/>
      <c r="AY222" s="552"/>
      <c r="AZ222" s="552"/>
      <c r="BA222" s="616"/>
      <c r="BB222" s="552"/>
      <c r="BC222" s="552"/>
      <c r="BD222" s="552"/>
      <c r="BE222" s="616"/>
      <c r="BF222" s="552"/>
      <c r="BG222" s="552"/>
      <c r="BH222" s="552"/>
      <c r="BI222" s="552"/>
      <c r="BJ222" s="552"/>
      <c r="BK222" s="552"/>
      <c r="BL222" s="552"/>
      <c r="BM222" s="552"/>
      <c r="BN222" s="552"/>
      <c r="BO222" s="678"/>
    </row>
    <row r="223" spans="32:67" ht="20.25" customHeight="1">
      <c r="AF223" s="678"/>
      <c r="AG223" s="552"/>
      <c r="AH223" s="552"/>
      <c r="AI223" s="614"/>
      <c r="AJ223" s="552"/>
      <c r="AK223" s="552"/>
      <c r="AL223" s="552"/>
      <c r="AM223" s="615"/>
      <c r="AN223" s="259"/>
      <c r="AO223" s="615"/>
      <c r="AP223" s="552"/>
      <c r="AQ223" s="552"/>
      <c r="AR223" s="552"/>
      <c r="AS223" s="552"/>
      <c r="AT223" s="552"/>
      <c r="AU223" s="552"/>
      <c r="AV223" s="552"/>
      <c r="AW223" s="616"/>
      <c r="AX223" s="552"/>
      <c r="AY223" s="552"/>
      <c r="AZ223" s="552"/>
      <c r="BA223" s="616"/>
      <c r="BB223" s="552"/>
      <c r="BC223" s="552"/>
      <c r="BD223" s="552"/>
      <c r="BE223" s="616"/>
      <c r="BF223" s="552"/>
      <c r="BG223" s="552"/>
      <c r="BH223" s="552"/>
      <c r="BI223" s="552"/>
      <c r="BJ223" s="552"/>
      <c r="BK223" s="552"/>
      <c r="BL223" s="552"/>
      <c r="BM223" s="552"/>
      <c r="BN223" s="552"/>
      <c r="BO223" s="678"/>
    </row>
    <row r="224" spans="32:67" ht="20.25" customHeight="1">
      <c r="AF224" s="678"/>
      <c r="AG224" s="552"/>
      <c r="AH224" s="552"/>
      <c r="AI224" s="614"/>
      <c r="AJ224" s="552"/>
      <c r="AK224" s="552"/>
      <c r="AL224" s="552"/>
      <c r="AM224" s="615"/>
      <c r="AN224" s="259"/>
      <c r="AO224" s="615"/>
      <c r="AP224" s="552"/>
      <c r="AQ224" s="552"/>
      <c r="AR224" s="552"/>
      <c r="AS224" s="552"/>
      <c r="AT224" s="552"/>
      <c r="AU224" s="552"/>
      <c r="AV224" s="552"/>
      <c r="AW224" s="616"/>
      <c r="AX224" s="552"/>
      <c r="AY224" s="552"/>
      <c r="AZ224" s="552"/>
      <c r="BA224" s="616"/>
      <c r="BB224" s="552"/>
      <c r="BC224" s="552"/>
      <c r="BD224" s="552"/>
      <c r="BE224" s="616"/>
      <c r="BF224" s="552"/>
      <c r="BG224" s="552"/>
      <c r="BH224" s="552"/>
      <c r="BI224" s="552"/>
      <c r="BJ224" s="552"/>
      <c r="BK224" s="552"/>
      <c r="BL224" s="552"/>
      <c r="BM224" s="552"/>
      <c r="BN224" s="552"/>
      <c r="BO224" s="678"/>
    </row>
    <row r="225" spans="32:67" ht="20.25" customHeight="1">
      <c r="AF225" s="678"/>
      <c r="AG225" s="552"/>
      <c r="AH225" s="552"/>
      <c r="AI225" s="614"/>
      <c r="AJ225" s="552"/>
      <c r="AK225" s="552"/>
      <c r="AL225" s="552"/>
      <c r="AM225" s="615"/>
      <c r="AN225" s="259"/>
      <c r="AO225" s="615"/>
      <c r="AP225" s="552"/>
      <c r="AQ225" s="552"/>
      <c r="AR225" s="552"/>
      <c r="AS225" s="552"/>
      <c r="AT225" s="552"/>
      <c r="AU225" s="552"/>
      <c r="AV225" s="552"/>
      <c r="AW225" s="616"/>
      <c r="AX225" s="552"/>
      <c r="AY225" s="552"/>
      <c r="AZ225" s="552"/>
      <c r="BA225" s="616"/>
      <c r="BB225" s="552"/>
      <c r="BC225" s="552"/>
      <c r="BD225" s="552"/>
      <c r="BE225" s="616"/>
      <c r="BF225" s="552"/>
      <c r="BG225" s="552"/>
      <c r="BH225" s="552"/>
      <c r="BI225" s="552"/>
      <c r="BJ225" s="552"/>
      <c r="BK225" s="552"/>
      <c r="BL225" s="552"/>
      <c r="BM225" s="552"/>
      <c r="BN225" s="552"/>
      <c r="BO225" s="678"/>
    </row>
    <row r="226" spans="32:67" ht="20.25" customHeight="1">
      <c r="AF226" s="678"/>
      <c r="AG226" s="552"/>
      <c r="AH226" s="552"/>
      <c r="AI226" s="614"/>
      <c r="AJ226" s="552"/>
      <c r="AK226" s="552"/>
      <c r="AL226" s="552"/>
      <c r="AM226" s="615"/>
      <c r="AN226" s="259"/>
      <c r="AO226" s="615"/>
      <c r="AP226" s="552"/>
      <c r="AQ226" s="552"/>
      <c r="AR226" s="552"/>
      <c r="AS226" s="552"/>
      <c r="AT226" s="552"/>
      <c r="AU226" s="552"/>
      <c r="AV226" s="552"/>
      <c r="AW226" s="616"/>
      <c r="AX226" s="552"/>
      <c r="AY226" s="552"/>
      <c r="AZ226" s="552"/>
      <c r="BA226" s="616"/>
      <c r="BB226" s="552"/>
      <c r="BC226" s="552"/>
      <c r="BD226" s="552"/>
      <c r="BE226" s="616"/>
      <c r="BF226" s="552"/>
      <c r="BG226" s="552"/>
      <c r="BH226" s="552"/>
      <c r="BI226" s="552"/>
      <c r="BJ226" s="552"/>
      <c r="BK226" s="552"/>
      <c r="BL226" s="552"/>
      <c r="BM226" s="552"/>
      <c r="BN226" s="552"/>
      <c r="BO226" s="678"/>
    </row>
    <row r="227" spans="32:67" ht="20.25" customHeight="1">
      <c r="AF227" s="678"/>
      <c r="AG227" s="552"/>
      <c r="AH227" s="552"/>
      <c r="AI227" s="614"/>
      <c r="AJ227" s="552"/>
      <c r="AK227" s="552"/>
      <c r="AL227" s="552"/>
      <c r="AM227" s="615"/>
      <c r="AN227" s="259"/>
      <c r="AO227" s="615"/>
      <c r="AP227" s="552"/>
      <c r="AQ227" s="552"/>
      <c r="AR227" s="552"/>
      <c r="AS227" s="552"/>
      <c r="AT227" s="552"/>
      <c r="AU227" s="552"/>
      <c r="AV227" s="552"/>
      <c r="AW227" s="616"/>
      <c r="AX227" s="552"/>
      <c r="AY227" s="552"/>
      <c r="AZ227" s="552"/>
      <c r="BA227" s="616"/>
      <c r="BB227" s="552"/>
      <c r="BC227" s="552"/>
      <c r="BD227" s="552"/>
      <c r="BE227" s="616"/>
      <c r="BF227" s="552"/>
      <c r="BG227" s="552"/>
      <c r="BH227" s="552"/>
      <c r="BI227" s="552"/>
      <c r="BJ227" s="552"/>
      <c r="BK227" s="552"/>
      <c r="BL227" s="552"/>
      <c r="BM227" s="552"/>
      <c r="BN227" s="552"/>
      <c r="BO227" s="678"/>
    </row>
    <row r="228" spans="32:67" ht="20.25" customHeight="1">
      <c r="AF228" s="678"/>
      <c r="AG228" s="552"/>
      <c r="AH228" s="552"/>
      <c r="AI228" s="614"/>
      <c r="AJ228" s="552"/>
      <c r="AK228" s="552"/>
      <c r="AL228" s="552"/>
      <c r="AM228" s="615"/>
      <c r="AN228" s="259"/>
      <c r="AO228" s="615"/>
      <c r="AP228" s="552"/>
      <c r="AQ228" s="552"/>
      <c r="AR228" s="552"/>
      <c r="AS228" s="552"/>
      <c r="AT228" s="552"/>
      <c r="AU228" s="552"/>
      <c r="AV228" s="552"/>
      <c r="AW228" s="616"/>
      <c r="AX228" s="552"/>
      <c r="AY228" s="552"/>
      <c r="AZ228" s="552"/>
      <c r="BA228" s="616"/>
      <c r="BB228" s="552"/>
      <c r="BC228" s="552"/>
      <c r="BD228" s="552"/>
      <c r="BE228" s="616"/>
      <c r="BF228" s="552"/>
      <c r="BG228" s="552"/>
      <c r="BH228" s="552"/>
      <c r="BI228" s="552"/>
      <c r="BJ228" s="552"/>
      <c r="BK228" s="552"/>
      <c r="BL228" s="552"/>
      <c r="BM228" s="552"/>
      <c r="BN228" s="552"/>
      <c r="BO228" s="678"/>
    </row>
    <row r="229" spans="32:67" ht="20.25" customHeight="1">
      <c r="AF229" s="678"/>
      <c r="AG229" s="552"/>
      <c r="AH229" s="552"/>
      <c r="AI229" s="614"/>
      <c r="AJ229" s="552"/>
      <c r="AK229" s="552"/>
      <c r="AL229" s="552"/>
      <c r="AM229" s="615"/>
      <c r="AN229" s="259"/>
      <c r="AO229" s="615"/>
      <c r="AP229" s="552"/>
      <c r="AQ229" s="552"/>
      <c r="AR229" s="552"/>
      <c r="AS229" s="552"/>
      <c r="AT229" s="552"/>
      <c r="AU229" s="552"/>
      <c r="AV229" s="552"/>
      <c r="AW229" s="616"/>
      <c r="AX229" s="552"/>
      <c r="AY229" s="552"/>
      <c r="AZ229" s="552"/>
      <c r="BA229" s="616"/>
      <c r="BB229" s="552"/>
      <c r="BC229" s="552"/>
      <c r="BD229" s="552"/>
      <c r="BE229" s="616"/>
      <c r="BF229" s="552"/>
      <c r="BG229" s="552"/>
      <c r="BH229" s="552"/>
      <c r="BI229" s="552"/>
      <c r="BJ229" s="552"/>
      <c r="BK229" s="552"/>
      <c r="BL229" s="552"/>
      <c r="BM229" s="552"/>
      <c r="BN229" s="552"/>
      <c r="BO229" s="678"/>
    </row>
    <row r="230" spans="32:67" ht="20.25" customHeight="1">
      <c r="AF230" s="678"/>
      <c r="AG230" s="552"/>
      <c r="AH230" s="552"/>
      <c r="AI230" s="614"/>
      <c r="AJ230" s="552"/>
      <c r="AK230" s="552"/>
      <c r="AL230" s="552"/>
      <c r="AM230" s="615"/>
      <c r="AN230" s="259"/>
      <c r="AO230" s="615"/>
      <c r="AP230" s="552"/>
      <c r="AQ230" s="552"/>
      <c r="AR230" s="552"/>
      <c r="AS230" s="552"/>
      <c r="AT230" s="552"/>
      <c r="AU230" s="552"/>
      <c r="AV230" s="552"/>
      <c r="AW230" s="616"/>
      <c r="AX230" s="552"/>
      <c r="AY230" s="552"/>
      <c r="AZ230" s="552"/>
      <c r="BA230" s="616"/>
      <c r="BB230" s="552"/>
      <c r="BC230" s="552"/>
      <c r="BD230" s="552"/>
      <c r="BE230" s="616"/>
      <c r="BF230" s="552"/>
      <c r="BG230" s="552"/>
      <c r="BH230" s="552"/>
      <c r="BI230" s="552"/>
      <c r="BJ230" s="552"/>
      <c r="BK230" s="552"/>
      <c r="BL230" s="552"/>
      <c r="BM230" s="552"/>
      <c r="BN230" s="552"/>
      <c r="BO230" s="678"/>
    </row>
    <row r="231" spans="32:67" ht="20.25" customHeight="1">
      <c r="AF231" s="678"/>
      <c r="AG231" s="552"/>
      <c r="AH231" s="552"/>
      <c r="AI231" s="614"/>
      <c r="AJ231" s="552"/>
      <c r="AK231" s="552"/>
      <c r="AL231" s="552"/>
      <c r="AM231" s="615"/>
      <c r="AN231" s="259"/>
      <c r="AO231" s="615"/>
      <c r="AP231" s="552"/>
      <c r="AQ231" s="552"/>
      <c r="AR231" s="552"/>
      <c r="AS231" s="552"/>
      <c r="AT231" s="552"/>
      <c r="AU231" s="552"/>
      <c r="AV231" s="552"/>
      <c r="AW231" s="616"/>
      <c r="AX231" s="552"/>
      <c r="AY231" s="552"/>
      <c r="AZ231" s="552"/>
      <c r="BA231" s="616"/>
      <c r="BB231" s="552"/>
      <c r="BC231" s="552"/>
      <c r="BD231" s="552"/>
      <c r="BE231" s="616"/>
      <c r="BF231" s="552"/>
      <c r="BG231" s="552"/>
      <c r="BH231" s="552"/>
      <c r="BI231" s="552"/>
      <c r="BJ231" s="552"/>
      <c r="BK231" s="552"/>
      <c r="BL231" s="552"/>
      <c r="BM231" s="552"/>
      <c r="BN231" s="552"/>
      <c r="BO231" s="678"/>
    </row>
    <row r="232" spans="32:67" ht="20.25" customHeight="1">
      <c r="AF232" s="678"/>
      <c r="AG232" s="552"/>
      <c r="AH232" s="552"/>
      <c r="AI232" s="614"/>
      <c r="AJ232" s="552"/>
      <c r="AK232" s="552"/>
      <c r="AL232" s="552"/>
      <c r="AM232" s="615"/>
      <c r="AN232" s="259"/>
      <c r="AO232" s="615"/>
      <c r="AP232" s="552"/>
      <c r="AQ232" s="552"/>
      <c r="AR232" s="552"/>
      <c r="AS232" s="552"/>
      <c r="AT232" s="552"/>
      <c r="AU232" s="552"/>
      <c r="AV232" s="552"/>
      <c r="AW232" s="616"/>
      <c r="AX232" s="552"/>
      <c r="AY232" s="552"/>
      <c r="AZ232" s="552"/>
      <c r="BA232" s="616"/>
      <c r="BB232" s="552"/>
      <c r="BC232" s="552"/>
      <c r="BD232" s="552"/>
      <c r="BE232" s="616"/>
      <c r="BF232" s="552"/>
      <c r="BG232" s="552"/>
      <c r="BH232" s="552"/>
      <c r="BI232" s="552"/>
      <c r="BJ232" s="552"/>
      <c r="BK232" s="552"/>
      <c r="BL232" s="552"/>
      <c r="BM232" s="552"/>
      <c r="BN232" s="552"/>
      <c r="BO232" s="678"/>
    </row>
    <row r="233" spans="32:67" ht="20.25" customHeight="1">
      <c r="AF233" s="678"/>
      <c r="AG233" s="552"/>
      <c r="AH233" s="552"/>
      <c r="AI233" s="614"/>
      <c r="AJ233" s="552"/>
      <c r="AK233" s="552"/>
      <c r="AL233" s="552"/>
      <c r="AM233" s="615"/>
      <c r="AN233" s="259"/>
      <c r="AO233" s="615"/>
      <c r="AP233" s="552"/>
      <c r="AQ233" s="552"/>
      <c r="AR233" s="552"/>
      <c r="AS233" s="552"/>
      <c r="AT233" s="552"/>
      <c r="AU233" s="552"/>
      <c r="AV233" s="552"/>
      <c r="AW233" s="616"/>
      <c r="AX233" s="552"/>
      <c r="AY233" s="552"/>
      <c r="AZ233" s="552"/>
      <c r="BA233" s="616"/>
      <c r="BB233" s="552"/>
      <c r="BC233" s="552"/>
      <c r="BD233" s="552"/>
      <c r="BE233" s="616"/>
      <c r="BF233" s="552"/>
      <c r="BG233" s="552"/>
      <c r="BH233" s="552"/>
      <c r="BI233" s="552"/>
      <c r="BJ233" s="552"/>
      <c r="BK233" s="552"/>
      <c r="BL233" s="552"/>
      <c r="BM233" s="552"/>
      <c r="BN233" s="552"/>
      <c r="BO233" s="678"/>
    </row>
    <row r="234" spans="32:67" ht="20.25" customHeight="1">
      <c r="AF234" s="678"/>
      <c r="AG234" s="552"/>
      <c r="AH234" s="552"/>
      <c r="AI234" s="614"/>
      <c r="AJ234" s="552"/>
      <c r="AK234" s="552"/>
      <c r="AL234" s="552"/>
      <c r="AM234" s="615"/>
      <c r="AN234" s="259"/>
      <c r="AO234" s="615"/>
      <c r="AP234" s="552"/>
      <c r="AQ234" s="552"/>
      <c r="AR234" s="552"/>
      <c r="AS234" s="552"/>
      <c r="AT234" s="552"/>
      <c r="AU234" s="552"/>
      <c r="AV234" s="552"/>
      <c r="AW234" s="616"/>
      <c r="AX234" s="552"/>
      <c r="AY234" s="552"/>
      <c r="AZ234" s="552"/>
      <c r="BA234" s="616"/>
      <c r="BB234" s="552"/>
      <c r="BC234" s="552"/>
      <c r="BD234" s="552"/>
      <c r="BE234" s="616"/>
      <c r="BF234" s="552"/>
      <c r="BG234" s="552"/>
      <c r="BH234" s="552"/>
      <c r="BI234" s="552"/>
      <c r="BJ234" s="552"/>
      <c r="BK234" s="552"/>
      <c r="BL234" s="552"/>
      <c r="BM234" s="552"/>
      <c r="BN234" s="552"/>
      <c r="BO234" s="678"/>
    </row>
    <row r="235" spans="32:67" ht="20.25" customHeight="1">
      <c r="AF235" s="678"/>
      <c r="AG235" s="552"/>
      <c r="AH235" s="552"/>
      <c r="AI235" s="614"/>
      <c r="AJ235" s="552"/>
      <c r="AK235" s="552"/>
      <c r="AL235" s="552"/>
      <c r="AM235" s="615"/>
      <c r="AN235" s="259"/>
      <c r="AO235" s="615"/>
      <c r="AP235" s="552"/>
      <c r="AQ235" s="552"/>
      <c r="AR235" s="552"/>
      <c r="AS235" s="552"/>
      <c r="AT235" s="552"/>
      <c r="AU235" s="552"/>
      <c r="AV235" s="552"/>
      <c r="AW235" s="616"/>
      <c r="AX235" s="552"/>
      <c r="AY235" s="552"/>
      <c r="AZ235" s="552"/>
      <c r="BA235" s="616"/>
      <c r="BB235" s="552"/>
      <c r="BC235" s="552"/>
      <c r="BD235" s="552"/>
      <c r="BE235" s="616"/>
      <c r="BF235" s="552"/>
      <c r="BG235" s="552"/>
      <c r="BH235" s="552"/>
      <c r="BI235" s="552"/>
      <c r="BJ235" s="552"/>
      <c r="BK235" s="552"/>
      <c r="BL235" s="552"/>
      <c r="BM235" s="552"/>
      <c r="BN235" s="552"/>
      <c r="BO235" s="678"/>
    </row>
    <row r="236" spans="32:67" ht="20.25" customHeight="1">
      <c r="AF236" s="678"/>
      <c r="AG236" s="552"/>
      <c r="AH236" s="552"/>
      <c r="AI236" s="614"/>
      <c r="AJ236" s="552"/>
      <c r="AK236" s="552"/>
      <c r="AL236" s="552"/>
      <c r="AM236" s="615"/>
      <c r="AN236" s="259"/>
      <c r="AO236" s="615"/>
      <c r="AP236" s="552"/>
      <c r="AQ236" s="552"/>
      <c r="AR236" s="552"/>
      <c r="AS236" s="552"/>
      <c r="AT236" s="552"/>
      <c r="AU236" s="552"/>
      <c r="AV236" s="552"/>
      <c r="AW236" s="616"/>
      <c r="AX236" s="552"/>
      <c r="AY236" s="552"/>
      <c r="AZ236" s="552"/>
      <c r="BA236" s="616"/>
      <c r="BB236" s="552"/>
      <c r="BC236" s="552"/>
      <c r="BD236" s="552"/>
      <c r="BE236" s="616"/>
      <c r="BF236" s="552"/>
      <c r="BG236" s="552"/>
      <c r="BH236" s="552"/>
      <c r="BI236" s="552"/>
      <c r="BJ236" s="552"/>
      <c r="BK236" s="552"/>
      <c r="BL236" s="552"/>
      <c r="BM236" s="552"/>
      <c r="BN236" s="552"/>
      <c r="BO236" s="678"/>
    </row>
    <row r="237" spans="32:67" ht="20.25" customHeight="1">
      <c r="AF237" s="678"/>
      <c r="AG237" s="552"/>
      <c r="AH237" s="552"/>
      <c r="AI237" s="614"/>
      <c r="AJ237" s="552"/>
      <c r="AK237" s="552"/>
      <c r="AL237" s="552"/>
      <c r="AM237" s="615"/>
      <c r="AN237" s="259"/>
      <c r="AO237" s="615"/>
      <c r="AP237" s="552"/>
      <c r="AQ237" s="552"/>
      <c r="AR237" s="552"/>
      <c r="AS237" s="552"/>
      <c r="AT237" s="552"/>
      <c r="AU237" s="552"/>
      <c r="AV237" s="552"/>
      <c r="AW237" s="616"/>
      <c r="AX237" s="552"/>
      <c r="AY237" s="552"/>
      <c r="AZ237" s="552"/>
      <c r="BA237" s="616"/>
      <c r="BB237" s="552"/>
      <c r="BC237" s="552"/>
      <c r="BD237" s="552"/>
      <c r="BE237" s="616"/>
      <c r="BF237" s="552"/>
      <c r="BG237" s="552"/>
      <c r="BH237" s="552"/>
      <c r="BI237" s="552"/>
      <c r="BJ237" s="552"/>
      <c r="BK237" s="552"/>
      <c r="BL237" s="552"/>
      <c r="BM237" s="552"/>
      <c r="BN237" s="552"/>
      <c r="BO237" s="678"/>
    </row>
    <row r="238" spans="32:67" ht="20.25" customHeight="1">
      <c r="AF238" s="678"/>
      <c r="AG238" s="552"/>
      <c r="AH238" s="552"/>
      <c r="AI238" s="614"/>
      <c r="AJ238" s="552"/>
      <c r="AK238" s="552"/>
      <c r="AL238" s="552"/>
      <c r="AM238" s="615"/>
      <c r="AN238" s="259"/>
      <c r="AO238" s="615"/>
      <c r="AP238" s="552"/>
      <c r="AQ238" s="552"/>
      <c r="AR238" s="552"/>
      <c r="AS238" s="552"/>
      <c r="AT238" s="552"/>
      <c r="AU238" s="552"/>
      <c r="AV238" s="552"/>
      <c r="AW238" s="616"/>
      <c r="AX238" s="552"/>
      <c r="AY238" s="552"/>
      <c r="AZ238" s="552"/>
      <c r="BA238" s="616"/>
      <c r="BB238" s="552"/>
      <c r="BC238" s="552"/>
      <c r="BD238" s="552"/>
      <c r="BE238" s="616"/>
      <c r="BF238" s="552"/>
      <c r="BG238" s="552"/>
      <c r="BH238" s="552"/>
      <c r="BI238" s="552"/>
      <c r="BJ238" s="552"/>
      <c r="BK238" s="552"/>
      <c r="BL238" s="552"/>
      <c r="BM238" s="552"/>
      <c r="BN238" s="552"/>
      <c r="BO238" s="678"/>
    </row>
    <row r="239" spans="32:67" ht="20.25" customHeight="1">
      <c r="AF239" s="678"/>
      <c r="AG239" s="552"/>
      <c r="AH239" s="552"/>
      <c r="AI239" s="614"/>
      <c r="AJ239" s="552"/>
      <c r="AK239" s="552"/>
      <c r="AL239" s="552"/>
      <c r="AM239" s="615"/>
      <c r="AN239" s="259"/>
      <c r="AO239" s="615"/>
      <c r="AP239" s="552"/>
      <c r="AQ239" s="552"/>
      <c r="AR239" s="552"/>
      <c r="AS239" s="552"/>
      <c r="AT239" s="552"/>
      <c r="AU239" s="552"/>
      <c r="AV239" s="552"/>
      <c r="AW239" s="616"/>
      <c r="AX239" s="552"/>
      <c r="AY239" s="552"/>
      <c r="AZ239" s="552"/>
      <c r="BA239" s="616"/>
      <c r="BB239" s="552"/>
      <c r="BC239" s="552"/>
      <c r="BD239" s="552"/>
      <c r="BE239" s="616"/>
      <c r="BF239" s="552"/>
      <c r="BG239" s="552"/>
      <c r="BH239" s="552"/>
      <c r="BI239" s="552"/>
      <c r="BJ239" s="552"/>
      <c r="BK239" s="552"/>
      <c r="BL239" s="552"/>
      <c r="BM239" s="552"/>
      <c r="BN239" s="552"/>
      <c r="BO239" s="678"/>
    </row>
    <row r="240" spans="32:67" ht="20.25" customHeight="1">
      <c r="AF240" s="678"/>
      <c r="AG240" s="552"/>
      <c r="AH240" s="552"/>
      <c r="AI240" s="614"/>
      <c r="AJ240" s="552"/>
      <c r="AK240" s="552"/>
      <c r="AL240" s="552"/>
      <c r="AM240" s="615"/>
      <c r="AN240" s="259"/>
      <c r="AO240" s="615"/>
      <c r="AP240" s="552"/>
      <c r="AQ240" s="552"/>
      <c r="AR240" s="552"/>
      <c r="AS240" s="552"/>
      <c r="AT240" s="552"/>
      <c r="AU240" s="552"/>
      <c r="AV240" s="552"/>
      <c r="AW240" s="616"/>
      <c r="AX240" s="552"/>
      <c r="AY240" s="552"/>
      <c r="AZ240" s="552"/>
      <c r="BA240" s="616"/>
      <c r="BB240" s="552"/>
      <c r="BC240" s="552"/>
      <c r="BD240" s="552"/>
      <c r="BE240" s="616"/>
      <c r="BF240" s="552"/>
      <c r="BG240" s="552"/>
      <c r="BH240" s="552"/>
      <c r="BI240" s="552"/>
      <c r="BJ240" s="552"/>
      <c r="BK240" s="552"/>
      <c r="BL240" s="552"/>
      <c r="BM240" s="552"/>
      <c r="BN240" s="552"/>
      <c r="BO240" s="678"/>
    </row>
    <row r="241" spans="32:67" ht="20.25" customHeight="1">
      <c r="AF241" s="678"/>
      <c r="AG241" s="552"/>
      <c r="AH241" s="552"/>
      <c r="AI241" s="614"/>
      <c r="AJ241" s="552"/>
      <c r="AK241" s="552"/>
      <c r="AL241" s="552"/>
      <c r="AM241" s="615"/>
      <c r="AN241" s="259"/>
      <c r="AO241" s="615"/>
      <c r="AP241" s="552"/>
      <c r="AQ241" s="552"/>
      <c r="AR241" s="552"/>
      <c r="AS241" s="552"/>
      <c r="AT241" s="552"/>
      <c r="AU241" s="552"/>
      <c r="AV241" s="552"/>
      <c r="AW241" s="616"/>
      <c r="AX241" s="552"/>
      <c r="AY241" s="552"/>
      <c r="AZ241" s="552"/>
      <c r="BA241" s="616"/>
      <c r="BB241" s="552"/>
      <c r="BC241" s="552"/>
      <c r="BD241" s="552"/>
      <c r="BE241" s="616"/>
      <c r="BF241" s="552"/>
      <c r="BG241" s="552"/>
      <c r="BH241" s="552"/>
      <c r="BI241" s="552"/>
      <c r="BJ241" s="552"/>
      <c r="BK241" s="552"/>
      <c r="BL241" s="552"/>
      <c r="BM241" s="552"/>
      <c r="BN241" s="552"/>
      <c r="BO241" s="678"/>
    </row>
    <row r="242" spans="32:67" ht="20.25" customHeight="1">
      <c r="AF242" s="678"/>
      <c r="AG242" s="552"/>
      <c r="AH242" s="552"/>
      <c r="AI242" s="614"/>
      <c r="AJ242" s="552"/>
      <c r="AK242" s="552"/>
      <c r="AL242" s="552"/>
      <c r="AM242" s="615"/>
      <c r="AN242" s="259"/>
      <c r="AO242" s="615"/>
      <c r="AP242" s="552"/>
      <c r="AQ242" s="552"/>
      <c r="AR242" s="552"/>
      <c r="AS242" s="552"/>
      <c r="AT242" s="552"/>
      <c r="AU242" s="552"/>
      <c r="AV242" s="552"/>
      <c r="AW242" s="616"/>
      <c r="AX242" s="552"/>
      <c r="AY242" s="552"/>
      <c r="AZ242" s="552"/>
      <c r="BA242" s="616"/>
      <c r="BB242" s="552"/>
      <c r="BC242" s="552"/>
      <c r="BD242" s="552"/>
      <c r="BE242" s="616"/>
      <c r="BF242" s="552"/>
      <c r="BG242" s="552"/>
      <c r="BH242" s="552"/>
      <c r="BI242" s="552"/>
      <c r="BJ242" s="552"/>
      <c r="BK242" s="552"/>
      <c r="BL242" s="552"/>
      <c r="BM242" s="552"/>
      <c r="BN242" s="552"/>
      <c r="BO242" s="678"/>
    </row>
    <row r="243" spans="32:67" ht="20.25" customHeight="1">
      <c r="AF243" s="678"/>
      <c r="AG243" s="552"/>
      <c r="AH243" s="552"/>
      <c r="AI243" s="614"/>
      <c r="AJ243" s="552"/>
      <c r="AK243" s="552"/>
      <c r="AL243" s="552"/>
      <c r="AM243" s="615"/>
      <c r="AN243" s="259"/>
      <c r="AO243" s="615"/>
      <c r="AP243" s="552"/>
      <c r="AQ243" s="552"/>
      <c r="AR243" s="552"/>
      <c r="AS243" s="552"/>
      <c r="AT243" s="552"/>
      <c r="AU243" s="552"/>
      <c r="AV243" s="552"/>
      <c r="AW243" s="616"/>
      <c r="AX243" s="552"/>
      <c r="AY243" s="552"/>
      <c r="AZ243" s="552"/>
      <c r="BA243" s="616"/>
      <c r="BB243" s="552"/>
      <c r="BC243" s="552"/>
      <c r="BD243" s="552"/>
      <c r="BE243" s="616"/>
      <c r="BF243" s="552"/>
      <c r="BG243" s="552"/>
      <c r="BH243" s="552"/>
      <c r="BI243" s="552"/>
      <c r="BJ243" s="552"/>
      <c r="BK243" s="552"/>
      <c r="BL243" s="552"/>
      <c r="BM243" s="552"/>
      <c r="BN243" s="552"/>
      <c r="BO243" s="678"/>
    </row>
    <row r="244" spans="32:67" ht="20.25" customHeight="1">
      <c r="AF244" s="678"/>
      <c r="AG244" s="552"/>
      <c r="AH244" s="552"/>
      <c r="AI244" s="614"/>
      <c r="AJ244" s="552"/>
      <c r="AK244" s="552"/>
      <c r="AL244" s="552"/>
      <c r="AM244" s="615"/>
      <c r="AN244" s="259"/>
      <c r="AO244" s="615"/>
      <c r="AP244" s="552"/>
      <c r="AQ244" s="552"/>
      <c r="AR244" s="552"/>
      <c r="AS244" s="552"/>
      <c r="AT244" s="552"/>
      <c r="AU244" s="552"/>
      <c r="AV244" s="552"/>
      <c r="AW244" s="616"/>
      <c r="AX244" s="552"/>
      <c r="AY244" s="552"/>
      <c r="AZ244" s="552"/>
      <c r="BA244" s="616"/>
      <c r="BB244" s="552"/>
      <c r="BC244" s="552"/>
      <c r="BD244" s="552"/>
      <c r="BE244" s="616"/>
      <c r="BF244" s="552"/>
      <c r="BG244" s="552"/>
      <c r="BH244" s="552"/>
      <c r="BI244" s="552"/>
      <c r="BJ244" s="552"/>
      <c r="BK244" s="552"/>
      <c r="BL244" s="552"/>
      <c r="BM244" s="552"/>
      <c r="BN244" s="552"/>
      <c r="BO244" s="678"/>
    </row>
    <row r="245" spans="32:67" ht="20.25" customHeight="1">
      <c r="AF245" s="678"/>
      <c r="AG245" s="552"/>
      <c r="AH245" s="552"/>
      <c r="AI245" s="614"/>
      <c r="AJ245" s="552"/>
      <c r="AK245" s="552"/>
      <c r="AL245" s="552"/>
      <c r="AM245" s="615"/>
      <c r="AN245" s="259"/>
      <c r="AO245" s="615"/>
      <c r="AP245" s="552"/>
      <c r="AQ245" s="552"/>
      <c r="AR245" s="552"/>
      <c r="AS245" s="552"/>
      <c r="AT245" s="552"/>
      <c r="AU245" s="552"/>
      <c r="AV245" s="552"/>
      <c r="AW245" s="616"/>
      <c r="AX245" s="552"/>
      <c r="AY245" s="552"/>
      <c r="AZ245" s="552"/>
      <c r="BA245" s="616"/>
      <c r="BB245" s="552"/>
      <c r="BC245" s="552"/>
      <c r="BD245" s="552"/>
      <c r="BE245" s="616"/>
      <c r="BF245" s="552"/>
      <c r="BG245" s="552"/>
      <c r="BH245" s="552"/>
      <c r="BI245" s="552"/>
      <c r="BJ245" s="552"/>
      <c r="BK245" s="552"/>
      <c r="BL245" s="552"/>
      <c r="BM245" s="552"/>
      <c r="BN245" s="552"/>
      <c r="BO245" s="678"/>
    </row>
    <row r="246" spans="32:67" ht="20.25" customHeight="1">
      <c r="AF246" s="678"/>
      <c r="AG246" s="552"/>
      <c r="AH246" s="552"/>
      <c r="AI246" s="614"/>
      <c r="AJ246" s="552"/>
      <c r="AK246" s="552"/>
      <c r="AL246" s="552"/>
      <c r="AM246" s="615"/>
      <c r="AN246" s="259"/>
      <c r="AO246" s="615"/>
      <c r="AP246" s="552"/>
      <c r="AQ246" s="552"/>
      <c r="AR246" s="552"/>
      <c r="AS246" s="552"/>
      <c r="AT246" s="552"/>
      <c r="AU246" s="552"/>
      <c r="AV246" s="552"/>
      <c r="AW246" s="616"/>
      <c r="AX246" s="552"/>
      <c r="AY246" s="552"/>
      <c r="AZ246" s="552"/>
      <c r="BA246" s="616"/>
      <c r="BB246" s="552"/>
      <c r="BC246" s="552"/>
      <c r="BD246" s="552"/>
      <c r="BE246" s="616"/>
      <c r="BF246" s="552"/>
      <c r="BG246" s="552"/>
      <c r="BH246" s="552"/>
      <c r="BI246" s="552"/>
      <c r="BJ246" s="552"/>
      <c r="BK246" s="552"/>
      <c r="BL246" s="552"/>
      <c r="BM246" s="552"/>
      <c r="BN246" s="552"/>
      <c r="BO246" s="678"/>
    </row>
    <row r="247" spans="32:67" ht="20.25" customHeight="1">
      <c r="AF247" s="678"/>
      <c r="AG247" s="552"/>
      <c r="AH247" s="552"/>
      <c r="AI247" s="614"/>
      <c r="AJ247" s="552"/>
      <c r="AK247" s="552"/>
      <c r="AL247" s="552"/>
      <c r="AM247" s="615"/>
      <c r="AN247" s="259"/>
      <c r="AO247" s="615"/>
      <c r="AP247" s="552"/>
      <c r="AQ247" s="552"/>
      <c r="AR247" s="552"/>
      <c r="AS247" s="552"/>
      <c r="AT247" s="552"/>
      <c r="AU247" s="552"/>
      <c r="AV247" s="552"/>
      <c r="AW247" s="616"/>
      <c r="AX247" s="552"/>
      <c r="AY247" s="552"/>
      <c r="AZ247" s="552"/>
      <c r="BA247" s="616"/>
      <c r="BB247" s="552"/>
      <c r="BC247" s="552"/>
      <c r="BD247" s="552"/>
      <c r="BE247" s="616"/>
      <c r="BF247" s="552"/>
      <c r="BG247" s="552"/>
      <c r="BH247" s="552"/>
      <c r="BI247" s="552"/>
      <c r="BJ247" s="552"/>
      <c r="BK247" s="552"/>
      <c r="BL247" s="552"/>
      <c r="BM247" s="552"/>
      <c r="BN247" s="552"/>
      <c r="BO247" s="678"/>
    </row>
    <row r="248" spans="32:67" ht="20.25" customHeight="1">
      <c r="AF248" s="678"/>
      <c r="AG248" s="552"/>
      <c r="AH248" s="552"/>
      <c r="AI248" s="614"/>
      <c r="AJ248" s="552"/>
      <c r="AK248" s="552"/>
      <c r="AL248" s="552"/>
      <c r="AM248" s="615"/>
      <c r="AN248" s="259"/>
      <c r="AO248" s="615"/>
      <c r="AP248" s="552"/>
      <c r="AQ248" s="552"/>
      <c r="AR248" s="552"/>
      <c r="AS248" s="552"/>
      <c r="AT248" s="552"/>
      <c r="AU248" s="552"/>
      <c r="AV248" s="552"/>
      <c r="AW248" s="616"/>
      <c r="AX248" s="552"/>
      <c r="AY248" s="552"/>
      <c r="AZ248" s="552"/>
      <c r="BA248" s="616"/>
      <c r="BB248" s="552"/>
      <c r="BC248" s="552"/>
      <c r="BD248" s="552"/>
      <c r="BE248" s="616"/>
      <c r="BF248" s="552"/>
      <c r="BG248" s="552"/>
      <c r="BH248" s="552"/>
      <c r="BI248" s="552"/>
      <c r="BJ248" s="552"/>
      <c r="BK248" s="552"/>
      <c r="BL248" s="552"/>
      <c r="BM248" s="552"/>
      <c r="BN248" s="552"/>
      <c r="BO248" s="678"/>
    </row>
    <row r="249" spans="32:67" ht="20.25" customHeight="1">
      <c r="AF249" s="678"/>
      <c r="AG249" s="552"/>
      <c r="AH249" s="552"/>
      <c r="AI249" s="614"/>
      <c r="AJ249" s="552"/>
      <c r="AK249" s="552"/>
      <c r="AL249" s="552"/>
      <c r="AM249" s="615"/>
      <c r="AN249" s="259"/>
      <c r="AO249" s="615"/>
      <c r="AP249" s="552"/>
      <c r="AQ249" s="552"/>
      <c r="AR249" s="552"/>
      <c r="AS249" s="552"/>
      <c r="AT249" s="552"/>
      <c r="AU249" s="552"/>
      <c r="AV249" s="552"/>
      <c r="AW249" s="616"/>
      <c r="AX249" s="552"/>
      <c r="AY249" s="552"/>
      <c r="AZ249" s="552"/>
      <c r="BA249" s="616"/>
      <c r="BB249" s="552"/>
      <c r="BC249" s="552"/>
      <c r="BD249" s="552"/>
      <c r="BE249" s="616"/>
      <c r="BF249" s="552"/>
      <c r="BG249" s="552"/>
      <c r="BH249" s="552"/>
      <c r="BI249" s="552"/>
      <c r="BJ249" s="552"/>
      <c r="BK249" s="552"/>
      <c r="BL249" s="552"/>
      <c r="BM249" s="552"/>
      <c r="BN249" s="552"/>
      <c r="BO249" s="678"/>
    </row>
    <row r="250" spans="32:67" ht="20.25" customHeight="1">
      <c r="AF250" s="678"/>
      <c r="AG250" s="552"/>
      <c r="AH250" s="552"/>
      <c r="AI250" s="614"/>
      <c r="AJ250" s="552"/>
      <c r="AK250" s="552"/>
      <c r="AL250" s="552"/>
      <c r="AM250" s="615"/>
      <c r="AN250" s="259"/>
      <c r="AO250" s="615"/>
      <c r="AP250" s="552"/>
      <c r="AQ250" s="552"/>
      <c r="AR250" s="552"/>
      <c r="AS250" s="552"/>
      <c r="AT250" s="552"/>
      <c r="AU250" s="552"/>
      <c r="AV250" s="552"/>
      <c r="AW250" s="616"/>
      <c r="AX250" s="552"/>
      <c r="AY250" s="552"/>
      <c r="AZ250" s="552"/>
      <c r="BA250" s="616"/>
      <c r="BB250" s="552"/>
      <c r="BC250" s="552"/>
      <c r="BD250" s="552"/>
      <c r="BE250" s="616"/>
      <c r="BF250" s="552"/>
      <c r="BG250" s="552"/>
      <c r="BH250" s="552"/>
      <c r="BI250" s="552"/>
      <c r="BJ250" s="552"/>
      <c r="BK250" s="552"/>
      <c r="BL250" s="552"/>
      <c r="BM250" s="552"/>
      <c r="BN250" s="552"/>
      <c r="BO250" s="678"/>
    </row>
    <row r="251" spans="32:67" ht="20.25" customHeight="1">
      <c r="AF251" s="678"/>
      <c r="AG251" s="552"/>
      <c r="AH251" s="552"/>
      <c r="AI251" s="614"/>
      <c r="AJ251" s="552"/>
      <c r="AK251" s="552"/>
      <c r="AL251" s="552"/>
      <c r="AM251" s="615"/>
      <c r="AN251" s="259"/>
      <c r="AO251" s="615"/>
      <c r="AP251" s="552"/>
      <c r="AQ251" s="552"/>
      <c r="AR251" s="552"/>
      <c r="AS251" s="552"/>
      <c r="AT251" s="552"/>
      <c r="AU251" s="552"/>
      <c r="AV251" s="552"/>
      <c r="AW251" s="616"/>
      <c r="AX251" s="552"/>
      <c r="AY251" s="552"/>
      <c r="AZ251" s="552"/>
      <c r="BA251" s="616"/>
      <c r="BB251" s="552"/>
      <c r="BC251" s="552"/>
      <c r="BD251" s="552"/>
      <c r="BE251" s="616"/>
      <c r="BF251" s="552"/>
      <c r="BG251" s="552"/>
      <c r="BH251" s="552"/>
      <c r="BI251" s="552"/>
      <c r="BJ251" s="552"/>
      <c r="BK251" s="552"/>
      <c r="BL251" s="552"/>
      <c r="BM251" s="552"/>
      <c r="BN251" s="552"/>
      <c r="BO251" s="678"/>
    </row>
    <row r="252" spans="32:67" ht="20.25" customHeight="1">
      <c r="AF252" s="678"/>
      <c r="AG252" s="552"/>
      <c r="AH252" s="552"/>
      <c r="AI252" s="614"/>
      <c r="AJ252" s="552"/>
      <c r="AK252" s="552"/>
      <c r="AL252" s="552"/>
      <c r="AM252" s="615"/>
      <c r="AN252" s="259"/>
      <c r="AO252" s="615"/>
      <c r="AP252" s="552"/>
      <c r="AQ252" s="552"/>
      <c r="AR252" s="552"/>
      <c r="AS252" s="552"/>
      <c r="AT252" s="552"/>
      <c r="AU252" s="552"/>
      <c r="AV252" s="552"/>
      <c r="AW252" s="616"/>
      <c r="AX252" s="552"/>
      <c r="AY252" s="552"/>
      <c r="AZ252" s="552"/>
      <c r="BA252" s="616"/>
      <c r="BB252" s="552"/>
      <c r="BC252" s="552"/>
      <c r="BD252" s="552"/>
      <c r="BE252" s="616"/>
      <c r="BF252" s="552"/>
      <c r="BG252" s="552"/>
      <c r="BH252" s="552"/>
      <c r="BI252" s="552"/>
      <c r="BJ252" s="552"/>
      <c r="BK252" s="552"/>
      <c r="BL252" s="552"/>
      <c r="BM252" s="552"/>
      <c r="BN252" s="552"/>
      <c r="BO252" s="678"/>
    </row>
    <row r="253" spans="32:67" ht="20.25" customHeight="1">
      <c r="AF253" s="678"/>
      <c r="AG253" s="552"/>
      <c r="AH253" s="552"/>
      <c r="AI253" s="614"/>
      <c r="AJ253" s="552"/>
      <c r="AK253" s="552"/>
      <c r="AL253" s="552"/>
      <c r="AM253" s="615"/>
      <c r="AN253" s="259"/>
      <c r="AO253" s="615"/>
      <c r="AP253" s="552"/>
      <c r="AQ253" s="552"/>
      <c r="AR253" s="552"/>
      <c r="AS253" s="552"/>
      <c r="AT253" s="552"/>
      <c r="AU253" s="552"/>
      <c r="AV253" s="552"/>
      <c r="AW253" s="616"/>
      <c r="AX253" s="552"/>
      <c r="AY253" s="552"/>
      <c r="AZ253" s="552"/>
      <c r="BA253" s="616"/>
      <c r="BB253" s="552"/>
      <c r="BC253" s="552"/>
      <c r="BD253" s="552"/>
      <c r="BE253" s="616"/>
      <c r="BF253" s="552"/>
      <c r="BG253" s="552"/>
      <c r="BH253" s="552"/>
      <c r="BI253" s="552"/>
      <c r="BJ253" s="552"/>
      <c r="BK253" s="552"/>
      <c r="BL253" s="552"/>
      <c r="BM253" s="552"/>
      <c r="BN253" s="552"/>
      <c r="BO253" s="678"/>
    </row>
    <row r="254" spans="32:67" ht="20.25" customHeight="1">
      <c r="AF254" s="678"/>
      <c r="AG254" s="552"/>
      <c r="AH254" s="552"/>
      <c r="AI254" s="614"/>
      <c r="AJ254" s="552"/>
      <c r="AK254" s="552"/>
      <c r="AL254" s="552"/>
      <c r="AM254" s="615"/>
      <c r="AN254" s="259"/>
      <c r="AO254" s="615"/>
      <c r="AP254" s="552"/>
      <c r="AQ254" s="552"/>
      <c r="AR254" s="552"/>
      <c r="AS254" s="552"/>
      <c r="AT254" s="552"/>
      <c r="AU254" s="552"/>
      <c r="AV254" s="552"/>
      <c r="AW254" s="616"/>
      <c r="AX254" s="552"/>
      <c r="AY254" s="552"/>
      <c r="AZ254" s="552"/>
      <c r="BA254" s="616"/>
      <c r="BB254" s="552"/>
      <c r="BC254" s="552"/>
      <c r="BD254" s="552"/>
      <c r="BE254" s="616"/>
      <c r="BF254" s="552"/>
      <c r="BG254" s="552"/>
      <c r="BH254" s="552"/>
      <c r="BI254" s="552"/>
      <c r="BJ254" s="552"/>
      <c r="BK254" s="552"/>
      <c r="BL254" s="552"/>
      <c r="BM254" s="552"/>
      <c r="BN254" s="552"/>
      <c r="BO254" s="678"/>
    </row>
    <row r="255" spans="32:67" ht="20.25" customHeight="1">
      <c r="AF255" s="678"/>
      <c r="AG255" s="552"/>
      <c r="AH255" s="552"/>
      <c r="AI255" s="614"/>
      <c r="AJ255" s="552"/>
      <c r="AK255" s="552"/>
      <c r="AL255" s="552"/>
      <c r="AM255" s="615"/>
      <c r="AN255" s="259"/>
      <c r="AO255" s="615"/>
      <c r="AP255" s="552"/>
      <c r="AQ255" s="552"/>
      <c r="AR255" s="552"/>
      <c r="AS255" s="552"/>
      <c r="AT255" s="552"/>
      <c r="AU255" s="552"/>
      <c r="AV255" s="552"/>
      <c r="AW255" s="616"/>
      <c r="AX255" s="552"/>
      <c r="AY255" s="552"/>
      <c r="AZ255" s="552"/>
      <c r="BA255" s="616"/>
      <c r="BB255" s="552"/>
      <c r="BC255" s="552"/>
      <c r="BD255" s="552"/>
      <c r="BE255" s="616"/>
      <c r="BF255" s="552"/>
      <c r="BG255" s="552"/>
      <c r="BH255" s="552"/>
      <c r="BI255" s="552"/>
      <c r="BJ255" s="552"/>
      <c r="BK255" s="552"/>
      <c r="BL255" s="552"/>
      <c r="BM255" s="552"/>
      <c r="BN255" s="552"/>
      <c r="BO255" s="678"/>
    </row>
    <row r="256" spans="32:67" ht="20.25" customHeight="1">
      <c r="AF256" s="678"/>
      <c r="AG256" s="552"/>
      <c r="AH256" s="552"/>
      <c r="AI256" s="614"/>
      <c r="AJ256" s="552"/>
      <c r="AK256" s="552"/>
      <c r="AL256" s="552"/>
      <c r="AM256" s="615"/>
      <c r="AN256" s="259"/>
      <c r="AO256" s="615"/>
      <c r="AP256" s="552"/>
      <c r="AQ256" s="552"/>
      <c r="AR256" s="552"/>
      <c r="AS256" s="552"/>
      <c r="AT256" s="552"/>
      <c r="AU256" s="552"/>
      <c r="AV256" s="552"/>
      <c r="AW256" s="616"/>
      <c r="AX256" s="552"/>
      <c r="AY256" s="552"/>
      <c r="AZ256" s="552"/>
      <c r="BA256" s="616"/>
      <c r="BB256" s="552"/>
      <c r="BC256" s="552"/>
      <c r="BD256" s="552"/>
      <c r="BE256" s="616"/>
      <c r="BF256" s="552"/>
      <c r="BG256" s="552"/>
      <c r="BH256" s="552"/>
      <c r="BI256" s="552"/>
      <c r="BJ256" s="552"/>
      <c r="BK256" s="552"/>
      <c r="BL256" s="552"/>
      <c r="BM256" s="552"/>
      <c r="BN256" s="552"/>
      <c r="BO256" s="678"/>
    </row>
    <row r="257" spans="32:67" ht="20.25" customHeight="1">
      <c r="AF257" s="678"/>
      <c r="AG257" s="552"/>
      <c r="AH257" s="552"/>
      <c r="AI257" s="614"/>
      <c r="AJ257" s="552"/>
      <c r="AK257" s="552"/>
      <c r="AL257" s="552"/>
      <c r="AM257" s="615"/>
      <c r="AN257" s="259"/>
      <c r="AO257" s="615"/>
      <c r="AP257" s="552"/>
      <c r="AQ257" s="552"/>
      <c r="AR257" s="552"/>
      <c r="AS257" s="552"/>
      <c r="AT257" s="552"/>
      <c r="AU257" s="552"/>
      <c r="AV257" s="552"/>
      <c r="AW257" s="616"/>
      <c r="AX257" s="552"/>
      <c r="AY257" s="552"/>
      <c r="AZ257" s="552"/>
      <c r="BA257" s="616"/>
      <c r="BB257" s="552"/>
      <c r="BC257" s="552"/>
      <c r="BD257" s="552"/>
      <c r="BE257" s="616"/>
      <c r="BF257" s="552"/>
      <c r="BG257" s="552"/>
      <c r="BH257" s="552"/>
      <c r="BI257" s="552"/>
      <c r="BJ257" s="552"/>
      <c r="BK257" s="552"/>
      <c r="BL257" s="552"/>
      <c r="BM257" s="552"/>
      <c r="BN257" s="552"/>
      <c r="BO257" s="678"/>
    </row>
    <row r="258" spans="32:67" ht="20.25" customHeight="1">
      <c r="AF258" s="678"/>
      <c r="AG258" s="552"/>
      <c r="AH258" s="552"/>
      <c r="AI258" s="614"/>
      <c r="AJ258" s="552"/>
      <c r="AK258" s="552"/>
      <c r="AL258" s="552"/>
      <c r="AM258" s="615"/>
      <c r="AN258" s="259"/>
      <c r="AO258" s="615"/>
      <c r="AP258" s="552"/>
      <c r="AQ258" s="552"/>
      <c r="AR258" s="552"/>
      <c r="AS258" s="552"/>
      <c r="AT258" s="552"/>
      <c r="AU258" s="552"/>
      <c r="AV258" s="552"/>
      <c r="AW258" s="616"/>
      <c r="AX258" s="552"/>
      <c r="AY258" s="552"/>
      <c r="AZ258" s="552"/>
      <c r="BA258" s="616"/>
      <c r="BB258" s="552"/>
      <c r="BC258" s="552"/>
      <c r="BD258" s="552"/>
      <c r="BE258" s="616"/>
      <c r="BF258" s="552"/>
      <c r="BG258" s="552"/>
      <c r="BH258" s="552"/>
      <c r="BI258" s="552"/>
      <c r="BJ258" s="552"/>
      <c r="BK258" s="552"/>
      <c r="BL258" s="552"/>
      <c r="BM258" s="552"/>
      <c r="BN258" s="552"/>
      <c r="BO258" s="678"/>
    </row>
    <row r="259" spans="32:67" ht="20.25" customHeight="1">
      <c r="AF259" s="678"/>
      <c r="AG259" s="552"/>
      <c r="AH259" s="552"/>
      <c r="AI259" s="614"/>
      <c r="AJ259" s="552"/>
      <c r="AK259" s="552"/>
      <c r="AL259" s="552"/>
      <c r="AM259" s="615"/>
      <c r="AN259" s="259"/>
      <c r="AO259" s="615"/>
      <c r="AP259" s="552"/>
      <c r="AQ259" s="552"/>
      <c r="AR259" s="552"/>
      <c r="AS259" s="552"/>
      <c r="AT259" s="552"/>
      <c r="AU259" s="552"/>
      <c r="AV259" s="552"/>
      <c r="AW259" s="616"/>
      <c r="AX259" s="552"/>
      <c r="AY259" s="552"/>
      <c r="AZ259" s="552"/>
      <c r="BA259" s="616"/>
      <c r="BB259" s="552"/>
      <c r="BC259" s="552"/>
      <c r="BD259" s="552"/>
      <c r="BE259" s="616"/>
      <c r="BF259" s="552"/>
      <c r="BG259" s="552"/>
      <c r="BH259" s="552"/>
      <c r="BI259" s="552"/>
      <c r="BJ259" s="552"/>
      <c r="BK259" s="552"/>
      <c r="BL259" s="552"/>
      <c r="BM259" s="552"/>
      <c r="BN259" s="552"/>
      <c r="BO259" s="678"/>
    </row>
    <row r="260" spans="32:67" ht="20.25" customHeight="1">
      <c r="AF260" s="678"/>
      <c r="AG260" s="552"/>
      <c r="AH260" s="552"/>
      <c r="AI260" s="614"/>
      <c r="AJ260" s="552"/>
      <c r="AK260" s="552"/>
      <c r="AL260" s="552"/>
      <c r="AM260" s="615"/>
      <c r="AN260" s="259"/>
      <c r="AO260" s="615"/>
      <c r="AP260" s="552"/>
      <c r="AQ260" s="552"/>
      <c r="AR260" s="552"/>
      <c r="AS260" s="552"/>
      <c r="AT260" s="552"/>
      <c r="AU260" s="552"/>
      <c r="AV260" s="552"/>
      <c r="AW260" s="616"/>
      <c r="AX260" s="552"/>
      <c r="AY260" s="552"/>
      <c r="AZ260" s="552"/>
      <c r="BA260" s="616"/>
      <c r="BB260" s="552"/>
      <c r="BC260" s="552"/>
      <c r="BD260" s="552"/>
      <c r="BE260" s="616"/>
      <c r="BF260" s="552"/>
      <c r="BG260" s="552"/>
      <c r="BH260" s="552"/>
      <c r="BI260" s="552"/>
      <c r="BJ260" s="552"/>
      <c r="BK260" s="552"/>
      <c r="BL260" s="552"/>
      <c r="BM260" s="552"/>
      <c r="BN260" s="552"/>
      <c r="BO260" s="678"/>
    </row>
    <row r="261" spans="32:67" ht="20.25" customHeight="1">
      <c r="AF261" s="678"/>
      <c r="AG261" s="552"/>
      <c r="AH261" s="552"/>
      <c r="AI261" s="614"/>
      <c r="AJ261" s="552"/>
      <c r="AK261" s="552"/>
      <c r="AL261" s="552"/>
      <c r="AM261" s="615"/>
      <c r="AN261" s="259"/>
      <c r="AO261" s="615"/>
      <c r="AP261" s="552"/>
      <c r="AQ261" s="552"/>
      <c r="AR261" s="552"/>
      <c r="AS261" s="552"/>
      <c r="AT261" s="552"/>
      <c r="AU261" s="552"/>
      <c r="AV261" s="552"/>
      <c r="AW261" s="616"/>
      <c r="AX261" s="552"/>
      <c r="AY261" s="552"/>
      <c r="AZ261" s="552"/>
      <c r="BA261" s="616"/>
      <c r="BB261" s="552"/>
      <c r="BC261" s="552"/>
      <c r="BD261" s="552"/>
      <c r="BE261" s="616"/>
      <c r="BF261" s="552"/>
      <c r="BG261" s="552"/>
      <c r="BH261" s="552"/>
      <c r="BI261" s="552"/>
      <c r="BJ261" s="552"/>
      <c r="BK261" s="552"/>
      <c r="BL261" s="552"/>
      <c r="BM261" s="552"/>
      <c r="BN261" s="552"/>
      <c r="BO261" s="678"/>
    </row>
    <row r="262" spans="32:67" ht="20.25" customHeight="1">
      <c r="AF262" s="678"/>
      <c r="AG262" s="552"/>
      <c r="AH262" s="552"/>
      <c r="AI262" s="614"/>
      <c r="AJ262" s="552"/>
      <c r="AK262" s="552"/>
      <c r="AL262" s="552"/>
      <c r="AM262" s="615"/>
      <c r="AN262" s="259"/>
      <c r="AO262" s="615"/>
      <c r="AP262" s="552"/>
      <c r="AQ262" s="552"/>
      <c r="AR262" s="552"/>
      <c r="AS262" s="552"/>
      <c r="AT262" s="552"/>
      <c r="AU262" s="552"/>
      <c r="AV262" s="552"/>
      <c r="AW262" s="616"/>
      <c r="AX262" s="552"/>
      <c r="AY262" s="552"/>
      <c r="AZ262" s="552"/>
      <c r="BA262" s="616"/>
      <c r="BB262" s="552"/>
      <c r="BC262" s="552"/>
      <c r="BD262" s="552"/>
      <c r="BE262" s="616"/>
      <c r="BF262" s="552"/>
      <c r="BG262" s="552"/>
      <c r="BH262" s="552"/>
      <c r="BI262" s="552"/>
      <c r="BJ262" s="552"/>
      <c r="BK262" s="552"/>
      <c r="BL262" s="552"/>
      <c r="BM262" s="552"/>
      <c r="BN262" s="552"/>
      <c r="BO262" s="678"/>
    </row>
    <row r="263" spans="32:67" ht="20.25" customHeight="1">
      <c r="AF263" s="678"/>
      <c r="AG263" s="552"/>
      <c r="AH263" s="552"/>
      <c r="AI263" s="614"/>
      <c r="AJ263" s="552"/>
      <c r="AK263" s="552"/>
      <c r="AL263" s="552"/>
      <c r="AM263" s="615"/>
      <c r="AN263" s="259"/>
      <c r="AO263" s="615"/>
      <c r="AP263" s="552"/>
      <c r="AQ263" s="552"/>
      <c r="AR263" s="552"/>
      <c r="AS263" s="552"/>
      <c r="AT263" s="552"/>
      <c r="AU263" s="552"/>
      <c r="AV263" s="552"/>
      <c r="AW263" s="616"/>
      <c r="AX263" s="552"/>
      <c r="AY263" s="552"/>
      <c r="AZ263" s="552"/>
      <c r="BA263" s="616"/>
      <c r="BB263" s="552"/>
      <c r="BC263" s="552"/>
      <c r="BD263" s="552"/>
      <c r="BE263" s="616"/>
      <c r="BF263" s="552"/>
      <c r="BG263" s="552"/>
      <c r="BH263" s="552"/>
      <c r="BI263" s="552"/>
      <c r="BJ263" s="552"/>
      <c r="BK263" s="552"/>
      <c r="BL263" s="552"/>
      <c r="BM263" s="552"/>
      <c r="BN263" s="552"/>
      <c r="BO263" s="678"/>
    </row>
    <row r="264" spans="32:67" ht="20.25" customHeight="1">
      <c r="AF264" s="678"/>
      <c r="AG264" s="552"/>
      <c r="AH264" s="552"/>
      <c r="AI264" s="614"/>
      <c r="AJ264" s="552"/>
      <c r="AK264" s="552"/>
      <c r="AL264" s="552"/>
      <c r="AM264" s="615"/>
      <c r="AN264" s="259"/>
      <c r="AO264" s="615"/>
      <c r="AP264" s="552"/>
      <c r="AQ264" s="552"/>
      <c r="AR264" s="552"/>
      <c r="AS264" s="552"/>
      <c r="AT264" s="552"/>
      <c r="AU264" s="552"/>
      <c r="AV264" s="552"/>
      <c r="AW264" s="616"/>
      <c r="AX264" s="552"/>
      <c r="AY264" s="552"/>
      <c r="AZ264" s="552"/>
      <c r="BA264" s="616"/>
      <c r="BB264" s="552"/>
      <c r="BC264" s="552"/>
      <c r="BD264" s="552"/>
      <c r="BE264" s="616"/>
      <c r="BF264" s="552"/>
      <c r="BG264" s="552"/>
      <c r="BH264" s="552"/>
      <c r="BI264" s="552"/>
      <c r="BJ264" s="552"/>
      <c r="BK264" s="552"/>
      <c r="BL264" s="552"/>
      <c r="BM264" s="552"/>
      <c r="BN264" s="552"/>
      <c r="BO264" s="678"/>
    </row>
    <row r="265" spans="32:67" ht="20.25" customHeight="1">
      <c r="AF265" s="678"/>
      <c r="AG265" s="552"/>
      <c r="AH265" s="552"/>
      <c r="AI265" s="614"/>
      <c r="AJ265" s="552"/>
      <c r="AK265" s="552"/>
      <c r="AL265" s="552"/>
      <c r="AM265" s="615"/>
      <c r="AN265" s="259"/>
      <c r="AO265" s="615"/>
      <c r="AP265" s="552"/>
      <c r="AQ265" s="552"/>
      <c r="AR265" s="552"/>
      <c r="AS265" s="552"/>
      <c r="AT265" s="552"/>
      <c r="AU265" s="552"/>
      <c r="AV265" s="552"/>
      <c r="AW265" s="616"/>
      <c r="AX265" s="552"/>
      <c r="AY265" s="552"/>
      <c r="AZ265" s="552"/>
      <c r="BA265" s="616"/>
      <c r="BB265" s="552"/>
      <c r="BC265" s="552"/>
      <c r="BD265" s="552"/>
      <c r="BE265" s="616"/>
      <c r="BF265" s="552"/>
      <c r="BG265" s="552"/>
      <c r="BH265" s="552"/>
      <c r="BI265" s="552"/>
      <c r="BJ265" s="552"/>
      <c r="BK265" s="552"/>
      <c r="BL265" s="552"/>
      <c r="BM265" s="552"/>
      <c r="BN265" s="552"/>
      <c r="BO265" s="678"/>
    </row>
    <row r="266" spans="32:67" ht="20.25" customHeight="1">
      <c r="AF266" s="678"/>
      <c r="AG266" s="552"/>
      <c r="AH266" s="552"/>
      <c r="AI266" s="614"/>
      <c r="AJ266" s="552"/>
      <c r="AK266" s="552"/>
      <c r="AL266" s="552"/>
      <c r="AM266" s="615"/>
      <c r="AN266" s="259"/>
      <c r="AO266" s="615"/>
      <c r="AP266" s="552"/>
      <c r="AQ266" s="552"/>
      <c r="AR266" s="552"/>
      <c r="AS266" s="552"/>
      <c r="AT266" s="552"/>
      <c r="AU266" s="552"/>
      <c r="AV266" s="552"/>
      <c r="AW266" s="616"/>
      <c r="AX266" s="552"/>
      <c r="AY266" s="552"/>
      <c r="AZ266" s="552"/>
      <c r="BA266" s="616"/>
      <c r="BB266" s="552"/>
      <c r="BC266" s="552"/>
      <c r="BD266" s="552"/>
      <c r="BE266" s="616"/>
      <c r="BF266" s="552"/>
      <c r="BG266" s="552"/>
      <c r="BH266" s="552"/>
      <c r="BI266" s="552"/>
      <c r="BJ266" s="552"/>
      <c r="BK266" s="552"/>
      <c r="BL266" s="552"/>
      <c r="BM266" s="552"/>
      <c r="BN266" s="552"/>
      <c r="BO266" s="678"/>
    </row>
    <row r="267" spans="32:67" ht="20.25" customHeight="1">
      <c r="AF267" s="678"/>
      <c r="AG267" s="552"/>
      <c r="AH267" s="552"/>
      <c r="AI267" s="614"/>
      <c r="AJ267" s="552"/>
      <c r="AK267" s="552"/>
      <c r="AL267" s="552"/>
      <c r="AM267" s="615"/>
      <c r="AN267" s="259"/>
      <c r="AO267" s="615"/>
      <c r="AP267" s="552"/>
      <c r="AQ267" s="552"/>
      <c r="AR267" s="552"/>
      <c r="AS267" s="552"/>
      <c r="AT267" s="552"/>
      <c r="AU267" s="552"/>
      <c r="AV267" s="552"/>
      <c r="AW267" s="616"/>
      <c r="AX267" s="552"/>
      <c r="AY267" s="552"/>
      <c r="AZ267" s="552"/>
      <c r="BA267" s="616"/>
      <c r="BB267" s="552"/>
      <c r="BC267" s="552"/>
      <c r="BD267" s="552"/>
      <c r="BE267" s="616"/>
      <c r="BF267" s="552"/>
      <c r="BG267" s="552"/>
      <c r="BH267" s="552"/>
      <c r="BI267" s="552"/>
      <c r="BJ267" s="552"/>
      <c r="BK267" s="552"/>
      <c r="BL267" s="552"/>
      <c r="BM267" s="552"/>
      <c r="BN267" s="552"/>
      <c r="BO267" s="678"/>
    </row>
    <row r="268" spans="32:67" ht="20.25" customHeight="1">
      <c r="AF268" s="678"/>
      <c r="AG268" s="552"/>
      <c r="AH268" s="552"/>
      <c r="AI268" s="614"/>
      <c r="AJ268" s="552"/>
      <c r="AK268" s="552"/>
      <c r="AL268" s="552"/>
      <c r="AM268" s="615"/>
      <c r="AN268" s="259"/>
      <c r="AO268" s="615"/>
      <c r="AP268" s="552"/>
      <c r="AQ268" s="552"/>
      <c r="AR268" s="552"/>
      <c r="AS268" s="552"/>
      <c r="AT268" s="552"/>
      <c r="AU268" s="552"/>
      <c r="AV268" s="552"/>
      <c r="AW268" s="616"/>
      <c r="AX268" s="552"/>
      <c r="AY268" s="552"/>
      <c r="AZ268" s="552"/>
      <c r="BA268" s="616"/>
      <c r="BB268" s="552"/>
      <c r="BC268" s="552"/>
      <c r="BD268" s="552"/>
      <c r="BE268" s="616"/>
      <c r="BF268" s="552"/>
      <c r="BG268" s="552"/>
      <c r="BH268" s="552"/>
      <c r="BI268" s="552"/>
      <c r="BJ268" s="552"/>
      <c r="BK268" s="552"/>
      <c r="BL268" s="552"/>
      <c r="BM268" s="552"/>
      <c r="BN268" s="552"/>
      <c r="BO268" s="678"/>
    </row>
    <row r="269" spans="32:67" ht="20.25" customHeight="1">
      <c r="AF269" s="678"/>
      <c r="AG269" s="552"/>
      <c r="AH269" s="552"/>
      <c r="AI269" s="614"/>
      <c r="AJ269" s="552"/>
      <c r="AK269" s="552"/>
      <c r="AL269" s="552"/>
      <c r="AM269" s="615"/>
      <c r="AN269" s="259"/>
      <c r="AO269" s="615"/>
      <c r="AP269" s="552"/>
      <c r="AQ269" s="552"/>
      <c r="AR269" s="552"/>
      <c r="AS269" s="552"/>
      <c r="AT269" s="552"/>
      <c r="AU269" s="552"/>
      <c r="AV269" s="552"/>
      <c r="AW269" s="616"/>
      <c r="AX269" s="552"/>
      <c r="AY269" s="552"/>
      <c r="AZ269" s="552"/>
      <c r="BA269" s="616"/>
      <c r="BB269" s="552"/>
      <c r="BC269" s="552"/>
      <c r="BD269" s="552"/>
      <c r="BE269" s="616"/>
      <c r="BF269" s="552"/>
      <c r="BG269" s="552"/>
      <c r="BH269" s="552"/>
      <c r="BI269" s="552"/>
      <c r="BJ269" s="552"/>
      <c r="BK269" s="552"/>
      <c r="BL269" s="552"/>
      <c r="BM269" s="552"/>
      <c r="BN269" s="552"/>
      <c r="BO269" s="678"/>
    </row>
    <row r="270" spans="32:67" ht="20.25" customHeight="1">
      <c r="AF270" s="678"/>
      <c r="AG270" s="552"/>
      <c r="AH270" s="552"/>
      <c r="AI270" s="614"/>
      <c r="AJ270" s="552"/>
      <c r="AK270" s="552"/>
      <c r="AL270" s="552"/>
      <c r="AM270" s="615"/>
      <c r="AN270" s="259"/>
      <c r="AO270" s="615"/>
      <c r="AP270" s="552"/>
      <c r="AQ270" s="552"/>
      <c r="AR270" s="552"/>
      <c r="AS270" s="552"/>
      <c r="AT270" s="552"/>
      <c r="AU270" s="552"/>
      <c r="AV270" s="552"/>
      <c r="AW270" s="616"/>
      <c r="AX270" s="552"/>
      <c r="AY270" s="552"/>
      <c r="AZ270" s="552"/>
      <c r="BA270" s="616"/>
      <c r="BB270" s="552"/>
      <c r="BC270" s="552"/>
      <c r="BD270" s="552"/>
      <c r="BE270" s="616"/>
      <c r="BF270" s="552"/>
      <c r="BG270" s="552"/>
      <c r="BH270" s="552"/>
      <c r="BI270" s="552"/>
      <c r="BJ270" s="552"/>
      <c r="BK270" s="552"/>
      <c r="BL270" s="552"/>
      <c r="BM270" s="552"/>
      <c r="BN270" s="552"/>
      <c r="BO270" s="678"/>
    </row>
    <row r="271" spans="32:67" ht="20.25" customHeight="1">
      <c r="AF271" s="678"/>
      <c r="AG271" s="552"/>
      <c r="AH271" s="552"/>
      <c r="AI271" s="614"/>
      <c r="AJ271" s="552"/>
      <c r="AK271" s="552"/>
      <c r="AL271" s="552"/>
      <c r="AM271" s="615"/>
      <c r="AN271" s="259"/>
      <c r="AO271" s="615"/>
      <c r="AP271" s="552"/>
      <c r="AQ271" s="552"/>
      <c r="AR271" s="552"/>
      <c r="AS271" s="552"/>
      <c r="AT271" s="552"/>
      <c r="AU271" s="552"/>
      <c r="AV271" s="552"/>
      <c r="AW271" s="616"/>
      <c r="AX271" s="552"/>
      <c r="AY271" s="552"/>
      <c r="AZ271" s="552"/>
      <c r="BA271" s="616"/>
      <c r="BB271" s="552"/>
      <c r="BC271" s="552"/>
      <c r="BD271" s="552"/>
      <c r="BE271" s="616"/>
      <c r="BF271" s="552"/>
      <c r="BG271" s="552"/>
      <c r="BH271" s="552"/>
      <c r="BI271" s="552"/>
      <c r="BJ271" s="552"/>
      <c r="BK271" s="552"/>
      <c r="BL271" s="552"/>
      <c r="BM271" s="552"/>
      <c r="BN271" s="552"/>
      <c r="BO271" s="678"/>
    </row>
    <row r="272" spans="32:67" ht="20.25" customHeight="1">
      <c r="AF272" s="678"/>
      <c r="AG272" s="552"/>
      <c r="AH272" s="552"/>
      <c r="AI272" s="614"/>
      <c r="AJ272" s="552"/>
      <c r="AK272" s="552"/>
      <c r="AL272" s="552"/>
      <c r="AM272" s="615"/>
      <c r="AN272" s="259"/>
      <c r="AO272" s="615"/>
      <c r="AP272" s="552"/>
      <c r="AQ272" s="552"/>
      <c r="AR272" s="552"/>
      <c r="AS272" s="552"/>
      <c r="AT272" s="552"/>
      <c r="AU272" s="552"/>
      <c r="AV272" s="552"/>
      <c r="AW272" s="616"/>
      <c r="AX272" s="552"/>
      <c r="AY272" s="552"/>
      <c r="AZ272" s="552"/>
      <c r="BA272" s="616"/>
      <c r="BB272" s="552"/>
      <c r="BC272" s="552"/>
      <c r="BD272" s="552"/>
      <c r="BE272" s="616"/>
      <c r="BF272" s="552"/>
      <c r="BG272" s="552"/>
      <c r="BH272" s="552"/>
      <c r="BI272" s="552"/>
      <c r="BJ272" s="552"/>
      <c r="BK272" s="552"/>
      <c r="BL272" s="552"/>
      <c r="BM272" s="552"/>
      <c r="BN272" s="552"/>
      <c r="BO272" s="678"/>
    </row>
    <row r="273" spans="32:67" ht="20.25" customHeight="1">
      <c r="AF273" s="678"/>
      <c r="AG273" s="552"/>
      <c r="AH273" s="552"/>
      <c r="AI273" s="614"/>
      <c r="AJ273" s="552"/>
      <c r="AK273" s="552"/>
      <c r="AL273" s="552"/>
      <c r="AM273" s="615"/>
      <c r="AN273" s="259"/>
      <c r="AO273" s="615"/>
      <c r="AP273" s="552"/>
      <c r="AQ273" s="552"/>
      <c r="AR273" s="552"/>
      <c r="AS273" s="552"/>
      <c r="AT273" s="552"/>
      <c r="AU273" s="552"/>
      <c r="AV273" s="552"/>
      <c r="AW273" s="616"/>
      <c r="AX273" s="552"/>
      <c r="AY273" s="552"/>
      <c r="AZ273" s="552"/>
      <c r="BA273" s="616"/>
      <c r="BB273" s="552"/>
      <c r="BC273" s="552"/>
      <c r="BD273" s="552"/>
      <c r="BE273" s="616"/>
      <c r="BF273" s="552"/>
      <c r="BG273" s="552"/>
      <c r="BH273" s="552"/>
      <c r="BI273" s="552"/>
      <c r="BJ273" s="552"/>
      <c r="BK273" s="552"/>
      <c r="BL273" s="552"/>
      <c r="BM273" s="552"/>
      <c r="BN273" s="552"/>
      <c r="BO273" s="678"/>
    </row>
    <row r="274" spans="32:67" ht="20.25" customHeight="1">
      <c r="AF274" s="678"/>
      <c r="AG274" s="552"/>
      <c r="AH274" s="552"/>
      <c r="AI274" s="614"/>
      <c r="AJ274" s="552"/>
      <c r="AK274" s="552"/>
      <c r="AL274" s="552"/>
      <c r="AM274" s="615"/>
      <c r="AN274" s="259"/>
      <c r="AO274" s="615"/>
      <c r="AP274" s="552"/>
      <c r="AQ274" s="552"/>
      <c r="AR274" s="552"/>
      <c r="AS274" s="552"/>
      <c r="AT274" s="552"/>
      <c r="AU274" s="552"/>
      <c r="AV274" s="552"/>
      <c r="AW274" s="616"/>
      <c r="AX274" s="552"/>
      <c r="AY274" s="552"/>
      <c r="AZ274" s="552"/>
      <c r="BA274" s="616"/>
      <c r="BB274" s="552"/>
      <c r="BC274" s="552"/>
      <c r="BD274" s="552"/>
      <c r="BE274" s="616"/>
      <c r="BF274" s="552"/>
      <c r="BG274" s="552"/>
      <c r="BH274" s="552"/>
      <c r="BI274" s="552"/>
      <c r="BJ274" s="552"/>
      <c r="BK274" s="552"/>
      <c r="BL274" s="552"/>
      <c r="BM274" s="552"/>
      <c r="BN274" s="552"/>
      <c r="BO274" s="678"/>
    </row>
    <row r="275" spans="32:67" ht="20.25" customHeight="1">
      <c r="AF275" s="678"/>
      <c r="AG275" s="552"/>
      <c r="AH275" s="552"/>
      <c r="AI275" s="614"/>
      <c r="AJ275" s="552"/>
      <c r="AK275" s="552"/>
      <c r="AL275" s="552"/>
      <c r="AM275" s="615"/>
      <c r="AN275" s="259"/>
      <c r="AO275" s="615"/>
      <c r="AP275" s="552"/>
      <c r="AQ275" s="552"/>
      <c r="AR275" s="552"/>
      <c r="AS275" s="552"/>
      <c r="AT275" s="552"/>
      <c r="AU275" s="552"/>
      <c r="AV275" s="552"/>
      <c r="AW275" s="616"/>
      <c r="AX275" s="552"/>
      <c r="AY275" s="552"/>
      <c r="AZ275" s="552"/>
      <c r="BA275" s="616"/>
      <c r="BB275" s="552"/>
      <c r="BC275" s="552"/>
      <c r="BD275" s="552"/>
      <c r="BE275" s="616"/>
      <c r="BF275" s="552"/>
      <c r="BG275" s="552"/>
      <c r="BH275" s="552"/>
      <c r="BI275" s="552"/>
      <c r="BJ275" s="552"/>
      <c r="BK275" s="552"/>
      <c r="BL275" s="552"/>
      <c r="BM275" s="552"/>
      <c r="BN275" s="552"/>
      <c r="BO275" s="678"/>
    </row>
    <row r="276" spans="32:67" ht="20.25" customHeight="1">
      <c r="AF276" s="678"/>
      <c r="AG276" s="552"/>
      <c r="AH276" s="552"/>
      <c r="AI276" s="614"/>
      <c r="AJ276" s="552"/>
      <c r="AK276" s="552"/>
      <c r="AL276" s="552"/>
      <c r="AM276" s="615"/>
      <c r="AN276" s="259"/>
      <c r="AO276" s="615"/>
      <c r="AP276" s="552"/>
      <c r="AQ276" s="552"/>
      <c r="AR276" s="552"/>
      <c r="AS276" s="552"/>
      <c r="AT276" s="552"/>
      <c r="AU276" s="552"/>
      <c r="AV276" s="552"/>
      <c r="AW276" s="616"/>
      <c r="AX276" s="552"/>
      <c r="AY276" s="552"/>
      <c r="AZ276" s="552"/>
      <c r="BA276" s="616"/>
      <c r="BB276" s="552"/>
      <c r="BC276" s="552"/>
      <c r="BD276" s="552"/>
      <c r="BE276" s="616"/>
      <c r="BF276" s="552"/>
      <c r="BG276" s="552"/>
      <c r="BH276" s="552"/>
      <c r="BI276" s="552"/>
      <c r="BJ276" s="552"/>
      <c r="BK276" s="552"/>
      <c r="BL276" s="552"/>
      <c r="BM276" s="552"/>
      <c r="BN276" s="552"/>
      <c r="BO276" s="678"/>
    </row>
    <row r="277" spans="32:67" ht="20.25" customHeight="1">
      <c r="AF277" s="678"/>
      <c r="AG277" s="552"/>
      <c r="AH277" s="552"/>
      <c r="AI277" s="614"/>
      <c r="AJ277" s="552"/>
      <c r="AK277" s="552"/>
      <c r="AL277" s="552"/>
      <c r="AM277" s="615"/>
      <c r="AN277" s="259"/>
      <c r="AO277" s="615"/>
      <c r="AP277" s="552"/>
      <c r="AQ277" s="552"/>
      <c r="AR277" s="552"/>
      <c r="AS277" s="552"/>
      <c r="AT277" s="552"/>
      <c r="AU277" s="552"/>
      <c r="AV277" s="552"/>
      <c r="AW277" s="616"/>
      <c r="AX277" s="552"/>
      <c r="AY277" s="552"/>
      <c r="AZ277" s="552"/>
      <c r="BA277" s="616"/>
      <c r="BB277" s="552"/>
      <c r="BC277" s="552"/>
      <c r="BD277" s="552"/>
      <c r="BE277" s="616"/>
      <c r="BF277" s="552"/>
      <c r="BG277" s="552"/>
      <c r="BH277" s="552"/>
      <c r="BI277" s="552"/>
      <c r="BJ277" s="552"/>
      <c r="BK277" s="552"/>
      <c r="BL277" s="552"/>
      <c r="BM277" s="552"/>
      <c r="BN277" s="552"/>
      <c r="BO277" s="678"/>
    </row>
    <row r="278" spans="32:67" ht="20.25" customHeight="1">
      <c r="AF278" s="678"/>
      <c r="AG278" s="552"/>
      <c r="AH278" s="552"/>
      <c r="AI278" s="614"/>
      <c r="AJ278" s="552"/>
      <c r="AK278" s="552"/>
      <c r="AL278" s="552"/>
      <c r="AM278" s="615"/>
      <c r="AN278" s="259"/>
      <c r="AO278" s="615"/>
      <c r="AP278" s="552"/>
      <c r="AQ278" s="552"/>
      <c r="AR278" s="552"/>
      <c r="AS278" s="552"/>
      <c r="AT278" s="552"/>
      <c r="AU278" s="552"/>
      <c r="AV278" s="552"/>
      <c r="AW278" s="616"/>
      <c r="AX278" s="552"/>
      <c r="AY278" s="552"/>
      <c r="AZ278" s="552"/>
      <c r="BA278" s="616"/>
      <c r="BB278" s="552"/>
      <c r="BC278" s="552"/>
      <c r="BD278" s="552"/>
      <c r="BE278" s="616"/>
      <c r="BF278" s="552"/>
      <c r="BG278" s="552"/>
      <c r="BH278" s="552"/>
      <c r="BI278" s="552"/>
      <c r="BJ278" s="552"/>
      <c r="BK278" s="552"/>
      <c r="BL278" s="552"/>
      <c r="BM278" s="552"/>
      <c r="BN278" s="552"/>
      <c r="BO278" s="678"/>
    </row>
    <row r="279" spans="32:67" ht="20.25" customHeight="1">
      <c r="AF279" s="678"/>
      <c r="AG279" s="552"/>
      <c r="AH279" s="552"/>
      <c r="AI279" s="614"/>
      <c r="AJ279" s="552"/>
      <c r="AK279" s="552"/>
      <c r="AL279" s="552"/>
      <c r="AM279" s="615"/>
      <c r="AN279" s="259"/>
      <c r="AO279" s="615"/>
      <c r="AP279" s="552"/>
      <c r="AQ279" s="552"/>
      <c r="AR279" s="552"/>
      <c r="AS279" s="552"/>
      <c r="AT279" s="552"/>
      <c r="AU279" s="552"/>
      <c r="AV279" s="552"/>
      <c r="AW279" s="616"/>
      <c r="AX279" s="552"/>
      <c r="AY279" s="552"/>
      <c r="AZ279" s="552"/>
      <c r="BA279" s="616"/>
      <c r="BB279" s="552"/>
      <c r="BC279" s="552"/>
      <c r="BD279" s="552"/>
      <c r="BE279" s="616"/>
      <c r="BF279" s="552"/>
      <c r="BG279" s="552"/>
      <c r="BH279" s="552"/>
      <c r="BI279" s="552"/>
      <c r="BJ279" s="552"/>
      <c r="BK279" s="552"/>
      <c r="BL279" s="552"/>
      <c r="BM279" s="552"/>
      <c r="BN279" s="552"/>
      <c r="BO279" s="678"/>
    </row>
    <row r="280" spans="32:67" ht="20.25" customHeight="1">
      <c r="AF280" s="678"/>
      <c r="AG280" s="552"/>
      <c r="AH280" s="552"/>
      <c r="AI280" s="614"/>
      <c r="AJ280" s="552"/>
      <c r="AK280" s="552"/>
      <c r="AL280" s="552"/>
      <c r="AM280" s="615"/>
      <c r="AN280" s="259"/>
      <c r="AO280" s="615"/>
      <c r="AP280" s="552"/>
      <c r="AQ280" s="552"/>
      <c r="AR280" s="552"/>
      <c r="AS280" s="552"/>
      <c r="AT280" s="552"/>
      <c r="AU280" s="552"/>
      <c r="AV280" s="552"/>
      <c r="AW280" s="616"/>
      <c r="AX280" s="552"/>
      <c r="AY280" s="552"/>
      <c r="AZ280" s="552"/>
      <c r="BA280" s="616"/>
      <c r="BB280" s="552"/>
      <c r="BC280" s="552"/>
      <c r="BD280" s="552"/>
      <c r="BE280" s="616"/>
      <c r="BF280" s="552"/>
      <c r="BG280" s="552"/>
      <c r="BH280" s="552"/>
      <c r="BI280" s="552"/>
      <c r="BJ280" s="552"/>
      <c r="BK280" s="552"/>
      <c r="BL280" s="552"/>
      <c r="BM280" s="552"/>
      <c r="BN280" s="552"/>
      <c r="BO280" s="678"/>
    </row>
    <row r="281" spans="32:67" ht="20.25" customHeight="1">
      <c r="AF281" s="678"/>
      <c r="AG281" s="552"/>
      <c r="AH281" s="552"/>
      <c r="AI281" s="614"/>
      <c r="AJ281" s="552"/>
      <c r="AK281" s="552"/>
      <c r="AL281" s="552"/>
      <c r="AM281" s="615"/>
      <c r="AN281" s="259"/>
      <c r="AO281" s="615"/>
      <c r="AP281" s="552"/>
      <c r="AQ281" s="552"/>
      <c r="AR281" s="552"/>
      <c r="AS281" s="552"/>
      <c r="AT281" s="552"/>
      <c r="AU281" s="552"/>
      <c r="AV281" s="552"/>
      <c r="AW281" s="616"/>
      <c r="AX281" s="552"/>
      <c r="AY281" s="552"/>
      <c r="AZ281" s="552"/>
      <c r="BA281" s="616"/>
      <c r="BB281" s="552"/>
      <c r="BC281" s="552"/>
      <c r="BD281" s="552"/>
      <c r="BE281" s="616"/>
      <c r="BF281" s="552"/>
      <c r="BG281" s="552"/>
      <c r="BH281" s="552"/>
      <c r="BI281" s="552"/>
      <c r="BJ281" s="552"/>
      <c r="BK281" s="552"/>
      <c r="BL281" s="552"/>
      <c r="BM281" s="552"/>
      <c r="BN281" s="552"/>
      <c r="BO281" s="678"/>
    </row>
    <row r="282" spans="32:67" ht="20.25" customHeight="1">
      <c r="AF282" s="678"/>
      <c r="AG282" s="552"/>
      <c r="AH282" s="552"/>
      <c r="AI282" s="614"/>
      <c r="AJ282" s="552"/>
      <c r="AK282" s="552"/>
      <c r="AL282" s="552"/>
      <c r="AM282" s="615"/>
      <c r="AN282" s="259"/>
      <c r="AO282" s="615"/>
      <c r="AP282" s="552"/>
      <c r="AQ282" s="552"/>
      <c r="AR282" s="552"/>
      <c r="AS282" s="552"/>
      <c r="AT282" s="552"/>
      <c r="AU282" s="552"/>
      <c r="AV282" s="552"/>
      <c r="AW282" s="616"/>
      <c r="AX282" s="552"/>
      <c r="AY282" s="552"/>
      <c r="AZ282" s="552"/>
      <c r="BA282" s="616"/>
      <c r="BB282" s="552"/>
      <c r="BC282" s="552"/>
      <c r="BD282" s="552"/>
      <c r="BE282" s="616"/>
      <c r="BF282" s="552"/>
      <c r="BG282" s="552"/>
      <c r="BH282" s="552"/>
      <c r="BI282" s="552"/>
      <c r="BJ282" s="552"/>
      <c r="BK282" s="552"/>
      <c r="BL282" s="552"/>
      <c r="BM282" s="552"/>
      <c r="BN282" s="552"/>
      <c r="BO282" s="678"/>
    </row>
    <row r="283" spans="32:67" ht="20.25" customHeight="1">
      <c r="AF283" s="678"/>
      <c r="AG283" s="552"/>
      <c r="AH283" s="552"/>
      <c r="AI283" s="614"/>
      <c r="AJ283" s="552"/>
      <c r="AK283" s="552"/>
      <c r="AL283" s="552"/>
      <c r="AM283" s="615"/>
      <c r="AN283" s="259"/>
      <c r="AO283" s="615"/>
      <c r="AP283" s="552"/>
      <c r="AQ283" s="552"/>
      <c r="AR283" s="552"/>
      <c r="AS283" s="552"/>
      <c r="AT283" s="552"/>
      <c r="AU283" s="552"/>
      <c r="AV283" s="552"/>
      <c r="AW283" s="616"/>
      <c r="AX283" s="552"/>
      <c r="AY283" s="552"/>
      <c r="AZ283" s="552"/>
      <c r="BA283" s="616"/>
      <c r="BB283" s="552"/>
      <c r="BC283" s="552"/>
      <c r="BD283" s="552"/>
      <c r="BE283" s="616"/>
      <c r="BF283" s="552"/>
      <c r="BG283" s="552"/>
      <c r="BH283" s="552"/>
      <c r="BI283" s="552"/>
      <c r="BJ283" s="552"/>
      <c r="BK283" s="552"/>
      <c r="BL283" s="552"/>
      <c r="BM283" s="552"/>
      <c r="BN283" s="552"/>
      <c r="BO283" s="678"/>
    </row>
    <row r="284" spans="32:67" ht="20.25" customHeight="1">
      <c r="AF284" s="678"/>
      <c r="AG284" s="552"/>
      <c r="AH284" s="552"/>
      <c r="AI284" s="614"/>
      <c r="AJ284" s="552"/>
      <c r="AK284" s="552"/>
      <c r="AL284" s="552"/>
      <c r="AM284" s="615"/>
      <c r="AN284" s="259"/>
      <c r="AO284" s="615"/>
      <c r="AP284" s="552"/>
      <c r="AQ284" s="552"/>
      <c r="AR284" s="552"/>
      <c r="AS284" s="552"/>
      <c r="AT284" s="552"/>
      <c r="AU284" s="552"/>
      <c r="AV284" s="552"/>
      <c r="AW284" s="616"/>
      <c r="AX284" s="552"/>
      <c r="AY284" s="552"/>
      <c r="AZ284" s="552"/>
      <c r="BA284" s="616"/>
      <c r="BB284" s="552"/>
      <c r="BC284" s="552"/>
      <c r="BD284" s="552"/>
      <c r="BE284" s="616"/>
      <c r="BF284" s="552"/>
      <c r="BG284" s="552"/>
      <c r="BH284" s="552"/>
      <c r="BI284" s="552"/>
      <c r="BJ284" s="552"/>
      <c r="BK284" s="552"/>
      <c r="BL284" s="552"/>
      <c r="BM284" s="552"/>
      <c r="BN284" s="552"/>
      <c r="BO284" s="678"/>
    </row>
    <row r="285" spans="32:67" ht="20.25" customHeight="1">
      <c r="AF285" s="678"/>
      <c r="AG285" s="552"/>
      <c r="AH285" s="552"/>
      <c r="AI285" s="614"/>
      <c r="AJ285" s="552"/>
      <c r="AK285" s="552"/>
      <c r="AL285" s="552"/>
      <c r="AM285" s="615"/>
      <c r="AN285" s="259"/>
      <c r="AO285" s="615"/>
      <c r="AP285" s="552"/>
      <c r="AQ285" s="552"/>
      <c r="AR285" s="552"/>
      <c r="AS285" s="552"/>
      <c r="AT285" s="552"/>
      <c r="AU285" s="552"/>
      <c r="AV285" s="552"/>
      <c r="AW285" s="616"/>
      <c r="AX285" s="552"/>
      <c r="AY285" s="552"/>
      <c r="AZ285" s="552"/>
      <c r="BA285" s="616"/>
      <c r="BB285" s="552"/>
      <c r="BC285" s="552"/>
      <c r="BD285" s="552"/>
      <c r="BE285" s="616"/>
      <c r="BF285" s="552"/>
      <c r="BG285" s="552"/>
      <c r="BH285" s="552"/>
      <c r="BI285" s="552"/>
      <c r="BJ285" s="552"/>
      <c r="BK285" s="552"/>
      <c r="BL285" s="552"/>
      <c r="BM285" s="552"/>
      <c r="BN285" s="552"/>
      <c r="BO285" s="678"/>
    </row>
    <row r="286" spans="32:67" ht="20.25" customHeight="1">
      <c r="AF286" s="678"/>
      <c r="AG286" s="552"/>
      <c r="AH286" s="552"/>
      <c r="AI286" s="614"/>
      <c r="AJ286" s="552"/>
      <c r="AK286" s="552"/>
      <c r="AL286" s="552"/>
      <c r="AM286" s="615"/>
      <c r="AN286" s="259"/>
      <c r="AO286" s="615"/>
      <c r="AP286" s="552"/>
      <c r="AQ286" s="552"/>
      <c r="AR286" s="552"/>
      <c r="AS286" s="552"/>
      <c r="AT286" s="552"/>
      <c r="AU286" s="552"/>
      <c r="AV286" s="552"/>
      <c r="AW286" s="616"/>
      <c r="AX286" s="552"/>
      <c r="AY286" s="552"/>
      <c r="AZ286" s="552"/>
      <c r="BA286" s="616"/>
      <c r="BB286" s="552"/>
      <c r="BC286" s="552"/>
      <c r="BD286" s="552"/>
      <c r="BE286" s="616"/>
      <c r="BF286" s="552"/>
      <c r="BG286" s="552"/>
      <c r="BH286" s="552"/>
      <c r="BI286" s="552"/>
      <c r="BJ286" s="552"/>
      <c r="BK286" s="552"/>
      <c r="BL286" s="552"/>
      <c r="BM286" s="552"/>
      <c r="BN286" s="552"/>
      <c r="BO286" s="678"/>
    </row>
    <row r="287" spans="32:67" ht="20.25" customHeight="1">
      <c r="AF287" s="678"/>
      <c r="AG287" s="552"/>
      <c r="AH287" s="552"/>
      <c r="AI287" s="614"/>
      <c r="AJ287" s="552"/>
      <c r="AK287" s="552"/>
      <c r="AL287" s="552"/>
      <c r="AM287" s="615"/>
      <c r="AN287" s="259"/>
      <c r="AO287" s="615"/>
      <c r="AP287" s="552"/>
      <c r="AQ287" s="552"/>
      <c r="AR287" s="552"/>
      <c r="AS287" s="552"/>
      <c r="AT287" s="552"/>
      <c r="AU287" s="552"/>
      <c r="AV287" s="552"/>
      <c r="AW287" s="616"/>
      <c r="AX287" s="552"/>
      <c r="AY287" s="552"/>
      <c r="AZ287" s="552"/>
      <c r="BA287" s="616"/>
      <c r="BB287" s="552"/>
      <c r="BC287" s="552"/>
      <c r="BD287" s="552"/>
      <c r="BE287" s="616"/>
      <c r="BF287" s="552"/>
      <c r="BG287" s="552"/>
      <c r="BH287" s="552"/>
      <c r="BI287" s="552"/>
      <c r="BJ287" s="552"/>
      <c r="BK287" s="552"/>
      <c r="BL287" s="552"/>
      <c r="BM287" s="552"/>
      <c r="BN287" s="552"/>
      <c r="BO287" s="678"/>
    </row>
    <row r="288" spans="32:67" ht="20.25" customHeight="1">
      <c r="AF288" s="678"/>
      <c r="AG288" s="552"/>
      <c r="AH288" s="552"/>
      <c r="AI288" s="614"/>
      <c r="AJ288" s="552"/>
      <c r="AK288" s="552"/>
      <c r="AL288" s="552"/>
      <c r="AM288" s="615"/>
      <c r="AN288" s="259"/>
      <c r="AO288" s="615"/>
      <c r="AP288" s="552"/>
      <c r="AQ288" s="552"/>
      <c r="AR288" s="552"/>
      <c r="AS288" s="552"/>
      <c r="AT288" s="552"/>
      <c r="AU288" s="552"/>
      <c r="AV288" s="552"/>
      <c r="AW288" s="616"/>
      <c r="AX288" s="552"/>
      <c r="AY288" s="552"/>
      <c r="AZ288" s="552"/>
      <c r="BA288" s="616"/>
      <c r="BB288" s="552"/>
      <c r="BC288" s="552"/>
      <c r="BD288" s="552"/>
      <c r="BE288" s="616"/>
      <c r="BF288" s="552"/>
      <c r="BG288" s="552"/>
      <c r="BH288" s="552"/>
      <c r="BI288" s="552"/>
      <c r="BJ288" s="552"/>
      <c r="BK288" s="552"/>
      <c r="BL288" s="552"/>
      <c r="BM288" s="552"/>
      <c r="BN288" s="552"/>
      <c r="BO288" s="678"/>
    </row>
    <row r="289" spans="32:67" ht="20.25" customHeight="1">
      <c r="AF289" s="678"/>
      <c r="AG289" s="552"/>
      <c r="AH289" s="552"/>
      <c r="AI289" s="614"/>
      <c r="AJ289" s="552"/>
      <c r="AK289" s="552"/>
      <c r="AL289" s="552"/>
      <c r="AM289" s="615"/>
      <c r="AN289" s="259"/>
      <c r="AO289" s="615"/>
      <c r="AP289" s="552"/>
      <c r="AQ289" s="552"/>
      <c r="AR289" s="552"/>
      <c r="AS289" s="552"/>
      <c r="AT289" s="552"/>
      <c r="AU289" s="552"/>
      <c r="AV289" s="552"/>
      <c r="AW289" s="616"/>
      <c r="AX289" s="552"/>
      <c r="AY289" s="552"/>
      <c r="AZ289" s="552"/>
      <c r="BA289" s="616"/>
      <c r="BB289" s="552"/>
      <c r="BC289" s="552"/>
      <c r="BD289" s="552"/>
      <c r="BE289" s="616"/>
      <c r="BF289" s="552"/>
      <c r="BG289" s="552"/>
      <c r="BH289" s="552"/>
      <c r="BI289" s="552"/>
      <c r="BJ289" s="552"/>
      <c r="BK289" s="552"/>
      <c r="BL289" s="552"/>
      <c r="BM289" s="552"/>
      <c r="BN289" s="552"/>
      <c r="BO289" s="678"/>
    </row>
    <row r="290" spans="32:67" ht="20.25" customHeight="1">
      <c r="AF290" s="678"/>
      <c r="AG290" s="552"/>
      <c r="AH290" s="552"/>
      <c r="AI290" s="614"/>
      <c r="AJ290" s="552"/>
      <c r="AK290" s="552"/>
      <c r="AL290" s="552"/>
      <c r="AM290" s="615"/>
      <c r="AN290" s="259"/>
      <c r="AO290" s="615"/>
      <c r="AP290" s="552"/>
      <c r="AQ290" s="552"/>
      <c r="AR290" s="552"/>
      <c r="AS290" s="552"/>
      <c r="AT290" s="552"/>
      <c r="AU290" s="552"/>
      <c r="AV290" s="552"/>
      <c r="AW290" s="616"/>
      <c r="AX290" s="552"/>
      <c r="AY290" s="552"/>
      <c r="AZ290" s="552"/>
      <c r="BA290" s="616"/>
      <c r="BB290" s="552"/>
      <c r="BC290" s="552"/>
      <c r="BD290" s="552"/>
      <c r="BE290" s="616"/>
      <c r="BF290" s="552"/>
      <c r="BG290" s="552"/>
      <c r="BH290" s="552"/>
      <c r="BI290" s="552"/>
      <c r="BJ290" s="552"/>
      <c r="BK290" s="552"/>
      <c r="BL290" s="552"/>
      <c r="BM290" s="552"/>
      <c r="BN290" s="552"/>
      <c r="BO290" s="678"/>
    </row>
    <row r="291" spans="32:67" ht="20.25" customHeight="1">
      <c r="AF291" s="678"/>
      <c r="AG291" s="552"/>
      <c r="AH291" s="552"/>
      <c r="AI291" s="614"/>
      <c r="AJ291" s="552"/>
      <c r="AK291" s="552"/>
      <c r="AL291" s="552"/>
      <c r="AM291" s="615"/>
      <c r="AN291" s="259"/>
      <c r="AO291" s="615"/>
      <c r="AP291" s="552"/>
      <c r="AQ291" s="552"/>
      <c r="AR291" s="552"/>
      <c r="AS291" s="552"/>
      <c r="AT291" s="552"/>
      <c r="AU291" s="552"/>
      <c r="AV291" s="552"/>
      <c r="AW291" s="616"/>
      <c r="AX291" s="552"/>
      <c r="AY291" s="552"/>
      <c r="AZ291" s="552"/>
      <c r="BA291" s="616"/>
      <c r="BB291" s="552"/>
      <c r="BC291" s="552"/>
      <c r="BD291" s="552"/>
      <c r="BE291" s="616"/>
      <c r="BF291" s="552"/>
      <c r="BG291" s="552"/>
      <c r="BH291" s="552"/>
      <c r="BI291" s="552"/>
      <c r="BJ291" s="552"/>
      <c r="BK291" s="552"/>
      <c r="BL291" s="552"/>
      <c r="BM291" s="552"/>
      <c r="BN291" s="552"/>
      <c r="BO291" s="678"/>
    </row>
    <row r="292" spans="32:67" ht="20.25" customHeight="1">
      <c r="AF292" s="678"/>
      <c r="AG292" s="552"/>
      <c r="AH292" s="552"/>
      <c r="AI292" s="614"/>
      <c r="AJ292" s="552"/>
      <c r="AK292" s="552"/>
      <c r="AL292" s="552"/>
      <c r="AM292" s="615"/>
      <c r="AN292" s="259"/>
      <c r="AO292" s="615"/>
      <c r="AP292" s="552"/>
      <c r="AQ292" s="552"/>
      <c r="AR292" s="552"/>
      <c r="AS292" s="552"/>
      <c r="AT292" s="552"/>
      <c r="AU292" s="552"/>
      <c r="AV292" s="552"/>
      <c r="AW292" s="616"/>
      <c r="AX292" s="552"/>
      <c r="AY292" s="552"/>
      <c r="AZ292" s="552"/>
      <c r="BA292" s="616"/>
      <c r="BB292" s="552"/>
      <c r="BC292" s="552"/>
      <c r="BD292" s="552"/>
      <c r="BE292" s="616"/>
      <c r="BF292" s="552"/>
      <c r="BG292" s="552"/>
      <c r="BH292" s="552"/>
      <c r="BI292" s="552"/>
      <c r="BJ292" s="552"/>
      <c r="BK292" s="552"/>
      <c r="BL292" s="552"/>
      <c r="BM292" s="552"/>
      <c r="BN292" s="552"/>
      <c r="BO292" s="678"/>
    </row>
    <row r="293" spans="32:67" ht="20.25" customHeight="1">
      <c r="AF293" s="678"/>
      <c r="AG293" s="552"/>
      <c r="AH293" s="552"/>
      <c r="AI293" s="614"/>
      <c r="AJ293" s="552"/>
      <c r="AK293" s="552"/>
      <c r="AL293" s="552"/>
      <c r="AM293" s="615"/>
      <c r="AN293" s="259"/>
      <c r="AO293" s="615"/>
      <c r="AP293" s="552"/>
      <c r="AQ293" s="552"/>
      <c r="AR293" s="552"/>
      <c r="AS293" s="552"/>
      <c r="AT293" s="552"/>
      <c r="AU293" s="552"/>
      <c r="AV293" s="552"/>
      <c r="AW293" s="616"/>
      <c r="AX293" s="552"/>
      <c r="AY293" s="552"/>
      <c r="AZ293" s="552"/>
      <c r="BA293" s="616"/>
      <c r="BB293" s="552"/>
      <c r="BC293" s="552"/>
      <c r="BD293" s="552"/>
      <c r="BE293" s="616"/>
      <c r="BF293" s="552"/>
      <c r="BG293" s="552"/>
      <c r="BH293" s="552"/>
      <c r="BI293" s="552"/>
      <c r="BJ293" s="552"/>
      <c r="BK293" s="552"/>
      <c r="BL293" s="552"/>
      <c r="BM293" s="552"/>
      <c r="BN293" s="552"/>
      <c r="BO293" s="678"/>
    </row>
    <row r="294" spans="32:67" ht="20.25" customHeight="1">
      <c r="AF294" s="678"/>
      <c r="AG294" s="552"/>
      <c r="AH294" s="552"/>
      <c r="AI294" s="614"/>
      <c r="AJ294" s="552"/>
      <c r="AK294" s="552"/>
      <c r="AL294" s="552"/>
      <c r="AM294" s="615"/>
      <c r="AN294" s="259"/>
      <c r="AO294" s="615"/>
      <c r="AP294" s="552"/>
      <c r="AQ294" s="552"/>
      <c r="AR294" s="552"/>
      <c r="AS294" s="552"/>
      <c r="AT294" s="552"/>
      <c r="AU294" s="552"/>
      <c r="AV294" s="552"/>
      <c r="AW294" s="616"/>
      <c r="AX294" s="552"/>
      <c r="AY294" s="552"/>
      <c r="AZ294" s="552"/>
      <c r="BA294" s="616"/>
      <c r="BB294" s="552"/>
      <c r="BC294" s="552"/>
      <c r="BD294" s="552"/>
      <c r="BE294" s="616"/>
      <c r="BF294" s="552"/>
      <c r="BG294" s="552"/>
      <c r="BH294" s="552"/>
      <c r="BI294" s="552"/>
      <c r="BJ294" s="552"/>
      <c r="BK294" s="552"/>
      <c r="BL294" s="552"/>
      <c r="BM294" s="552"/>
      <c r="BN294" s="552"/>
      <c r="BO294" s="678"/>
    </row>
    <row r="295" spans="32:67" ht="20.25" customHeight="1">
      <c r="AF295" s="678"/>
      <c r="AG295" s="552"/>
      <c r="AH295" s="552"/>
      <c r="AI295" s="614"/>
      <c r="AJ295" s="552"/>
      <c r="AK295" s="552"/>
      <c r="AL295" s="552"/>
      <c r="AM295" s="615"/>
      <c r="AN295" s="259"/>
      <c r="AO295" s="615"/>
      <c r="AP295" s="552"/>
      <c r="AQ295" s="552"/>
      <c r="AR295" s="552"/>
      <c r="AS295" s="552"/>
      <c r="AT295" s="552"/>
      <c r="AU295" s="552"/>
      <c r="AV295" s="552"/>
      <c r="AW295" s="616"/>
      <c r="AX295" s="552"/>
      <c r="AY295" s="552"/>
      <c r="AZ295" s="552"/>
      <c r="BA295" s="616"/>
      <c r="BB295" s="552"/>
      <c r="BC295" s="552"/>
      <c r="BD295" s="552"/>
      <c r="BE295" s="616"/>
      <c r="BF295" s="552"/>
      <c r="BG295" s="552"/>
      <c r="BH295" s="552"/>
      <c r="BI295" s="552"/>
      <c r="BJ295" s="552"/>
      <c r="BK295" s="552"/>
      <c r="BL295" s="552"/>
      <c r="BM295" s="552"/>
      <c r="BN295" s="552"/>
      <c r="BO295" s="678"/>
    </row>
    <row r="296" spans="32:67" ht="20.25" customHeight="1">
      <c r="AF296" s="678"/>
      <c r="AG296" s="552"/>
      <c r="AH296" s="552"/>
      <c r="AI296" s="614"/>
      <c r="AJ296" s="552"/>
      <c r="AK296" s="552"/>
      <c r="AL296" s="552"/>
      <c r="AM296" s="615"/>
      <c r="AN296" s="259"/>
      <c r="AO296" s="615"/>
      <c r="AP296" s="552"/>
      <c r="AQ296" s="552"/>
      <c r="AR296" s="552"/>
      <c r="AS296" s="552"/>
      <c r="AT296" s="552"/>
      <c r="AU296" s="552"/>
      <c r="AV296" s="552"/>
      <c r="AW296" s="616"/>
      <c r="AX296" s="552"/>
      <c r="AY296" s="552"/>
      <c r="AZ296" s="552"/>
      <c r="BA296" s="616"/>
      <c r="BB296" s="552"/>
      <c r="BC296" s="552"/>
      <c r="BD296" s="552"/>
      <c r="BE296" s="616"/>
      <c r="BF296" s="552"/>
      <c r="BG296" s="552"/>
      <c r="BH296" s="552"/>
      <c r="BI296" s="552"/>
      <c r="BJ296" s="552"/>
      <c r="BK296" s="552"/>
      <c r="BL296" s="552"/>
      <c r="BM296" s="552"/>
      <c r="BN296" s="552"/>
      <c r="BO296" s="678"/>
    </row>
    <row r="297" spans="32:67" ht="20.25" customHeight="1">
      <c r="AF297" s="678"/>
      <c r="AG297" s="552"/>
      <c r="AH297" s="552"/>
      <c r="AI297" s="614"/>
      <c r="AJ297" s="552"/>
      <c r="AK297" s="552"/>
      <c r="AL297" s="552"/>
      <c r="AM297" s="615"/>
      <c r="AN297" s="259"/>
      <c r="AO297" s="615"/>
      <c r="AP297" s="552"/>
      <c r="AQ297" s="552"/>
      <c r="AR297" s="552"/>
      <c r="AS297" s="552"/>
      <c r="AT297" s="552"/>
      <c r="AU297" s="552"/>
      <c r="AV297" s="552"/>
      <c r="AW297" s="616"/>
      <c r="AX297" s="552"/>
      <c r="AY297" s="552"/>
      <c r="AZ297" s="552"/>
      <c r="BA297" s="616"/>
      <c r="BB297" s="552"/>
      <c r="BC297" s="552"/>
      <c r="BD297" s="552"/>
      <c r="BE297" s="616"/>
      <c r="BF297" s="552"/>
      <c r="BG297" s="552"/>
      <c r="BH297" s="552"/>
      <c r="BI297" s="552"/>
      <c r="BJ297" s="552"/>
      <c r="BK297" s="552"/>
      <c r="BL297" s="552"/>
      <c r="BM297" s="552"/>
      <c r="BN297" s="552"/>
      <c r="BO297" s="678"/>
    </row>
    <row r="298" spans="32:67" ht="20.25" customHeight="1">
      <c r="AF298" s="678"/>
      <c r="AG298" s="552"/>
      <c r="AH298" s="552"/>
      <c r="AI298" s="614"/>
      <c r="AJ298" s="552"/>
      <c r="AK298" s="552"/>
      <c r="AL298" s="552"/>
      <c r="AM298" s="615"/>
      <c r="AN298" s="259"/>
      <c r="AO298" s="615"/>
      <c r="AP298" s="552"/>
      <c r="AQ298" s="552"/>
      <c r="AR298" s="552"/>
      <c r="AS298" s="552"/>
      <c r="AT298" s="552"/>
      <c r="AU298" s="552"/>
      <c r="AV298" s="552"/>
      <c r="AW298" s="616"/>
      <c r="AX298" s="552"/>
      <c r="AY298" s="552"/>
      <c r="AZ298" s="552"/>
      <c r="BA298" s="616"/>
      <c r="BB298" s="552"/>
      <c r="BC298" s="552"/>
      <c r="BD298" s="552"/>
      <c r="BE298" s="616"/>
      <c r="BF298" s="552"/>
      <c r="BG298" s="552"/>
      <c r="BH298" s="552"/>
      <c r="BI298" s="552"/>
      <c r="BJ298" s="552"/>
      <c r="BK298" s="552"/>
      <c r="BL298" s="552"/>
      <c r="BM298" s="552"/>
      <c r="BN298" s="552"/>
      <c r="BO298" s="678"/>
    </row>
    <row r="299" spans="32:67" ht="20.25" customHeight="1">
      <c r="AF299" s="678"/>
      <c r="AG299" s="552"/>
      <c r="AH299" s="552"/>
      <c r="AI299" s="614"/>
      <c r="AJ299" s="552"/>
      <c r="AK299" s="552"/>
      <c r="AL299" s="552"/>
      <c r="AM299" s="615"/>
      <c r="AN299" s="259"/>
      <c r="AO299" s="615"/>
      <c r="AP299" s="552"/>
      <c r="AQ299" s="552"/>
      <c r="AR299" s="552"/>
      <c r="AS299" s="552"/>
      <c r="AT299" s="552"/>
      <c r="AU299" s="552"/>
      <c r="AV299" s="552"/>
      <c r="AW299" s="616"/>
      <c r="AX299" s="552"/>
      <c r="AY299" s="552"/>
      <c r="AZ299" s="552"/>
      <c r="BA299" s="616"/>
      <c r="BB299" s="552"/>
      <c r="BC299" s="552"/>
      <c r="BD299" s="552"/>
      <c r="BE299" s="616"/>
      <c r="BF299" s="552"/>
      <c r="BG299" s="552"/>
      <c r="BH299" s="552"/>
      <c r="BI299" s="552"/>
      <c r="BJ299" s="552"/>
      <c r="BK299" s="552"/>
      <c r="BL299" s="552"/>
      <c r="BM299" s="552"/>
      <c r="BN299" s="552"/>
      <c r="BO299" s="678"/>
    </row>
    <row r="300" spans="32:67" ht="20.25" customHeight="1">
      <c r="AF300" s="678"/>
      <c r="AG300" s="552"/>
      <c r="AH300" s="552"/>
      <c r="AI300" s="614"/>
      <c r="AJ300" s="552"/>
      <c r="AK300" s="552"/>
      <c r="AL300" s="552"/>
      <c r="AM300" s="615"/>
      <c r="AN300" s="259"/>
      <c r="AO300" s="615"/>
      <c r="AP300" s="552"/>
      <c r="AQ300" s="552"/>
      <c r="AR300" s="552"/>
      <c r="AS300" s="552"/>
      <c r="AT300" s="552"/>
      <c r="AU300" s="552"/>
      <c r="AV300" s="552"/>
      <c r="AW300" s="616"/>
      <c r="AX300" s="552"/>
      <c r="AY300" s="552"/>
      <c r="AZ300" s="552"/>
      <c r="BA300" s="616"/>
      <c r="BB300" s="552"/>
      <c r="BC300" s="552"/>
      <c r="BD300" s="552"/>
      <c r="BE300" s="616"/>
      <c r="BF300" s="552"/>
      <c r="BG300" s="552"/>
      <c r="BH300" s="552"/>
      <c r="BI300" s="552"/>
      <c r="BJ300" s="552"/>
      <c r="BK300" s="552"/>
      <c r="BL300" s="552"/>
      <c r="BM300" s="552"/>
      <c r="BN300" s="552"/>
      <c r="BO300" s="678"/>
    </row>
    <row r="301" spans="32:67" ht="20.25" customHeight="1">
      <c r="AF301" s="678"/>
      <c r="AG301" s="552"/>
      <c r="AH301" s="552"/>
      <c r="AI301" s="614"/>
      <c r="AJ301" s="552"/>
      <c r="AK301" s="552"/>
      <c r="AL301" s="552"/>
      <c r="AM301" s="615"/>
      <c r="AN301" s="259"/>
      <c r="AO301" s="615"/>
      <c r="AP301" s="552"/>
      <c r="AQ301" s="552"/>
      <c r="AR301" s="552"/>
      <c r="AS301" s="552"/>
      <c r="AT301" s="552"/>
      <c r="AU301" s="552"/>
      <c r="AV301" s="552"/>
      <c r="AW301" s="616"/>
      <c r="AX301" s="552"/>
      <c r="AY301" s="552"/>
      <c r="AZ301" s="552"/>
      <c r="BA301" s="616"/>
      <c r="BB301" s="552"/>
      <c r="BC301" s="552"/>
      <c r="BD301" s="552"/>
      <c r="BE301" s="616"/>
      <c r="BF301" s="552"/>
      <c r="BG301" s="552"/>
      <c r="BH301" s="552"/>
      <c r="BI301" s="552"/>
      <c r="BJ301" s="552"/>
      <c r="BK301" s="552"/>
      <c r="BL301" s="552"/>
      <c r="BM301" s="552"/>
      <c r="BN301" s="552"/>
      <c r="BO301" s="678"/>
    </row>
    <row r="302" spans="32:67" ht="20.25" customHeight="1">
      <c r="AF302" s="678"/>
      <c r="AG302" s="552"/>
      <c r="AH302" s="552"/>
      <c r="AI302" s="614"/>
      <c r="AJ302" s="552"/>
      <c r="AK302" s="552"/>
      <c r="AL302" s="552"/>
      <c r="AM302" s="615"/>
      <c r="AN302" s="259"/>
      <c r="AO302" s="615"/>
      <c r="AP302" s="552"/>
      <c r="AQ302" s="552"/>
      <c r="AR302" s="552"/>
      <c r="AS302" s="552"/>
      <c r="AT302" s="552"/>
      <c r="AU302" s="552"/>
      <c r="AV302" s="552"/>
      <c r="AW302" s="616"/>
      <c r="AX302" s="552"/>
      <c r="AY302" s="552"/>
      <c r="AZ302" s="552"/>
      <c r="BA302" s="616"/>
      <c r="BB302" s="552"/>
      <c r="BC302" s="552"/>
      <c r="BD302" s="552"/>
      <c r="BE302" s="616"/>
      <c r="BF302" s="552"/>
      <c r="BG302" s="552"/>
      <c r="BH302" s="552"/>
      <c r="BI302" s="552"/>
      <c r="BJ302" s="552"/>
      <c r="BK302" s="552"/>
      <c r="BL302" s="552"/>
      <c r="BM302" s="552"/>
      <c r="BN302" s="552"/>
      <c r="BO302" s="678"/>
    </row>
    <row r="303" spans="32:67" ht="20.25" customHeight="1">
      <c r="AF303" s="678"/>
      <c r="AG303" s="552"/>
      <c r="AH303" s="552"/>
      <c r="AI303" s="614"/>
      <c r="AJ303" s="552"/>
      <c r="AK303" s="552"/>
      <c r="AL303" s="552"/>
      <c r="AM303" s="615"/>
      <c r="AN303" s="259"/>
      <c r="AO303" s="615"/>
      <c r="AP303" s="552"/>
      <c r="AQ303" s="552"/>
      <c r="AR303" s="552"/>
      <c r="AS303" s="552"/>
      <c r="AT303" s="552"/>
      <c r="AU303" s="552"/>
      <c r="AV303" s="552"/>
      <c r="AW303" s="616"/>
      <c r="AX303" s="552"/>
      <c r="AY303" s="552"/>
      <c r="AZ303" s="552"/>
      <c r="BA303" s="616"/>
      <c r="BB303" s="552"/>
      <c r="BC303" s="552"/>
      <c r="BD303" s="552"/>
      <c r="BE303" s="616"/>
      <c r="BF303" s="552"/>
      <c r="BG303" s="552"/>
      <c r="BH303" s="552"/>
      <c r="BI303" s="552"/>
      <c r="BJ303" s="552"/>
      <c r="BK303" s="552"/>
      <c r="BL303" s="552"/>
      <c r="BM303" s="552"/>
      <c r="BN303" s="552"/>
      <c r="BO303" s="678"/>
    </row>
    <row r="304" spans="32:67" ht="20.25" customHeight="1">
      <c r="AF304" s="678"/>
      <c r="AG304" s="552"/>
      <c r="AH304" s="552"/>
      <c r="AI304" s="614"/>
      <c r="AJ304" s="552"/>
      <c r="AK304" s="552"/>
      <c r="AL304" s="552"/>
      <c r="AM304" s="615"/>
      <c r="AN304" s="259"/>
      <c r="AO304" s="615"/>
      <c r="AP304" s="552"/>
      <c r="AQ304" s="552"/>
      <c r="AR304" s="552"/>
      <c r="AS304" s="552"/>
      <c r="AT304" s="552"/>
      <c r="AU304" s="552"/>
      <c r="AV304" s="552"/>
      <c r="AW304" s="616"/>
      <c r="AX304" s="552"/>
      <c r="AY304" s="552"/>
      <c r="AZ304" s="552"/>
      <c r="BA304" s="616"/>
      <c r="BB304" s="552"/>
      <c r="BC304" s="552"/>
      <c r="BD304" s="552"/>
      <c r="BE304" s="616"/>
      <c r="BF304" s="552"/>
      <c r="BG304" s="552"/>
      <c r="BH304" s="552"/>
      <c r="BI304" s="552"/>
      <c r="BJ304" s="552"/>
      <c r="BK304" s="552"/>
      <c r="BL304" s="552"/>
      <c r="BM304" s="552"/>
      <c r="BN304" s="552"/>
      <c r="BO304" s="678"/>
    </row>
    <row r="305" spans="32:67" ht="20.25" customHeight="1">
      <c r="AF305" s="678"/>
      <c r="AG305" s="552"/>
      <c r="AH305" s="552"/>
      <c r="AI305" s="614"/>
      <c r="AJ305" s="552"/>
      <c r="AK305" s="552"/>
      <c r="AL305" s="552"/>
      <c r="AM305" s="615"/>
      <c r="AN305" s="259"/>
      <c r="AO305" s="615"/>
      <c r="AP305" s="552"/>
      <c r="AQ305" s="552"/>
      <c r="AR305" s="552"/>
      <c r="AS305" s="552"/>
      <c r="AT305" s="552"/>
      <c r="AU305" s="552"/>
      <c r="AV305" s="552"/>
      <c r="AW305" s="616"/>
      <c r="AX305" s="552"/>
      <c r="AY305" s="552"/>
      <c r="AZ305" s="552"/>
      <c r="BA305" s="616"/>
      <c r="BB305" s="552"/>
      <c r="BC305" s="552"/>
      <c r="BD305" s="552"/>
      <c r="BE305" s="616"/>
      <c r="BF305" s="552"/>
      <c r="BG305" s="552"/>
      <c r="BH305" s="552"/>
      <c r="BI305" s="552"/>
      <c r="BJ305" s="552"/>
      <c r="BK305" s="552"/>
      <c r="BL305" s="552"/>
      <c r="BM305" s="552"/>
      <c r="BN305" s="552"/>
      <c r="BO305" s="678"/>
    </row>
    <row r="306" spans="32:67" ht="20.25" customHeight="1">
      <c r="AF306" s="678"/>
      <c r="AG306" s="552"/>
      <c r="AH306" s="552"/>
      <c r="AI306" s="614"/>
      <c r="AJ306" s="552"/>
      <c r="AK306" s="552"/>
      <c r="AL306" s="552"/>
      <c r="AM306" s="615"/>
      <c r="AN306" s="259"/>
      <c r="AO306" s="615"/>
      <c r="AP306" s="552"/>
      <c r="AQ306" s="552"/>
      <c r="AR306" s="552"/>
      <c r="AS306" s="552"/>
      <c r="AT306" s="552"/>
      <c r="AU306" s="552"/>
      <c r="AV306" s="552"/>
      <c r="AW306" s="616"/>
      <c r="AX306" s="552"/>
      <c r="AY306" s="552"/>
      <c r="AZ306" s="552"/>
      <c r="BA306" s="616"/>
      <c r="BB306" s="552"/>
      <c r="BC306" s="552"/>
      <c r="BD306" s="552"/>
      <c r="BE306" s="616"/>
      <c r="BF306" s="552"/>
      <c r="BG306" s="552"/>
      <c r="BH306" s="552"/>
      <c r="BI306" s="552"/>
      <c r="BJ306" s="552"/>
      <c r="BK306" s="552"/>
      <c r="BL306" s="552"/>
      <c r="BM306" s="552"/>
      <c r="BN306" s="552"/>
      <c r="BO306" s="678"/>
    </row>
    <row r="307" spans="32:67" ht="20.25" customHeight="1">
      <c r="AF307" s="678"/>
      <c r="AG307" s="552"/>
      <c r="AH307" s="552"/>
      <c r="AI307" s="614"/>
      <c r="AJ307" s="552"/>
      <c r="AK307" s="552"/>
      <c r="AL307" s="552"/>
      <c r="AM307" s="615"/>
      <c r="AN307" s="259"/>
      <c r="AO307" s="615"/>
      <c r="AP307" s="552"/>
      <c r="AQ307" s="552"/>
      <c r="AR307" s="552"/>
      <c r="AS307" s="552"/>
      <c r="AT307" s="552"/>
      <c r="AU307" s="552"/>
      <c r="AV307" s="552"/>
      <c r="AW307" s="616"/>
      <c r="AX307" s="552"/>
      <c r="AY307" s="552"/>
      <c r="AZ307" s="552"/>
      <c r="BA307" s="616"/>
      <c r="BB307" s="552"/>
      <c r="BC307" s="552"/>
      <c r="BD307" s="552"/>
      <c r="BE307" s="616"/>
      <c r="BF307" s="552"/>
      <c r="BG307" s="552"/>
      <c r="BH307" s="552"/>
      <c r="BI307" s="552"/>
      <c r="BJ307" s="552"/>
      <c r="BK307" s="552"/>
      <c r="BL307" s="552"/>
      <c r="BM307" s="552"/>
      <c r="BN307" s="552"/>
      <c r="BO307" s="678"/>
    </row>
    <row r="308" spans="32:67" ht="20.25" customHeight="1">
      <c r="AF308" s="678"/>
      <c r="AG308" s="552"/>
      <c r="AH308" s="552"/>
      <c r="AI308" s="614"/>
      <c r="AJ308" s="552"/>
      <c r="AK308" s="552"/>
      <c r="AL308" s="552"/>
      <c r="AM308" s="615"/>
      <c r="AN308" s="259"/>
      <c r="AO308" s="615"/>
      <c r="AP308" s="552"/>
      <c r="AQ308" s="552"/>
      <c r="AR308" s="552"/>
      <c r="AS308" s="552"/>
      <c r="AT308" s="552"/>
      <c r="AU308" s="552"/>
      <c r="AV308" s="552"/>
      <c r="AW308" s="616"/>
      <c r="AX308" s="552"/>
      <c r="AY308" s="552"/>
      <c r="AZ308" s="552"/>
      <c r="BA308" s="616"/>
      <c r="BB308" s="552"/>
      <c r="BC308" s="552"/>
      <c r="BD308" s="552"/>
      <c r="BE308" s="616"/>
      <c r="BF308" s="552"/>
      <c r="BG308" s="552"/>
      <c r="BH308" s="552"/>
      <c r="BI308" s="552"/>
      <c r="BJ308" s="552"/>
      <c r="BK308" s="552"/>
      <c r="BL308" s="552"/>
      <c r="BM308" s="552"/>
      <c r="BN308" s="552"/>
      <c r="BO308" s="678"/>
    </row>
    <row r="309" spans="32:67" ht="20.25" customHeight="1">
      <c r="AF309" s="678"/>
      <c r="AG309" s="552"/>
      <c r="AH309" s="552"/>
      <c r="AI309" s="614"/>
      <c r="AJ309" s="552"/>
      <c r="AK309" s="552"/>
      <c r="AL309" s="552"/>
      <c r="AM309" s="615"/>
      <c r="AN309" s="259"/>
      <c r="AO309" s="615"/>
      <c r="AP309" s="552"/>
      <c r="AQ309" s="552"/>
      <c r="AR309" s="552"/>
      <c r="AS309" s="552"/>
      <c r="AT309" s="552"/>
      <c r="AU309" s="552"/>
      <c r="AV309" s="552"/>
      <c r="AW309" s="616"/>
      <c r="AX309" s="552"/>
      <c r="AY309" s="552"/>
      <c r="AZ309" s="552"/>
      <c r="BA309" s="616"/>
      <c r="BB309" s="552"/>
      <c r="BC309" s="552"/>
      <c r="BD309" s="552"/>
      <c r="BE309" s="616"/>
      <c r="BF309" s="552"/>
      <c r="BG309" s="552"/>
      <c r="BH309" s="552"/>
      <c r="BI309" s="552"/>
      <c r="BJ309" s="552"/>
      <c r="BK309" s="552"/>
      <c r="BL309" s="552"/>
      <c r="BM309" s="552"/>
      <c r="BN309" s="552"/>
      <c r="BO309" s="678"/>
    </row>
    <row r="310" spans="32:67" ht="20.25" customHeight="1">
      <c r="AF310" s="678"/>
      <c r="AG310" s="552"/>
      <c r="AH310" s="552"/>
      <c r="AI310" s="614"/>
      <c r="AJ310" s="552"/>
      <c r="AK310" s="552"/>
      <c r="AL310" s="552"/>
      <c r="AM310" s="615"/>
      <c r="AN310" s="259"/>
      <c r="AO310" s="615"/>
      <c r="AP310" s="552"/>
      <c r="AQ310" s="552"/>
      <c r="AR310" s="552"/>
      <c r="AS310" s="552"/>
      <c r="AT310" s="552"/>
      <c r="AU310" s="552"/>
      <c r="AV310" s="552"/>
      <c r="AW310" s="616"/>
      <c r="AX310" s="552"/>
      <c r="AY310" s="552"/>
      <c r="AZ310" s="552"/>
      <c r="BA310" s="616"/>
      <c r="BB310" s="552"/>
      <c r="BC310" s="552"/>
      <c r="BD310" s="552"/>
      <c r="BE310" s="616"/>
      <c r="BF310" s="552"/>
      <c r="BG310" s="552"/>
      <c r="BH310" s="552"/>
      <c r="BI310" s="552"/>
      <c r="BJ310" s="552"/>
      <c r="BK310" s="552"/>
      <c r="BL310" s="552"/>
      <c r="BM310" s="552"/>
      <c r="BN310" s="552"/>
      <c r="BO310" s="678"/>
    </row>
    <row r="311" spans="32:67" ht="20.25" customHeight="1">
      <c r="AF311" s="678"/>
      <c r="AG311" s="552"/>
      <c r="AH311" s="552"/>
      <c r="AI311" s="614"/>
      <c r="AJ311" s="552"/>
      <c r="AK311" s="552"/>
      <c r="AL311" s="552"/>
      <c r="AM311" s="615"/>
      <c r="AN311" s="259"/>
      <c r="AO311" s="615"/>
      <c r="AP311" s="552"/>
      <c r="AQ311" s="552"/>
      <c r="AR311" s="552"/>
      <c r="AS311" s="552"/>
      <c r="AT311" s="552"/>
      <c r="AU311" s="552"/>
      <c r="AV311" s="552"/>
      <c r="AW311" s="616"/>
      <c r="AX311" s="552"/>
      <c r="AY311" s="552"/>
      <c r="AZ311" s="552"/>
      <c r="BA311" s="616"/>
      <c r="BB311" s="552"/>
      <c r="BC311" s="552"/>
      <c r="BD311" s="552"/>
      <c r="BE311" s="616"/>
      <c r="BF311" s="552"/>
      <c r="BG311" s="552"/>
      <c r="BH311" s="552"/>
      <c r="BI311" s="552"/>
      <c r="BJ311" s="552"/>
      <c r="BK311" s="552"/>
      <c r="BL311" s="552"/>
      <c r="BM311" s="552"/>
      <c r="BN311" s="552"/>
      <c r="BO311" s="678"/>
    </row>
    <row r="312" spans="32:67" ht="20.25" customHeight="1">
      <c r="AF312" s="678"/>
      <c r="AG312" s="552"/>
      <c r="AH312" s="552"/>
      <c r="AI312" s="614"/>
      <c r="AJ312" s="552"/>
      <c r="AK312" s="552"/>
      <c r="AL312" s="552"/>
      <c r="AM312" s="615"/>
      <c r="AN312" s="259"/>
      <c r="AO312" s="615"/>
      <c r="AP312" s="552"/>
      <c r="AQ312" s="552"/>
      <c r="AR312" s="552"/>
      <c r="AS312" s="552"/>
      <c r="AT312" s="552"/>
      <c r="AU312" s="552"/>
      <c r="AV312" s="552"/>
      <c r="AW312" s="616"/>
      <c r="AX312" s="552"/>
      <c r="AY312" s="552"/>
      <c r="AZ312" s="552"/>
      <c r="BA312" s="616"/>
      <c r="BB312" s="552"/>
      <c r="BC312" s="552"/>
      <c r="BD312" s="552"/>
      <c r="BE312" s="616"/>
      <c r="BF312" s="552"/>
      <c r="BG312" s="552"/>
      <c r="BH312" s="552"/>
      <c r="BI312" s="552"/>
      <c r="BJ312" s="552"/>
      <c r="BK312" s="552"/>
      <c r="BL312" s="552"/>
      <c r="BM312" s="552"/>
      <c r="BN312" s="552"/>
      <c r="BO312" s="678"/>
    </row>
    <row r="313" spans="32:67" ht="20.25" customHeight="1">
      <c r="AF313" s="678"/>
      <c r="AG313" s="552"/>
      <c r="AH313" s="552"/>
      <c r="AI313" s="614"/>
      <c r="AJ313" s="552"/>
      <c r="AK313" s="552"/>
      <c r="AL313" s="552"/>
      <c r="AM313" s="615"/>
      <c r="AN313" s="259"/>
      <c r="AO313" s="615"/>
      <c r="AP313" s="552"/>
      <c r="AQ313" s="552"/>
      <c r="AR313" s="552"/>
      <c r="AS313" s="552"/>
      <c r="AT313" s="552"/>
      <c r="AU313" s="552"/>
      <c r="AV313" s="552"/>
      <c r="AW313" s="616"/>
      <c r="AX313" s="552"/>
      <c r="AY313" s="552"/>
      <c r="AZ313" s="552"/>
      <c r="BA313" s="616"/>
      <c r="BB313" s="552"/>
      <c r="BC313" s="552"/>
      <c r="BD313" s="552"/>
      <c r="BE313" s="616"/>
      <c r="BF313" s="552"/>
      <c r="BG313" s="552"/>
      <c r="BH313" s="552"/>
      <c r="BI313" s="552"/>
      <c r="BJ313" s="552"/>
      <c r="BK313" s="552"/>
      <c r="BL313" s="552"/>
      <c r="BM313" s="552"/>
      <c r="BN313" s="552"/>
      <c r="BO313" s="678"/>
    </row>
    <row r="314" spans="32:67" ht="20.25" customHeight="1">
      <c r="AF314" s="678"/>
      <c r="AG314" s="552"/>
      <c r="AH314" s="552"/>
      <c r="AI314" s="614"/>
      <c r="AJ314" s="552"/>
      <c r="AK314" s="552"/>
      <c r="AL314" s="552"/>
      <c r="AM314" s="615"/>
      <c r="AN314" s="259"/>
      <c r="AO314" s="615"/>
      <c r="AP314" s="552"/>
      <c r="AQ314" s="552"/>
      <c r="AR314" s="552"/>
      <c r="AS314" s="552"/>
      <c r="AT314" s="552"/>
      <c r="AU314" s="552"/>
      <c r="AV314" s="552"/>
      <c r="AW314" s="616"/>
      <c r="AX314" s="552"/>
      <c r="AY314" s="552"/>
      <c r="AZ314" s="552"/>
      <c r="BA314" s="616"/>
      <c r="BB314" s="552"/>
      <c r="BC314" s="552"/>
      <c r="BD314" s="552"/>
      <c r="BE314" s="616"/>
      <c r="BF314" s="552"/>
      <c r="BG314" s="552"/>
      <c r="BH314" s="552"/>
      <c r="BI314" s="552"/>
      <c r="BJ314" s="552"/>
      <c r="BK314" s="552"/>
      <c r="BL314" s="552"/>
      <c r="BM314" s="552"/>
      <c r="BN314" s="552"/>
      <c r="BO314" s="678"/>
    </row>
    <row r="315" spans="32:67" ht="20.25" customHeight="1">
      <c r="AF315" s="678"/>
      <c r="AG315" s="552"/>
      <c r="AH315" s="552"/>
      <c r="AI315" s="614"/>
      <c r="AJ315" s="552"/>
      <c r="AK315" s="552"/>
      <c r="AL315" s="552"/>
      <c r="AM315" s="615"/>
      <c r="AN315" s="259"/>
      <c r="AO315" s="615"/>
      <c r="AP315" s="552"/>
      <c r="AQ315" s="552"/>
      <c r="AR315" s="552"/>
      <c r="AS315" s="552"/>
      <c r="AT315" s="552"/>
      <c r="AU315" s="552"/>
      <c r="AV315" s="552"/>
      <c r="AW315" s="616"/>
      <c r="AX315" s="552"/>
      <c r="AY315" s="552"/>
      <c r="AZ315" s="552"/>
      <c r="BA315" s="616"/>
      <c r="BB315" s="552"/>
      <c r="BC315" s="552"/>
      <c r="BD315" s="552"/>
      <c r="BE315" s="616"/>
      <c r="BF315" s="552"/>
      <c r="BG315" s="552"/>
      <c r="BH315" s="552"/>
      <c r="BI315" s="552"/>
      <c r="BJ315" s="552"/>
      <c r="BK315" s="552"/>
      <c r="BL315" s="552"/>
      <c r="BM315" s="552"/>
      <c r="BN315" s="552"/>
      <c r="BO315" s="678"/>
    </row>
    <row r="316" spans="32:67" ht="20.25" customHeight="1">
      <c r="AF316" s="678"/>
      <c r="AG316" s="552"/>
      <c r="AH316" s="552"/>
      <c r="AI316" s="614"/>
      <c r="AJ316" s="552"/>
      <c r="AK316" s="552"/>
      <c r="AL316" s="552"/>
      <c r="AM316" s="615"/>
      <c r="AN316" s="259"/>
      <c r="AO316" s="615"/>
      <c r="AP316" s="552"/>
      <c r="AQ316" s="552"/>
      <c r="AR316" s="552"/>
      <c r="AS316" s="552"/>
      <c r="AT316" s="552"/>
      <c r="AU316" s="552"/>
      <c r="AV316" s="552"/>
      <c r="AW316" s="616"/>
      <c r="AX316" s="552"/>
      <c r="AY316" s="552"/>
      <c r="AZ316" s="552"/>
      <c r="BA316" s="616"/>
      <c r="BB316" s="552"/>
      <c r="BC316" s="552"/>
      <c r="BD316" s="552"/>
      <c r="BE316" s="616"/>
      <c r="BF316" s="552"/>
      <c r="BG316" s="552"/>
      <c r="BH316" s="552"/>
      <c r="BI316" s="552"/>
      <c r="BJ316" s="552"/>
      <c r="BK316" s="552"/>
      <c r="BL316" s="552"/>
      <c r="BM316" s="552"/>
      <c r="BN316" s="552"/>
      <c r="BO316" s="678"/>
    </row>
    <row r="317" spans="32:67" ht="20.25" customHeight="1">
      <c r="AF317" s="678"/>
      <c r="AG317" s="552"/>
      <c r="AH317" s="552"/>
      <c r="AI317" s="614"/>
      <c r="AJ317" s="552"/>
      <c r="AK317" s="552"/>
      <c r="AL317" s="552"/>
      <c r="AM317" s="615"/>
      <c r="AN317" s="259"/>
      <c r="AO317" s="615"/>
      <c r="AP317" s="552"/>
      <c r="AQ317" s="552"/>
      <c r="AR317" s="552"/>
      <c r="AS317" s="552"/>
      <c r="AT317" s="552"/>
      <c r="AU317" s="552"/>
      <c r="AV317" s="552"/>
      <c r="AW317" s="616"/>
      <c r="AX317" s="552"/>
      <c r="AY317" s="552"/>
      <c r="AZ317" s="552"/>
      <c r="BA317" s="616"/>
      <c r="BB317" s="552"/>
      <c r="BC317" s="552"/>
      <c r="BD317" s="552"/>
      <c r="BE317" s="616"/>
      <c r="BF317" s="552"/>
      <c r="BG317" s="552"/>
      <c r="BH317" s="552"/>
      <c r="BI317" s="552"/>
      <c r="BJ317" s="552"/>
      <c r="BK317" s="552"/>
      <c r="BL317" s="552"/>
      <c r="BM317" s="552"/>
      <c r="BN317" s="552"/>
      <c r="BO317" s="678"/>
    </row>
    <row r="318" spans="32:67" ht="20.25" customHeight="1">
      <c r="AF318" s="678"/>
      <c r="AG318" s="552"/>
      <c r="AH318" s="552"/>
      <c r="AI318" s="614"/>
      <c r="AJ318" s="552"/>
      <c r="AK318" s="552"/>
      <c r="AL318" s="552"/>
      <c r="AM318" s="615"/>
      <c r="AN318" s="259"/>
      <c r="AO318" s="615"/>
      <c r="AP318" s="552"/>
      <c r="AQ318" s="552"/>
      <c r="AR318" s="552"/>
      <c r="AS318" s="552"/>
      <c r="AT318" s="552"/>
      <c r="AU318" s="552"/>
      <c r="AV318" s="552"/>
      <c r="AW318" s="616"/>
      <c r="AX318" s="552"/>
      <c r="AY318" s="552"/>
      <c r="AZ318" s="552"/>
      <c r="BA318" s="616"/>
      <c r="BB318" s="552"/>
      <c r="BC318" s="552"/>
      <c r="BD318" s="552"/>
      <c r="BE318" s="616"/>
      <c r="BF318" s="552"/>
      <c r="BG318" s="552"/>
      <c r="BH318" s="552"/>
      <c r="BI318" s="552"/>
      <c r="BJ318" s="552"/>
      <c r="BK318" s="552"/>
      <c r="BL318" s="552"/>
      <c r="BM318" s="552"/>
      <c r="BN318" s="552"/>
      <c r="BO318" s="678"/>
    </row>
    <row r="319" spans="32:67" ht="20.25" customHeight="1">
      <c r="AF319" s="678"/>
      <c r="AG319" s="552"/>
      <c r="AH319" s="552"/>
      <c r="AI319" s="614"/>
      <c r="AJ319" s="552"/>
      <c r="AK319" s="552"/>
      <c r="AL319" s="552"/>
      <c r="AM319" s="615"/>
      <c r="AN319" s="259"/>
      <c r="AO319" s="615"/>
      <c r="AP319" s="552"/>
      <c r="AQ319" s="552"/>
      <c r="AR319" s="552"/>
      <c r="AS319" s="552"/>
      <c r="AT319" s="552"/>
      <c r="AU319" s="552"/>
      <c r="AV319" s="552"/>
      <c r="AW319" s="616"/>
      <c r="AX319" s="552"/>
      <c r="AY319" s="552"/>
      <c r="AZ319" s="552"/>
      <c r="BA319" s="616"/>
      <c r="BB319" s="552"/>
      <c r="BC319" s="552"/>
      <c r="BD319" s="552"/>
      <c r="BE319" s="616"/>
      <c r="BF319" s="552"/>
      <c r="BG319" s="552"/>
      <c r="BH319" s="552"/>
      <c r="BI319" s="552"/>
      <c r="BJ319" s="552"/>
      <c r="BK319" s="552"/>
      <c r="BL319" s="552"/>
      <c r="BM319" s="552"/>
      <c r="BN319" s="552"/>
      <c r="BO319" s="678"/>
    </row>
    <row r="320" spans="32:67" ht="20.25" customHeight="1">
      <c r="AF320" s="678"/>
      <c r="AG320" s="552"/>
      <c r="AH320" s="552"/>
      <c r="AI320" s="614"/>
      <c r="AJ320" s="552"/>
      <c r="AK320" s="552"/>
      <c r="AL320" s="552"/>
      <c r="AM320" s="615"/>
      <c r="AN320" s="259"/>
      <c r="AO320" s="615"/>
      <c r="AP320" s="552"/>
      <c r="AQ320" s="552"/>
      <c r="AR320" s="552"/>
      <c r="AS320" s="552"/>
      <c r="AT320" s="552"/>
      <c r="AU320" s="552"/>
      <c r="AV320" s="552"/>
      <c r="AW320" s="616"/>
      <c r="AX320" s="552"/>
      <c r="AY320" s="552"/>
      <c r="AZ320" s="552"/>
      <c r="BA320" s="616"/>
      <c r="BB320" s="552"/>
      <c r="BC320" s="552"/>
      <c r="BD320" s="552"/>
      <c r="BE320" s="616"/>
      <c r="BF320" s="552"/>
      <c r="BG320" s="552"/>
      <c r="BH320" s="552"/>
      <c r="BI320" s="552"/>
      <c r="BJ320" s="552"/>
      <c r="BK320" s="552"/>
      <c r="BL320" s="552"/>
      <c r="BM320" s="552"/>
      <c r="BN320" s="552"/>
      <c r="BO320" s="678"/>
    </row>
    <row r="321" spans="32:67" ht="20.25" customHeight="1">
      <c r="AF321" s="678"/>
      <c r="AG321" s="552"/>
      <c r="AH321" s="552"/>
      <c r="AI321" s="614"/>
      <c r="AJ321" s="552"/>
      <c r="AK321" s="552"/>
      <c r="AL321" s="552"/>
      <c r="AM321" s="615"/>
      <c r="AN321" s="259"/>
      <c r="AO321" s="615"/>
      <c r="AP321" s="552"/>
      <c r="AQ321" s="552"/>
      <c r="AR321" s="552"/>
      <c r="AS321" s="552"/>
      <c r="AT321" s="552"/>
      <c r="AU321" s="552"/>
      <c r="AV321" s="552"/>
      <c r="AW321" s="616"/>
      <c r="AX321" s="552"/>
      <c r="AY321" s="552"/>
      <c r="AZ321" s="552"/>
      <c r="BA321" s="616"/>
      <c r="BB321" s="552"/>
      <c r="BC321" s="552"/>
      <c r="BD321" s="552"/>
      <c r="BE321" s="616"/>
      <c r="BF321" s="552"/>
      <c r="BG321" s="552"/>
      <c r="BH321" s="552"/>
      <c r="BI321" s="552"/>
      <c r="BJ321" s="552"/>
      <c r="BK321" s="552"/>
      <c r="BL321" s="552"/>
      <c r="BM321" s="552"/>
      <c r="BN321" s="552"/>
      <c r="BO321" s="678"/>
    </row>
    <row r="322" spans="32:67" ht="20.25" customHeight="1">
      <c r="AF322" s="678"/>
      <c r="AG322" s="552"/>
      <c r="AH322" s="552"/>
      <c r="AI322" s="614"/>
      <c r="AJ322" s="552"/>
      <c r="AK322" s="552"/>
      <c r="AL322" s="552"/>
      <c r="AM322" s="615"/>
      <c r="AN322" s="259"/>
      <c r="AO322" s="615"/>
      <c r="AP322" s="552"/>
      <c r="AQ322" s="552"/>
      <c r="AR322" s="552"/>
      <c r="AS322" s="552"/>
      <c r="AT322" s="552"/>
      <c r="AU322" s="552"/>
      <c r="AV322" s="552"/>
      <c r="AW322" s="616"/>
      <c r="AX322" s="552"/>
      <c r="AY322" s="552"/>
      <c r="AZ322" s="552"/>
      <c r="BA322" s="616"/>
      <c r="BB322" s="552"/>
      <c r="BC322" s="552"/>
      <c r="BD322" s="552"/>
      <c r="BE322" s="616"/>
      <c r="BF322" s="552"/>
      <c r="BG322" s="552"/>
      <c r="BH322" s="552"/>
      <c r="BI322" s="552"/>
      <c r="BJ322" s="552"/>
      <c r="BK322" s="552"/>
      <c r="BL322" s="552"/>
      <c r="BM322" s="552"/>
      <c r="BN322" s="552"/>
      <c r="BO322" s="678"/>
    </row>
    <row r="323" spans="32:67" ht="20.25" customHeight="1">
      <c r="AF323" s="678"/>
      <c r="AG323" s="552"/>
      <c r="AH323" s="552"/>
      <c r="AI323" s="614"/>
      <c r="AJ323" s="552"/>
      <c r="AK323" s="552"/>
      <c r="AL323" s="552"/>
      <c r="AM323" s="615"/>
      <c r="AN323" s="259"/>
      <c r="AO323" s="615"/>
      <c r="AP323" s="552"/>
      <c r="AQ323" s="552"/>
      <c r="AR323" s="552"/>
      <c r="AS323" s="552"/>
      <c r="AT323" s="552"/>
      <c r="AU323" s="552"/>
      <c r="AV323" s="552"/>
      <c r="AW323" s="616"/>
      <c r="AX323" s="552"/>
      <c r="AY323" s="552"/>
      <c r="AZ323" s="552"/>
      <c r="BA323" s="616"/>
      <c r="BB323" s="552"/>
      <c r="BC323" s="552"/>
      <c r="BD323" s="552"/>
      <c r="BE323" s="616"/>
      <c r="BF323" s="552"/>
      <c r="BG323" s="552"/>
      <c r="BH323" s="552"/>
      <c r="BI323" s="552"/>
      <c r="BJ323" s="552"/>
      <c r="BK323" s="552"/>
      <c r="BL323" s="552"/>
      <c r="BM323" s="552"/>
      <c r="BN323" s="552"/>
      <c r="BO323" s="678"/>
    </row>
    <row r="324" spans="32:67" ht="20.25" customHeight="1">
      <c r="AF324" s="678"/>
      <c r="AG324" s="552"/>
      <c r="AH324" s="552"/>
      <c r="AI324" s="614"/>
      <c r="AJ324" s="552"/>
      <c r="AK324" s="552"/>
      <c r="AL324" s="552"/>
      <c r="AM324" s="615"/>
      <c r="AN324" s="259"/>
      <c r="AO324" s="615"/>
      <c r="AP324" s="552"/>
      <c r="AQ324" s="552"/>
      <c r="AR324" s="552"/>
      <c r="AS324" s="552"/>
      <c r="AT324" s="552"/>
      <c r="AU324" s="552"/>
      <c r="AV324" s="552"/>
      <c r="AW324" s="616"/>
      <c r="AX324" s="552"/>
      <c r="AY324" s="552"/>
      <c r="AZ324" s="552"/>
      <c r="BA324" s="616"/>
      <c r="BB324" s="552"/>
      <c r="BC324" s="552"/>
      <c r="BD324" s="552"/>
      <c r="BE324" s="616"/>
      <c r="BF324" s="552"/>
      <c r="BG324" s="552"/>
      <c r="BH324" s="552"/>
      <c r="BI324" s="552"/>
      <c r="BJ324" s="552"/>
      <c r="BK324" s="552"/>
      <c r="BL324" s="552"/>
      <c r="BM324" s="552"/>
      <c r="BN324" s="552"/>
      <c r="BO324" s="678"/>
    </row>
    <row r="325" spans="32:67" ht="20.25" customHeight="1">
      <c r="AF325" s="678"/>
      <c r="AG325" s="552"/>
      <c r="AH325" s="552"/>
      <c r="AI325" s="614"/>
      <c r="AJ325" s="552"/>
      <c r="AK325" s="552"/>
      <c r="AL325" s="552"/>
      <c r="AM325" s="615"/>
      <c r="AN325" s="259"/>
      <c r="AO325" s="615"/>
      <c r="AP325" s="552"/>
      <c r="AQ325" s="552"/>
      <c r="AR325" s="552"/>
      <c r="AS325" s="552"/>
      <c r="AT325" s="552"/>
      <c r="AU325" s="552"/>
      <c r="AV325" s="552"/>
      <c r="AW325" s="616"/>
      <c r="AX325" s="552"/>
      <c r="AY325" s="552"/>
      <c r="AZ325" s="552"/>
      <c r="BA325" s="616"/>
      <c r="BB325" s="552"/>
      <c r="BC325" s="552"/>
      <c r="BD325" s="552"/>
      <c r="BE325" s="616"/>
      <c r="BF325" s="552"/>
      <c r="BG325" s="552"/>
      <c r="BH325" s="552"/>
      <c r="BI325" s="552"/>
      <c r="BJ325" s="552"/>
      <c r="BK325" s="552"/>
      <c r="BL325" s="552"/>
      <c r="BM325" s="552"/>
      <c r="BN325" s="552"/>
      <c r="BO325" s="678"/>
    </row>
    <row r="326" spans="32:67" ht="20.25" customHeight="1">
      <c r="AF326" s="678"/>
      <c r="AG326" s="552"/>
      <c r="AH326" s="552"/>
      <c r="AI326" s="614"/>
      <c r="AJ326" s="552"/>
      <c r="AK326" s="552"/>
      <c r="AL326" s="552"/>
      <c r="AM326" s="615"/>
      <c r="AN326" s="259"/>
      <c r="AO326" s="615"/>
      <c r="AP326" s="552"/>
      <c r="AQ326" s="552"/>
      <c r="AR326" s="552"/>
      <c r="AS326" s="552"/>
      <c r="AT326" s="552"/>
      <c r="AU326" s="552"/>
      <c r="AV326" s="552"/>
      <c r="AW326" s="616"/>
      <c r="AX326" s="552"/>
      <c r="AY326" s="552"/>
      <c r="AZ326" s="552"/>
      <c r="BA326" s="616"/>
      <c r="BB326" s="552"/>
      <c r="BC326" s="552"/>
      <c r="BD326" s="552"/>
      <c r="BE326" s="616"/>
      <c r="BF326" s="552"/>
      <c r="BG326" s="552"/>
      <c r="BH326" s="552"/>
      <c r="BI326" s="552"/>
      <c r="BJ326" s="552"/>
      <c r="BK326" s="552"/>
      <c r="BL326" s="552"/>
      <c r="BM326" s="552"/>
      <c r="BN326" s="552"/>
      <c r="BO326" s="678"/>
    </row>
    <row r="327" spans="32:67" ht="20.25" customHeight="1">
      <c r="AF327" s="678"/>
      <c r="AG327" s="552"/>
      <c r="AH327" s="552"/>
      <c r="AI327" s="614"/>
      <c r="AJ327" s="552"/>
      <c r="AK327" s="552"/>
      <c r="AL327" s="552"/>
      <c r="AM327" s="615"/>
      <c r="AN327" s="259"/>
      <c r="AO327" s="615"/>
      <c r="AP327" s="552"/>
      <c r="AQ327" s="552"/>
      <c r="AR327" s="552"/>
      <c r="AS327" s="552"/>
      <c r="AT327" s="552"/>
      <c r="AU327" s="552"/>
      <c r="AV327" s="552"/>
      <c r="AW327" s="616"/>
      <c r="AX327" s="552"/>
      <c r="AY327" s="552"/>
      <c r="AZ327" s="552"/>
      <c r="BA327" s="616"/>
      <c r="BB327" s="552"/>
      <c r="BC327" s="552"/>
      <c r="BD327" s="552"/>
      <c r="BE327" s="616"/>
      <c r="BF327" s="552"/>
      <c r="BG327" s="552"/>
      <c r="BH327" s="552"/>
      <c r="BI327" s="552"/>
      <c r="BJ327" s="552"/>
      <c r="BK327" s="552"/>
      <c r="BL327" s="552"/>
      <c r="BM327" s="552"/>
      <c r="BN327" s="552"/>
      <c r="BO327" s="678"/>
    </row>
    <row r="328" spans="32:67" ht="20.25" customHeight="1">
      <c r="AF328" s="678"/>
      <c r="AG328" s="552"/>
      <c r="AH328" s="552"/>
      <c r="AI328" s="614"/>
      <c r="AJ328" s="552"/>
      <c r="AK328" s="552"/>
      <c r="AL328" s="552"/>
      <c r="AM328" s="615"/>
      <c r="AN328" s="259"/>
      <c r="AO328" s="615"/>
      <c r="AP328" s="552"/>
      <c r="AQ328" s="552"/>
      <c r="AR328" s="552"/>
      <c r="AS328" s="552"/>
      <c r="AT328" s="552"/>
      <c r="AU328" s="552"/>
      <c r="AV328" s="552"/>
      <c r="AW328" s="616"/>
      <c r="AX328" s="552"/>
      <c r="AY328" s="552"/>
      <c r="AZ328" s="552"/>
      <c r="BA328" s="616"/>
      <c r="BB328" s="552"/>
      <c r="BC328" s="552"/>
      <c r="BD328" s="552"/>
      <c r="BE328" s="616"/>
      <c r="BF328" s="552"/>
      <c r="BG328" s="552"/>
      <c r="BH328" s="552"/>
      <c r="BI328" s="552"/>
      <c r="BJ328" s="552"/>
      <c r="BK328" s="552"/>
      <c r="BL328" s="552"/>
      <c r="BM328" s="552"/>
      <c r="BN328" s="552"/>
      <c r="BO328" s="678"/>
    </row>
    <row r="329" spans="32:67" ht="20.25" customHeight="1">
      <c r="AF329" s="678"/>
      <c r="AG329" s="552"/>
      <c r="AH329" s="552"/>
      <c r="AI329" s="614"/>
      <c r="AJ329" s="552"/>
      <c r="AK329" s="552"/>
      <c r="AL329" s="552"/>
      <c r="AM329" s="615"/>
      <c r="AN329" s="259"/>
      <c r="AO329" s="615"/>
      <c r="AP329" s="552"/>
      <c r="AQ329" s="552"/>
      <c r="AR329" s="552"/>
      <c r="AS329" s="552"/>
      <c r="AT329" s="552"/>
      <c r="AU329" s="552"/>
      <c r="AV329" s="552"/>
      <c r="AW329" s="616"/>
      <c r="AX329" s="552"/>
      <c r="AY329" s="552"/>
      <c r="AZ329" s="552"/>
      <c r="BA329" s="616"/>
      <c r="BB329" s="552"/>
      <c r="BC329" s="552"/>
      <c r="BD329" s="552"/>
      <c r="BE329" s="616"/>
      <c r="BF329" s="552"/>
      <c r="BG329" s="552"/>
      <c r="BH329" s="552"/>
      <c r="BI329" s="552"/>
      <c r="BJ329" s="552"/>
      <c r="BK329" s="552"/>
      <c r="BL329" s="552"/>
      <c r="BM329" s="552"/>
      <c r="BN329" s="552"/>
      <c r="BO329" s="678"/>
    </row>
    <row r="330" spans="32:67" ht="20.25" customHeight="1">
      <c r="AF330" s="678"/>
      <c r="AG330" s="552"/>
      <c r="AH330" s="552"/>
      <c r="AI330" s="614"/>
      <c r="AJ330" s="552"/>
      <c r="AK330" s="552"/>
      <c r="AL330" s="552"/>
      <c r="AM330" s="615"/>
      <c r="AN330" s="259"/>
      <c r="AO330" s="615"/>
      <c r="AP330" s="552"/>
      <c r="AQ330" s="552"/>
      <c r="AR330" s="552"/>
      <c r="AS330" s="552"/>
      <c r="AT330" s="552"/>
      <c r="AU330" s="552"/>
      <c r="AV330" s="552"/>
      <c r="AW330" s="616"/>
      <c r="AX330" s="552"/>
      <c r="AY330" s="552"/>
      <c r="AZ330" s="552"/>
      <c r="BA330" s="616"/>
      <c r="BB330" s="552"/>
      <c r="BC330" s="552"/>
      <c r="BD330" s="552"/>
      <c r="BE330" s="616"/>
      <c r="BF330" s="552"/>
      <c r="BG330" s="552"/>
      <c r="BH330" s="552"/>
      <c r="BI330" s="552"/>
      <c r="BJ330" s="552"/>
      <c r="BK330" s="552"/>
      <c r="BL330" s="552"/>
      <c r="BM330" s="552"/>
      <c r="BN330" s="552"/>
      <c r="BO330" s="678"/>
    </row>
    <row r="331" spans="32:67" ht="20.25" customHeight="1">
      <c r="AF331" s="678"/>
      <c r="AG331" s="552"/>
      <c r="AH331" s="552"/>
      <c r="AI331" s="614"/>
      <c r="AJ331" s="552"/>
      <c r="AK331" s="552"/>
      <c r="AL331" s="552"/>
      <c r="AM331" s="615"/>
      <c r="AN331" s="259"/>
      <c r="AO331" s="615"/>
      <c r="AP331" s="552"/>
      <c r="AQ331" s="552"/>
      <c r="AR331" s="552"/>
      <c r="AS331" s="552"/>
      <c r="AT331" s="552"/>
      <c r="AU331" s="552"/>
      <c r="AV331" s="552"/>
      <c r="AW331" s="616"/>
      <c r="AX331" s="552"/>
      <c r="AY331" s="552"/>
      <c r="AZ331" s="552"/>
      <c r="BA331" s="616"/>
      <c r="BB331" s="552"/>
      <c r="BC331" s="552"/>
      <c r="BD331" s="552"/>
      <c r="BE331" s="616"/>
      <c r="BF331" s="552"/>
      <c r="BG331" s="552"/>
      <c r="BH331" s="552"/>
      <c r="BI331" s="552"/>
      <c r="BJ331" s="552"/>
      <c r="BK331" s="552"/>
      <c r="BL331" s="552"/>
      <c r="BM331" s="552"/>
      <c r="BN331" s="552"/>
      <c r="BO331" s="678"/>
    </row>
    <row r="332" spans="32:67" ht="20.25" customHeight="1">
      <c r="AF332" s="678"/>
      <c r="AG332" s="552"/>
      <c r="AH332" s="552"/>
      <c r="AI332" s="614"/>
      <c r="AJ332" s="552"/>
      <c r="AK332" s="552"/>
      <c r="AL332" s="552"/>
      <c r="AM332" s="615"/>
      <c r="AN332" s="259"/>
      <c r="AO332" s="615"/>
      <c r="AP332" s="552"/>
      <c r="AQ332" s="552"/>
      <c r="AR332" s="552"/>
      <c r="AS332" s="552"/>
      <c r="AT332" s="552"/>
      <c r="AU332" s="552"/>
      <c r="AV332" s="552"/>
      <c r="AW332" s="616"/>
      <c r="AX332" s="552"/>
      <c r="AY332" s="552"/>
      <c r="AZ332" s="552"/>
      <c r="BA332" s="616"/>
      <c r="BB332" s="552"/>
      <c r="BC332" s="552"/>
      <c r="BD332" s="552"/>
      <c r="BE332" s="616"/>
      <c r="BF332" s="552"/>
      <c r="BG332" s="552"/>
      <c r="BH332" s="552"/>
      <c r="BI332" s="552"/>
      <c r="BJ332" s="552"/>
      <c r="BK332" s="552"/>
      <c r="BL332" s="552"/>
      <c r="BM332" s="552"/>
      <c r="BN332" s="552"/>
      <c r="BO332" s="678"/>
    </row>
    <row r="333" spans="32:67" ht="20.25" customHeight="1">
      <c r="AF333" s="678"/>
      <c r="AG333" s="552"/>
      <c r="AH333" s="552"/>
      <c r="AI333" s="614"/>
      <c r="AJ333" s="552"/>
      <c r="AK333" s="552"/>
      <c r="AL333" s="552"/>
      <c r="AM333" s="615"/>
      <c r="AN333" s="259"/>
      <c r="AO333" s="615"/>
      <c r="AP333" s="552"/>
      <c r="AQ333" s="552"/>
      <c r="AR333" s="552"/>
      <c r="AS333" s="552"/>
      <c r="AT333" s="552"/>
      <c r="AU333" s="552"/>
      <c r="AV333" s="552"/>
      <c r="AW333" s="616"/>
      <c r="AX333" s="552"/>
      <c r="AY333" s="552"/>
      <c r="AZ333" s="552"/>
      <c r="BA333" s="616"/>
      <c r="BB333" s="552"/>
      <c r="BC333" s="552"/>
      <c r="BD333" s="552"/>
      <c r="BE333" s="616"/>
      <c r="BF333" s="552"/>
      <c r="BG333" s="552"/>
      <c r="BH333" s="552"/>
      <c r="BI333" s="552"/>
      <c r="BJ333" s="552"/>
      <c r="BK333" s="552"/>
      <c r="BL333" s="552"/>
      <c r="BM333" s="552"/>
      <c r="BN333" s="552"/>
      <c r="BO333" s="678"/>
    </row>
    <row r="334" spans="32:67" ht="20.25" customHeight="1">
      <c r="AF334" s="678"/>
      <c r="AG334" s="552"/>
      <c r="AH334" s="552"/>
      <c r="AI334" s="614"/>
      <c r="AJ334" s="552"/>
      <c r="AK334" s="552"/>
      <c r="AL334" s="552"/>
      <c r="AM334" s="615"/>
      <c r="AN334" s="259"/>
      <c r="AO334" s="615"/>
      <c r="AP334" s="552"/>
      <c r="AQ334" s="552"/>
      <c r="AR334" s="552"/>
      <c r="AS334" s="552"/>
      <c r="AT334" s="552"/>
      <c r="AU334" s="552"/>
      <c r="AV334" s="552"/>
      <c r="AW334" s="616"/>
      <c r="AX334" s="552"/>
      <c r="AY334" s="552"/>
      <c r="AZ334" s="552"/>
      <c r="BA334" s="616"/>
      <c r="BB334" s="552"/>
      <c r="BC334" s="552"/>
      <c r="BD334" s="552"/>
      <c r="BE334" s="616"/>
      <c r="BF334" s="552"/>
      <c r="BG334" s="552"/>
      <c r="BH334" s="552"/>
      <c r="BI334" s="552"/>
      <c r="BJ334" s="552"/>
      <c r="BK334" s="552"/>
      <c r="BL334" s="552"/>
      <c r="BM334" s="552"/>
      <c r="BN334" s="552"/>
      <c r="BO334" s="678"/>
    </row>
    <row r="335" spans="32:67" ht="20.25" customHeight="1">
      <c r="AF335" s="678"/>
      <c r="AG335" s="552"/>
      <c r="AH335" s="552"/>
      <c r="AI335" s="614"/>
      <c r="AJ335" s="552"/>
      <c r="AK335" s="552"/>
      <c r="AL335" s="552"/>
      <c r="AM335" s="615"/>
      <c r="AN335" s="259"/>
      <c r="AO335" s="615"/>
      <c r="AP335" s="552"/>
      <c r="AQ335" s="552"/>
      <c r="AR335" s="552"/>
      <c r="AS335" s="552"/>
      <c r="AT335" s="552"/>
      <c r="AU335" s="552"/>
      <c r="AV335" s="552"/>
      <c r="AW335" s="616"/>
      <c r="AX335" s="552"/>
      <c r="AY335" s="552"/>
      <c r="AZ335" s="552"/>
      <c r="BA335" s="616"/>
      <c r="BB335" s="552"/>
      <c r="BC335" s="552"/>
      <c r="BD335" s="552"/>
      <c r="BE335" s="616"/>
      <c r="BF335" s="552"/>
      <c r="BG335" s="552"/>
      <c r="BH335" s="552"/>
      <c r="BI335" s="552"/>
      <c r="BJ335" s="552"/>
      <c r="BK335" s="552"/>
      <c r="BL335" s="552"/>
      <c r="BM335" s="552"/>
      <c r="BN335" s="552"/>
      <c r="BO335" s="678"/>
    </row>
    <row r="336" spans="32:67" ht="20.25" customHeight="1">
      <c r="AF336" s="678"/>
      <c r="AG336" s="552"/>
      <c r="AH336" s="552"/>
      <c r="AI336" s="614"/>
      <c r="AJ336" s="552"/>
      <c r="AK336" s="552"/>
      <c r="AL336" s="552"/>
      <c r="AM336" s="615"/>
      <c r="AN336" s="259"/>
      <c r="AO336" s="615"/>
      <c r="AP336" s="552"/>
      <c r="AQ336" s="552"/>
      <c r="AR336" s="552"/>
      <c r="AS336" s="552"/>
      <c r="AT336" s="552"/>
      <c r="AU336" s="552"/>
      <c r="AV336" s="552"/>
      <c r="AW336" s="616"/>
      <c r="AX336" s="552"/>
      <c r="AY336" s="552"/>
      <c r="AZ336" s="552"/>
      <c r="BA336" s="616"/>
      <c r="BB336" s="552"/>
      <c r="BC336" s="552"/>
      <c r="BD336" s="552"/>
      <c r="BE336" s="616"/>
      <c r="BF336" s="552"/>
      <c r="BG336" s="552"/>
      <c r="BH336" s="552"/>
      <c r="BI336" s="552"/>
      <c r="BJ336" s="552"/>
      <c r="BK336" s="552"/>
      <c r="BL336" s="552"/>
      <c r="BM336" s="552"/>
      <c r="BN336" s="552"/>
      <c r="BO336" s="678"/>
    </row>
    <row r="337" spans="32:67" ht="20.25" customHeight="1">
      <c r="AF337" s="678"/>
      <c r="AG337" s="552"/>
      <c r="AH337" s="552"/>
      <c r="AI337" s="614"/>
      <c r="AJ337" s="552"/>
      <c r="AK337" s="552"/>
      <c r="AL337" s="552"/>
      <c r="AM337" s="615"/>
      <c r="AN337" s="259"/>
      <c r="AO337" s="615"/>
      <c r="AP337" s="552"/>
      <c r="AQ337" s="552"/>
      <c r="AR337" s="552"/>
      <c r="AS337" s="552"/>
      <c r="AT337" s="552"/>
      <c r="AU337" s="552"/>
      <c r="AV337" s="552"/>
      <c r="AW337" s="616"/>
      <c r="AX337" s="552"/>
      <c r="AY337" s="552"/>
      <c r="AZ337" s="552"/>
      <c r="BA337" s="616"/>
      <c r="BB337" s="552"/>
      <c r="BC337" s="552"/>
      <c r="BD337" s="552"/>
      <c r="BE337" s="616"/>
      <c r="BF337" s="552"/>
      <c r="BG337" s="552"/>
      <c r="BH337" s="552"/>
      <c r="BI337" s="552"/>
      <c r="BJ337" s="552"/>
      <c r="BK337" s="552"/>
      <c r="BL337" s="552"/>
      <c r="BM337" s="552"/>
      <c r="BN337" s="552"/>
      <c r="BO337" s="678"/>
    </row>
    <row r="338" spans="32:67" ht="20.25" customHeight="1">
      <c r="AF338" s="678"/>
      <c r="AG338" s="552"/>
      <c r="AH338" s="552"/>
      <c r="AI338" s="614"/>
      <c r="AJ338" s="552"/>
      <c r="AK338" s="552"/>
      <c r="AL338" s="552"/>
      <c r="AM338" s="615"/>
      <c r="AN338" s="259"/>
      <c r="AO338" s="615"/>
      <c r="AP338" s="552"/>
      <c r="AQ338" s="552"/>
      <c r="AR338" s="552"/>
      <c r="AS338" s="552"/>
      <c r="AT338" s="552"/>
      <c r="AU338" s="552"/>
      <c r="AV338" s="552"/>
      <c r="AW338" s="616"/>
      <c r="AX338" s="552"/>
      <c r="AY338" s="552"/>
      <c r="AZ338" s="552"/>
      <c r="BA338" s="616"/>
      <c r="BB338" s="552"/>
      <c r="BC338" s="552"/>
      <c r="BD338" s="552"/>
      <c r="BE338" s="616"/>
      <c r="BF338" s="552"/>
      <c r="BG338" s="552"/>
      <c r="BH338" s="552"/>
      <c r="BI338" s="552"/>
      <c r="BJ338" s="552"/>
      <c r="BK338" s="552"/>
      <c r="BL338" s="552"/>
      <c r="BM338" s="552"/>
      <c r="BN338" s="552"/>
      <c r="BO338" s="678"/>
    </row>
    <row r="339" spans="32:67" ht="20.25" customHeight="1">
      <c r="AF339" s="678"/>
      <c r="AG339" s="552"/>
      <c r="AH339" s="552"/>
      <c r="AI339" s="614"/>
      <c r="AJ339" s="552"/>
      <c r="AK339" s="552"/>
      <c r="AL339" s="552"/>
      <c r="AM339" s="615"/>
      <c r="AN339" s="259"/>
      <c r="AO339" s="615"/>
      <c r="AP339" s="552"/>
      <c r="AQ339" s="552"/>
      <c r="AR339" s="552"/>
      <c r="AS339" s="552"/>
      <c r="AT339" s="552"/>
      <c r="AU339" s="552"/>
      <c r="AV339" s="552"/>
      <c r="AW339" s="616"/>
      <c r="AX339" s="552"/>
      <c r="AY339" s="552"/>
      <c r="AZ339" s="552"/>
      <c r="BA339" s="616"/>
      <c r="BB339" s="552"/>
      <c r="BC339" s="552"/>
      <c r="BD339" s="552"/>
      <c r="BE339" s="616"/>
      <c r="BF339" s="552"/>
      <c r="BG339" s="552"/>
      <c r="BH339" s="552"/>
      <c r="BI339" s="552"/>
      <c r="BJ339" s="552"/>
      <c r="BK339" s="552"/>
      <c r="BL339" s="552"/>
      <c r="BM339" s="552"/>
      <c r="BN339" s="552"/>
      <c r="BO339" s="678"/>
    </row>
    <row r="340" spans="32:67" ht="20.25" customHeight="1">
      <c r="AF340" s="678"/>
      <c r="AG340" s="552"/>
      <c r="AH340" s="552"/>
      <c r="AI340" s="614"/>
      <c r="AJ340" s="552"/>
      <c r="AK340" s="552"/>
      <c r="AL340" s="552"/>
      <c r="AM340" s="615"/>
      <c r="AN340" s="259"/>
      <c r="AO340" s="615"/>
      <c r="AP340" s="552"/>
      <c r="AQ340" s="552"/>
      <c r="AR340" s="552"/>
      <c r="AS340" s="552"/>
      <c r="AT340" s="552"/>
      <c r="AU340" s="552"/>
      <c r="AV340" s="552"/>
      <c r="AW340" s="616"/>
      <c r="AX340" s="552"/>
      <c r="AY340" s="552"/>
      <c r="AZ340" s="552"/>
      <c r="BA340" s="616"/>
      <c r="BB340" s="552"/>
      <c r="BC340" s="552"/>
      <c r="BD340" s="552"/>
      <c r="BE340" s="616"/>
      <c r="BF340" s="552"/>
      <c r="BG340" s="552"/>
      <c r="BH340" s="552"/>
      <c r="BI340" s="552"/>
      <c r="BJ340" s="552"/>
      <c r="BK340" s="552"/>
      <c r="BL340" s="552"/>
      <c r="BM340" s="552"/>
      <c r="BN340" s="552"/>
      <c r="BO340" s="678"/>
    </row>
    <row r="341" spans="32:67" ht="20.25" customHeight="1">
      <c r="AF341" s="678"/>
      <c r="AG341" s="552"/>
      <c r="AH341" s="552"/>
      <c r="AI341" s="614"/>
      <c r="AJ341" s="552"/>
      <c r="AK341" s="552"/>
      <c r="AL341" s="552"/>
      <c r="AM341" s="615"/>
      <c r="AN341" s="259"/>
      <c r="AO341" s="615"/>
      <c r="AP341" s="552"/>
      <c r="AQ341" s="552"/>
      <c r="AR341" s="552"/>
      <c r="AS341" s="552"/>
      <c r="AT341" s="552"/>
      <c r="AU341" s="552"/>
      <c r="AV341" s="552"/>
      <c r="AW341" s="616"/>
      <c r="AX341" s="552"/>
      <c r="AY341" s="552"/>
      <c r="AZ341" s="552"/>
      <c r="BA341" s="616"/>
      <c r="BB341" s="552"/>
      <c r="BC341" s="552"/>
      <c r="BD341" s="552"/>
      <c r="BE341" s="616"/>
      <c r="BF341" s="552"/>
      <c r="BG341" s="552"/>
      <c r="BH341" s="552"/>
      <c r="BI341" s="552"/>
      <c r="BJ341" s="552"/>
      <c r="BK341" s="552"/>
      <c r="BL341" s="552"/>
      <c r="BM341" s="552"/>
      <c r="BN341" s="552"/>
      <c r="BO341" s="678"/>
    </row>
    <row r="342" spans="32:67" ht="20.25" customHeight="1">
      <c r="AF342" s="678"/>
      <c r="AG342" s="552"/>
      <c r="AH342" s="552"/>
      <c r="AI342" s="614"/>
      <c r="AJ342" s="552"/>
      <c r="AK342" s="552"/>
      <c r="AL342" s="552"/>
      <c r="AM342" s="615"/>
      <c r="AN342" s="259"/>
      <c r="AO342" s="615"/>
      <c r="AP342" s="552"/>
      <c r="AQ342" s="552"/>
      <c r="AR342" s="552"/>
      <c r="AS342" s="552"/>
      <c r="AT342" s="552"/>
      <c r="AU342" s="552"/>
      <c r="AV342" s="552"/>
      <c r="AW342" s="616"/>
      <c r="AX342" s="552"/>
      <c r="AY342" s="552"/>
      <c r="AZ342" s="552"/>
      <c r="BA342" s="616"/>
      <c r="BB342" s="552"/>
      <c r="BC342" s="552"/>
      <c r="BD342" s="552"/>
      <c r="BE342" s="616"/>
      <c r="BF342" s="552"/>
      <c r="BG342" s="552"/>
      <c r="BH342" s="552"/>
      <c r="BI342" s="552"/>
      <c r="BJ342" s="552"/>
      <c r="BK342" s="552"/>
      <c r="BL342" s="552"/>
      <c r="BM342" s="552"/>
      <c r="BN342" s="552"/>
      <c r="BO342" s="678"/>
    </row>
    <row r="343" spans="32:67" ht="20.25" customHeight="1">
      <c r="AF343" s="678"/>
      <c r="AG343" s="552"/>
      <c r="AH343" s="552"/>
      <c r="AI343" s="614"/>
      <c r="AJ343" s="552"/>
      <c r="AK343" s="552"/>
      <c r="AL343" s="552"/>
      <c r="AM343" s="615"/>
      <c r="AN343" s="259"/>
      <c r="AO343" s="615"/>
      <c r="AP343" s="552"/>
      <c r="AQ343" s="552"/>
      <c r="AR343" s="552"/>
      <c r="AS343" s="552"/>
      <c r="AT343" s="552"/>
      <c r="AU343" s="552"/>
      <c r="AV343" s="552"/>
      <c r="AW343" s="616"/>
      <c r="AX343" s="552"/>
      <c r="AY343" s="552"/>
      <c r="AZ343" s="552"/>
      <c r="BA343" s="616"/>
      <c r="BB343" s="552"/>
      <c r="BC343" s="552"/>
      <c r="BD343" s="552"/>
      <c r="BE343" s="616"/>
      <c r="BF343" s="552"/>
      <c r="BG343" s="552"/>
      <c r="BH343" s="552"/>
      <c r="BI343" s="552"/>
      <c r="BJ343" s="552"/>
      <c r="BK343" s="552"/>
      <c r="BL343" s="552"/>
      <c r="BM343" s="552"/>
      <c r="BN343" s="552"/>
      <c r="BO343" s="678"/>
    </row>
    <row r="344" spans="32:67" ht="20.25" customHeight="1">
      <c r="AF344" s="678"/>
      <c r="AG344" s="552"/>
      <c r="AH344" s="552"/>
      <c r="AI344" s="614"/>
      <c r="AJ344" s="552"/>
      <c r="AK344" s="552"/>
      <c r="AL344" s="552"/>
      <c r="AM344" s="615"/>
      <c r="AN344" s="259"/>
      <c r="AO344" s="615"/>
      <c r="AP344" s="552"/>
      <c r="AQ344" s="552"/>
      <c r="AR344" s="552"/>
      <c r="AS344" s="552"/>
      <c r="AT344" s="552"/>
      <c r="AU344" s="552"/>
      <c r="AV344" s="552"/>
      <c r="AW344" s="616"/>
      <c r="AX344" s="552"/>
      <c r="AY344" s="552"/>
      <c r="AZ344" s="552"/>
      <c r="BA344" s="616"/>
      <c r="BB344" s="552"/>
      <c r="BC344" s="552"/>
      <c r="BD344" s="552"/>
      <c r="BE344" s="616"/>
      <c r="BF344" s="552"/>
      <c r="BG344" s="552"/>
      <c r="BH344" s="552"/>
      <c r="BI344" s="552"/>
      <c r="BJ344" s="552"/>
      <c r="BK344" s="552"/>
      <c r="BL344" s="552"/>
      <c r="BM344" s="552"/>
      <c r="BN344" s="552"/>
      <c r="BO344" s="678"/>
    </row>
    <row r="345" spans="32:67" ht="20.25" customHeight="1">
      <c r="AF345" s="678"/>
      <c r="AG345" s="552"/>
      <c r="AH345" s="552"/>
      <c r="AI345" s="614"/>
      <c r="AJ345" s="552"/>
      <c r="AK345" s="552"/>
      <c r="AL345" s="552"/>
      <c r="AM345" s="615"/>
      <c r="AN345" s="259"/>
      <c r="AO345" s="615"/>
      <c r="AP345" s="552"/>
      <c r="AQ345" s="552"/>
      <c r="AR345" s="552"/>
      <c r="AS345" s="552"/>
      <c r="AT345" s="552"/>
      <c r="AU345" s="552"/>
      <c r="AV345" s="552"/>
      <c r="AW345" s="616"/>
      <c r="AX345" s="552"/>
      <c r="AY345" s="552"/>
      <c r="AZ345" s="552"/>
      <c r="BA345" s="616"/>
      <c r="BB345" s="552"/>
      <c r="BC345" s="552"/>
      <c r="BD345" s="552"/>
      <c r="BE345" s="616"/>
      <c r="BF345" s="552"/>
      <c r="BG345" s="552"/>
      <c r="BH345" s="552"/>
      <c r="BI345" s="552"/>
      <c r="BJ345" s="552"/>
      <c r="BK345" s="552"/>
      <c r="BL345" s="552"/>
      <c r="BM345" s="552"/>
      <c r="BN345" s="552"/>
      <c r="BO345" s="678"/>
    </row>
    <row r="346" spans="32:67" ht="20.25" customHeight="1">
      <c r="AF346" s="678"/>
      <c r="AG346" s="552"/>
      <c r="AH346" s="552"/>
      <c r="AI346" s="614"/>
      <c r="AJ346" s="552"/>
      <c r="AK346" s="552"/>
      <c r="AL346" s="552"/>
      <c r="AM346" s="615"/>
      <c r="AN346" s="259"/>
      <c r="AO346" s="615"/>
      <c r="AP346" s="552"/>
      <c r="AQ346" s="552"/>
      <c r="AR346" s="552"/>
      <c r="AS346" s="552"/>
      <c r="AT346" s="552"/>
      <c r="AU346" s="552"/>
      <c r="AV346" s="552"/>
      <c r="AW346" s="616"/>
      <c r="AX346" s="552"/>
      <c r="AY346" s="552"/>
      <c r="AZ346" s="552"/>
      <c r="BA346" s="616"/>
      <c r="BB346" s="552"/>
      <c r="BC346" s="552"/>
      <c r="BD346" s="552"/>
      <c r="BE346" s="616"/>
      <c r="BF346" s="552"/>
      <c r="BG346" s="552"/>
      <c r="BH346" s="552"/>
      <c r="BI346" s="552"/>
      <c r="BJ346" s="552"/>
      <c r="BK346" s="552"/>
      <c r="BL346" s="552"/>
      <c r="BM346" s="552"/>
      <c r="BN346" s="552"/>
      <c r="BO346" s="678"/>
    </row>
    <row r="347" spans="32:67" ht="20.25" customHeight="1">
      <c r="AF347" s="678"/>
      <c r="AG347" s="552"/>
      <c r="AH347" s="552"/>
      <c r="AI347" s="614"/>
      <c r="AJ347" s="552"/>
      <c r="AK347" s="552"/>
      <c r="AL347" s="552"/>
      <c r="AM347" s="615"/>
      <c r="AN347" s="259"/>
      <c r="AO347" s="615"/>
      <c r="AP347" s="552"/>
      <c r="AQ347" s="552"/>
      <c r="AR347" s="552"/>
      <c r="AS347" s="552"/>
      <c r="AT347" s="552"/>
      <c r="AU347" s="552"/>
      <c r="AV347" s="552"/>
      <c r="AW347" s="616"/>
      <c r="AX347" s="552"/>
      <c r="AY347" s="552"/>
      <c r="AZ347" s="552"/>
      <c r="BA347" s="616"/>
      <c r="BB347" s="552"/>
      <c r="BC347" s="552"/>
      <c r="BD347" s="552"/>
      <c r="BE347" s="616"/>
      <c r="BF347" s="552"/>
      <c r="BG347" s="552"/>
      <c r="BH347" s="552"/>
      <c r="BI347" s="552"/>
      <c r="BJ347" s="552"/>
      <c r="BK347" s="552"/>
      <c r="BL347" s="552"/>
      <c r="BM347" s="552"/>
      <c r="BN347" s="552"/>
      <c r="BO347" s="678"/>
    </row>
    <row r="348" spans="32:67" ht="20.25" customHeight="1">
      <c r="AF348" s="678"/>
      <c r="AG348" s="552"/>
      <c r="AH348" s="552"/>
      <c r="AI348" s="614"/>
      <c r="AJ348" s="552"/>
      <c r="AK348" s="552"/>
      <c r="AL348" s="552"/>
      <c r="AM348" s="615"/>
      <c r="AN348" s="259"/>
      <c r="AO348" s="615"/>
      <c r="AP348" s="552"/>
      <c r="AQ348" s="552"/>
      <c r="AR348" s="552"/>
      <c r="AS348" s="552"/>
      <c r="AT348" s="552"/>
      <c r="AU348" s="552"/>
      <c r="AV348" s="552"/>
      <c r="AW348" s="616"/>
      <c r="AX348" s="552"/>
      <c r="AY348" s="552"/>
      <c r="AZ348" s="552"/>
      <c r="BA348" s="616"/>
      <c r="BB348" s="552"/>
      <c r="BC348" s="552"/>
      <c r="BD348" s="552"/>
      <c r="BE348" s="616"/>
      <c r="BF348" s="552"/>
      <c r="BG348" s="552"/>
      <c r="BH348" s="552"/>
      <c r="BI348" s="552"/>
      <c r="BJ348" s="552"/>
      <c r="BK348" s="552"/>
      <c r="BL348" s="552"/>
      <c r="BM348" s="552"/>
      <c r="BN348" s="552"/>
      <c r="BO348" s="678"/>
    </row>
    <row r="349" spans="32:67" ht="20.25" customHeight="1">
      <c r="AF349" s="678"/>
      <c r="AG349" s="552"/>
      <c r="AH349" s="552"/>
      <c r="AI349" s="614"/>
      <c r="AJ349" s="552"/>
      <c r="AK349" s="552"/>
      <c r="AL349" s="552"/>
      <c r="AM349" s="615"/>
      <c r="AN349" s="259"/>
      <c r="AO349" s="615"/>
      <c r="AP349" s="552"/>
      <c r="AQ349" s="552"/>
      <c r="AR349" s="552"/>
      <c r="AS349" s="552"/>
      <c r="AT349" s="552"/>
      <c r="AU349" s="552"/>
      <c r="AV349" s="552"/>
      <c r="AW349" s="616"/>
      <c r="AX349" s="552"/>
      <c r="AY349" s="552"/>
      <c r="AZ349" s="552"/>
      <c r="BA349" s="616"/>
      <c r="BB349" s="552"/>
      <c r="BC349" s="552"/>
      <c r="BD349" s="552"/>
      <c r="BE349" s="616"/>
      <c r="BF349" s="552"/>
      <c r="BG349" s="552"/>
      <c r="BH349" s="552"/>
      <c r="BI349" s="552"/>
      <c r="BJ349" s="552"/>
      <c r="BK349" s="552"/>
      <c r="BL349" s="552"/>
      <c r="BM349" s="552"/>
      <c r="BN349" s="552"/>
      <c r="BO349" s="678"/>
    </row>
    <row r="350" spans="32:67" ht="20.25" customHeight="1">
      <c r="AF350" s="678"/>
      <c r="AG350" s="552"/>
      <c r="AH350" s="552"/>
      <c r="AI350" s="614"/>
      <c r="AJ350" s="552"/>
      <c r="AK350" s="552"/>
      <c r="AL350" s="552"/>
      <c r="AM350" s="615"/>
      <c r="AN350" s="259"/>
      <c r="AO350" s="615"/>
      <c r="AP350" s="552"/>
      <c r="AQ350" s="552"/>
      <c r="AR350" s="552"/>
      <c r="AS350" s="552"/>
      <c r="AT350" s="552"/>
      <c r="AU350" s="552"/>
      <c r="AV350" s="552"/>
      <c r="AW350" s="616"/>
      <c r="AX350" s="552"/>
      <c r="AY350" s="552"/>
      <c r="AZ350" s="552"/>
      <c r="BA350" s="616"/>
      <c r="BB350" s="552"/>
      <c r="BC350" s="552"/>
      <c r="BD350" s="552"/>
      <c r="BE350" s="616"/>
      <c r="BF350" s="552"/>
      <c r="BG350" s="552"/>
      <c r="BH350" s="552"/>
      <c r="BI350" s="552"/>
      <c r="BJ350" s="552"/>
      <c r="BK350" s="552"/>
      <c r="BL350" s="552"/>
      <c r="BM350" s="552"/>
      <c r="BN350" s="552"/>
      <c r="BO350" s="678"/>
    </row>
    <row r="351" spans="32:67" ht="20.25" customHeight="1">
      <c r="AF351" s="678"/>
      <c r="AG351" s="552"/>
      <c r="AH351" s="552"/>
      <c r="AI351" s="614"/>
      <c r="AJ351" s="552"/>
      <c r="AK351" s="552"/>
      <c r="AL351" s="552"/>
      <c r="AM351" s="615"/>
      <c r="AN351" s="259"/>
      <c r="AO351" s="615"/>
      <c r="AP351" s="552"/>
      <c r="AQ351" s="552"/>
      <c r="AR351" s="552"/>
      <c r="AS351" s="552"/>
      <c r="AT351" s="552"/>
      <c r="AU351" s="552"/>
      <c r="AV351" s="552"/>
      <c r="AW351" s="616"/>
      <c r="AX351" s="552"/>
      <c r="AY351" s="552"/>
      <c r="AZ351" s="552"/>
      <c r="BA351" s="616"/>
      <c r="BB351" s="552"/>
      <c r="BC351" s="552"/>
      <c r="BD351" s="552"/>
      <c r="BE351" s="616"/>
      <c r="BF351" s="552"/>
      <c r="BG351" s="552"/>
      <c r="BH351" s="552"/>
      <c r="BI351" s="552"/>
      <c r="BJ351" s="552"/>
      <c r="BK351" s="552"/>
      <c r="BL351" s="552"/>
      <c r="BM351" s="552"/>
      <c r="BN351" s="552"/>
      <c r="BO351" s="678"/>
    </row>
    <row r="352" spans="32:67" ht="20.25" customHeight="1">
      <c r="AF352" s="678"/>
      <c r="AG352" s="552"/>
      <c r="AH352" s="552"/>
      <c r="AI352" s="614"/>
      <c r="AJ352" s="552"/>
      <c r="AK352" s="552"/>
      <c r="AL352" s="552"/>
      <c r="AM352" s="615"/>
      <c r="AN352" s="259"/>
      <c r="AO352" s="615"/>
      <c r="AP352" s="552"/>
      <c r="AQ352" s="552"/>
      <c r="AR352" s="552"/>
      <c r="AS352" s="552"/>
      <c r="AT352" s="552"/>
      <c r="AU352" s="552"/>
      <c r="AV352" s="552"/>
      <c r="AW352" s="616"/>
      <c r="AX352" s="552"/>
      <c r="AY352" s="552"/>
      <c r="AZ352" s="552"/>
      <c r="BA352" s="616"/>
      <c r="BB352" s="552"/>
      <c r="BC352" s="552"/>
      <c r="BD352" s="552"/>
      <c r="BE352" s="616"/>
      <c r="BF352" s="552"/>
      <c r="BG352" s="552"/>
      <c r="BH352" s="552"/>
      <c r="BI352" s="552"/>
      <c r="BJ352" s="552"/>
      <c r="BK352" s="552"/>
      <c r="BL352" s="552"/>
      <c r="BM352" s="552"/>
      <c r="BN352" s="552"/>
      <c r="BO352" s="678"/>
    </row>
    <row r="353" spans="32:67" ht="20.25" customHeight="1">
      <c r="AF353" s="678"/>
      <c r="AG353" s="552"/>
      <c r="AH353" s="552"/>
      <c r="AI353" s="614"/>
      <c r="AJ353" s="552"/>
      <c r="AK353" s="552"/>
      <c r="AL353" s="552"/>
      <c r="AM353" s="615"/>
      <c r="AN353" s="259"/>
      <c r="AO353" s="615"/>
      <c r="AP353" s="552"/>
      <c r="AQ353" s="552"/>
      <c r="AR353" s="552"/>
      <c r="AS353" s="552"/>
      <c r="AT353" s="552"/>
      <c r="AU353" s="552"/>
      <c r="AV353" s="552"/>
      <c r="AW353" s="616"/>
      <c r="AX353" s="552"/>
      <c r="AY353" s="552"/>
      <c r="AZ353" s="552"/>
      <c r="BA353" s="616"/>
      <c r="BB353" s="552"/>
      <c r="BC353" s="552"/>
      <c r="BD353" s="552"/>
      <c r="BE353" s="616"/>
      <c r="BF353" s="552"/>
      <c r="BG353" s="552"/>
      <c r="BH353" s="552"/>
      <c r="BI353" s="552"/>
      <c r="BJ353" s="552"/>
      <c r="BK353" s="552"/>
      <c r="BL353" s="552"/>
      <c r="BM353" s="552"/>
      <c r="BN353" s="552"/>
      <c r="BO353" s="678"/>
    </row>
    <row r="354" spans="32:67" ht="20.25" customHeight="1">
      <c r="AF354" s="678"/>
      <c r="AG354" s="552"/>
      <c r="AH354" s="552"/>
      <c r="AI354" s="614"/>
      <c r="AJ354" s="552"/>
      <c r="AK354" s="552"/>
      <c r="AL354" s="552"/>
      <c r="AM354" s="615"/>
      <c r="AN354" s="259"/>
      <c r="AO354" s="615"/>
      <c r="AP354" s="552"/>
      <c r="AQ354" s="552"/>
      <c r="AR354" s="552"/>
      <c r="AS354" s="552"/>
      <c r="AT354" s="552"/>
      <c r="AU354" s="552"/>
      <c r="AV354" s="552"/>
      <c r="AW354" s="616"/>
      <c r="AX354" s="552"/>
      <c r="AY354" s="552"/>
      <c r="AZ354" s="552"/>
      <c r="BA354" s="616"/>
      <c r="BB354" s="552"/>
      <c r="BC354" s="552"/>
      <c r="BD354" s="552"/>
      <c r="BE354" s="616"/>
      <c r="BF354" s="552"/>
      <c r="BG354" s="552"/>
      <c r="BH354" s="552"/>
      <c r="BI354" s="552"/>
      <c r="BJ354" s="552"/>
      <c r="BK354" s="552"/>
      <c r="BL354" s="552"/>
      <c r="BM354" s="552"/>
      <c r="BN354" s="552"/>
      <c r="BO354" s="678"/>
    </row>
    <row r="355" spans="32:67" ht="20.25" customHeight="1">
      <c r="AF355" s="678"/>
      <c r="AG355" s="552"/>
      <c r="AH355" s="552"/>
      <c r="AI355" s="614"/>
      <c r="AJ355" s="552"/>
      <c r="AK355" s="552"/>
      <c r="AL355" s="552"/>
      <c r="AM355" s="615"/>
      <c r="AN355" s="259"/>
      <c r="AO355" s="615"/>
      <c r="AP355" s="552"/>
      <c r="AQ355" s="552"/>
      <c r="AR355" s="552"/>
      <c r="AS355" s="552"/>
      <c r="AT355" s="552"/>
      <c r="AU355" s="552"/>
      <c r="AV355" s="552"/>
      <c r="AW355" s="616"/>
      <c r="AX355" s="552"/>
      <c r="AY355" s="552"/>
      <c r="AZ355" s="552"/>
      <c r="BA355" s="616"/>
      <c r="BB355" s="552"/>
      <c r="BC355" s="552"/>
      <c r="BD355" s="552"/>
      <c r="BE355" s="616"/>
      <c r="BF355" s="552"/>
      <c r="BG355" s="552"/>
      <c r="BH355" s="552"/>
      <c r="BI355" s="552"/>
      <c r="BJ355" s="552"/>
      <c r="BK355" s="552"/>
      <c r="BL355" s="552"/>
      <c r="BM355" s="552"/>
      <c r="BN355" s="552"/>
      <c r="BO355" s="678"/>
    </row>
    <row r="356" spans="32:67" ht="20.25" customHeight="1">
      <c r="AF356" s="678"/>
      <c r="AG356" s="552"/>
      <c r="AH356" s="552"/>
      <c r="AI356" s="614"/>
      <c r="AJ356" s="552"/>
      <c r="AK356" s="552"/>
      <c r="AL356" s="552"/>
      <c r="AM356" s="615"/>
      <c r="AN356" s="259"/>
      <c r="AO356" s="615"/>
      <c r="AP356" s="552"/>
      <c r="AQ356" s="552"/>
      <c r="AR356" s="552"/>
      <c r="AS356" s="552"/>
      <c r="AT356" s="552"/>
      <c r="AU356" s="552"/>
      <c r="AV356" s="552"/>
      <c r="AW356" s="616"/>
      <c r="AX356" s="552"/>
      <c r="AY356" s="552"/>
      <c r="AZ356" s="552"/>
      <c r="BA356" s="616"/>
      <c r="BB356" s="552"/>
      <c r="BC356" s="552"/>
      <c r="BD356" s="552"/>
      <c r="BE356" s="616"/>
      <c r="BF356" s="552"/>
      <c r="BG356" s="552"/>
      <c r="BH356" s="552"/>
      <c r="BI356" s="552"/>
      <c r="BJ356" s="552"/>
      <c r="BK356" s="552"/>
      <c r="BL356" s="552"/>
      <c r="BM356" s="552"/>
      <c r="BN356" s="552"/>
      <c r="BO356" s="678"/>
    </row>
    <row r="357" spans="32:67" ht="20.25" customHeight="1">
      <c r="AF357" s="678"/>
      <c r="AG357" s="552"/>
      <c r="AH357" s="552"/>
      <c r="AI357" s="614"/>
      <c r="AJ357" s="552"/>
      <c r="AK357" s="552"/>
      <c r="AL357" s="552"/>
      <c r="AM357" s="615"/>
      <c r="AN357" s="259"/>
      <c r="AO357" s="615"/>
      <c r="AP357" s="552"/>
      <c r="AQ357" s="552"/>
      <c r="AR357" s="552"/>
      <c r="AS357" s="552"/>
      <c r="AT357" s="552"/>
      <c r="AU357" s="552"/>
      <c r="AV357" s="552"/>
      <c r="AW357" s="616"/>
      <c r="AX357" s="552"/>
      <c r="AY357" s="552"/>
      <c r="AZ357" s="552"/>
      <c r="BA357" s="616"/>
      <c r="BB357" s="552"/>
      <c r="BC357" s="552"/>
      <c r="BD357" s="552"/>
      <c r="BE357" s="616"/>
      <c r="BF357" s="552"/>
      <c r="BG357" s="552"/>
      <c r="BH357" s="552"/>
      <c r="BI357" s="552"/>
      <c r="BJ357" s="552"/>
      <c r="BK357" s="552"/>
      <c r="BL357" s="552"/>
      <c r="BM357" s="552"/>
      <c r="BN357" s="552"/>
      <c r="BO357" s="678"/>
    </row>
    <row r="358" spans="32:67" ht="20.25" customHeight="1">
      <c r="AF358" s="678"/>
      <c r="AG358" s="552"/>
      <c r="AH358" s="552"/>
      <c r="AI358" s="614"/>
      <c r="AJ358" s="552"/>
      <c r="AK358" s="552"/>
      <c r="AL358" s="552"/>
      <c r="AM358" s="615"/>
      <c r="AN358" s="259"/>
      <c r="AO358" s="615"/>
      <c r="AP358" s="552"/>
      <c r="AQ358" s="552"/>
      <c r="AR358" s="552"/>
      <c r="AS358" s="552"/>
      <c r="AT358" s="552"/>
      <c r="AU358" s="552"/>
      <c r="AV358" s="552"/>
      <c r="AW358" s="616"/>
      <c r="AX358" s="552"/>
      <c r="AY358" s="552"/>
      <c r="AZ358" s="552"/>
      <c r="BA358" s="616"/>
      <c r="BB358" s="552"/>
      <c r="BC358" s="552"/>
      <c r="BD358" s="552"/>
      <c r="BE358" s="616"/>
      <c r="BF358" s="552"/>
      <c r="BG358" s="552"/>
      <c r="BH358" s="552"/>
      <c r="BI358" s="552"/>
      <c r="BJ358" s="552"/>
      <c r="BK358" s="552"/>
      <c r="BL358" s="552"/>
      <c r="BM358" s="552"/>
      <c r="BN358" s="552"/>
      <c r="BO358" s="678"/>
    </row>
    <row r="359" spans="32:67" ht="20.25" customHeight="1">
      <c r="AF359" s="678"/>
      <c r="AG359" s="552"/>
      <c r="AH359" s="552"/>
      <c r="AI359" s="614"/>
      <c r="AJ359" s="552"/>
      <c r="AK359" s="552"/>
      <c r="AL359" s="552"/>
      <c r="AM359" s="615"/>
      <c r="AN359" s="259"/>
      <c r="AO359" s="615"/>
      <c r="AP359" s="552"/>
      <c r="AQ359" s="552"/>
      <c r="AR359" s="552"/>
      <c r="AS359" s="552"/>
      <c r="AT359" s="552"/>
      <c r="AU359" s="552"/>
      <c r="AV359" s="552"/>
      <c r="AW359" s="616"/>
      <c r="AX359" s="552"/>
      <c r="AY359" s="552"/>
      <c r="AZ359" s="552"/>
      <c r="BA359" s="616"/>
      <c r="BB359" s="552"/>
      <c r="BC359" s="552"/>
      <c r="BD359" s="552"/>
      <c r="BE359" s="616"/>
      <c r="BF359" s="552"/>
      <c r="BG359" s="552"/>
      <c r="BH359" s="552"/>
      <c r="BI359" s="552"/>
      <c r="BJ359" s="552"/>
      <c r="BK359" s="552"/>
      <c r="BL359" s="552"/>
      <c r="BM359" s="552"/>
      <c r="BN359" s="552"/>
      <c r="BO359" s="678"/>
    </row>
    <row r="360" spans="32:67" ht="20.25" customHeight="1">
      <c r="AF360" s="678"/>
      <c r="AG360" s="552"/>
      <c r="AH360" s="552"/>
      <c r="AI360" s="614"/>
      <c r="AJ360" s="552"/>
      <c r="AK360" s="552"/>
      <c r="AL360" s="552"/>
      <c r="AM360" s="615"/>
      <c r="AN360" s="259"/>
      <c r="AO360" s="615"/>
      <c r="AP360" s="552"/>
      <c r="AQ360" s="552"/>
      <c r="AR360" s="552"/>
      <c r="AS360" s="552"/>
      <c r="AT360" s="552"/>
      <c r="AU360" s="552"/>
      <c r="AV360" s="552"/>
      <c r="AW360" s="616"/>
      <c r="AX360" s="552"/>
      <c r="AY360" s="552"/>
      <c r="AZ360" s="552"/>
      <c r="BA360" s="616"/>
      <c r="BB360" s="552"/>
      <c r="BC360" s="552"/>
      <c r="BD360" s="552"/>
      <c r="BE360" s="616"/>
      <c r="BF360" s="552"/>
      <c r="BG360" s="552"/>
      <c r="BH360" s="552"/>
      <c r="BI360" s="552"/>
      <c r="BJ360" s="552"/>
      <c r="BK360" s="552"/>
      <c r="BL360" s="552"/>
      <c r="BM360" s="552"/>
      <c r="BN360" s="552"/>
      <c r="BO360" s="678"/>
    </row>
    <row r="361" spans="32:67" ht="20.25" customHeight="1">
      <c r="AF361" s="678"/>
      <c r="AG361" s="552"/>
      <c r="AH361" s="552"/>
      <c r="AI361" s="614"/>
      <c r="AJ361" s="552"/>
      <c r="AK361" s="552"/>
      <c r="AL361" s="552"/>
      <c r="AM361" s="615"/>
      <c r="AN361" s="259"/>
      <c r="AO361" s="615"/>
      <c r="AP361" s="552"/>
      <c r="AQ361" s="552"/>
      <c r="AR361" s="552"/>
      <c r="AS361" s="552"/>
      <c r="AT361" s="552"/>
      <c r="AU361" s="552"/>
      <c r="AV361" s="552"/>
      <c r="AW361" s="616"/>
      <c r="AX361" s="552"/>
      <c r="AY361" s="552"/>
      <c r="AZ361" s="552"/>
      <c r="BA361" s="616"/>
      <c r="BB361" s="552"/>
      <c r="BC361" s="552"/>
      <c r="BD361" s="552"/>
      <c r="BE361" s="616"/>
      <c r="BF361" s="552"/>
      <c r="BG361" s="552"/>
      <c r="BH361" s="552"/>
      <c r="BI361" s="552"/>
      <c r="BJ361" s="552"/>
      <c r="BK361" s="552"/>
      <c r="BL361" s="552"/>
      <c r="BM361" s="552"/>
      <c r="BN361" s="552"/>
      <c r="BO361" s="678"/>
    </row>
    <row r="362" spans="32:67" ht="20.25" customHeight="1">
      <c r="AF362" s="678"/>
      <c r="AG362" s="552"/>
      <c r="AH362" s="552"/>
      <c r="AI362" s="614"/>
      <c r="AJ362" s="552"/>
      <c r="AK362" s="552"/>
      <c r="AL362" s="552"/>
      <c r="AM362" s="615"/>
      <c r="AN362" s="259"/>
      <c r="AO362" s="615"/>
      <c r="AP362" s="552"/>
      <c r="AQ362" s="552"/>
      <c r="AR362" s="552"/>
      <c r="AS362" s="552"/>
      <c r="AT362" s="552"/>
      <c r="AU362" s="552"/>
      <c r="AV362" s="552"/>
      <c r="AW362" s="616"/>
      <c r="AX362" s="552"/>
      <c r="AY362" s="552"/>
      <c r="AZ362" s="552"/>
      <c r="BA362" s="616"/>
      <c r="BB362" s="552"/>
      <c r="BC362" s="552"/>
      <c r="BD362" s="552"/>
      <c r="BE362" s="616"/>
      <c r="BF362" s="552"/>
      <c r="BG362" s="552"/>
      <c r="BH362" s="552"/>
      <c r="BI362" s="552"/>
      <c r="BJ362" s="552"/>
      <c r="BK362" s="552"/>
      <c r="BL362" s="552"/>
      <c r="BM362" s="552"/>
      <c r="BN362" s="552"/>
      <c r="BO362" s="678"/>
    </row>
    <row r="363" spans="32:67" ht="20.25" customHeight="1">
      <c r="AF363" s="678"/>
      <c r="AG363" s="552"/>
      <c r="AH363" s="552"/>
      <c r="AI363" s="614"/>
      <c r="AJ363" s="552"/>
      <c r="AK363" s="552"/>
      <c r="AL363" s="552"/>
      <c r="AM363" s="615"/>
      <c r="AN363" s="259"/>
      <c r="AO363" s="615"/>
      <c r="AP363" s="552"/>
      <c r="AQ363" s="552"/>
      <c r="AR363" s="552"/>
      <c r="AS363" s="552"/>
      <c r="AT363" s="552"/>
      <c r="AU363" s="552"/>
      <c r="AV363" s="552"/>
      <c r="AW363" s="616"/>
      <c r="AX363" s="552"/>
      <c r="AY363" s="552"/>
      <c r="AZ363" s="552"/>
      <c r="BA363" s="616"/>
      <c r="BB363" s="552"/>
      <c r="BC363" s="552"/>
      <c r="BD363" s="552"/>
      <c r="BE363" s="616"/>
      <c r="BF363" s="552"/>
      <c r="BG363" s="552"/>
      <c r="BH363" s="552"/>
      <c r="BI363" s="552"/>
      <c r="BJ363" s="552"/>
      <c r="BK363" s="552"/>
      <c r="BL363" s="552"/>
      <c r="BM363" s="552"/>
      <c r="BN363" s="552"/>
      <c r="BO363" s="678"/>
    </row>
    <row r="364" spans="32:67" ht="20.25" customHeight="1">
      <c r="AF364" s="678"/>
      <c r="AG364" s="552"/>
      <c r="AH364" s="552"/>
      <c r="AI364" s="614"/>
      <c r="AJ364" s="552"/>
      <c r="AK364" s="552"/>
      <c r="AL364" s="552"/>
      <c r="AM364" s="615"/>
      <c r="AN364" s="259"/>
      <c r="AO364" s="615"/>
      <c r="AP364" s="552"/>
      <c r="AQ364" s="552"/>
      <c r="AR364" s="552"/>
      <c r="AS364" s="552"/>
      <c r="AT364" s="552"/>
      <c r="AU364" s="552"/>
      <c r="AV364" s="552"/>
      <c r="AW364" s="616"/>
      <c r="AX364" s="552"/>
      <c r="AY364" s="552"/>
      <c r="AZ364" s="552"/>
      <c r="BA364" s="616"/>
      <c r="BB364" s="552"/>
      <c r="BC364" s="552"/>
      <c r="BD364" s="552"/>
      <c r="BE364" s="616"/>
      <c r="BF364" s="552"/>
      <c r="BG364" s="552"/>
      <c r="BH364" s="552"/>
      <c r="BI364" s="552"/>
      <c r="BJ364" s="552"/>
      <c r="BK364" s="552"/>
      <c r="BL364" s="552"/>
      <c r="BM364" s="552"/>
      <c r="BN364" s="552"/>
      <c r="BO364" s="678"/>
    </row>
    <row r="365" spans="32:67" ht="20.25" customHeight="1">
      <c r="AF365" s="678"/>
      <c r="AG365" s="552"/>
      <c r="AH365" s="552"/>
      <c r="AI365" s="614"/>
      <c r="AJ365" s="552"/>
      <c r="AK365" s="552"/>
      <c r="AL365" s="552"/>
      <c r="AM365" s="615"/>
      <c r="AN365" s="259"/>
      <c r="AO365" s="615"/>
      <c r="AP365" s="552"/>
      <c r="AQ365" s="552"/>
      <c r="AR365" s="552"/>
      <c r="AS365" s="552"/>
      <c r="AT365" s="552"/>
      <c r="AU365" s="552"/>
      <c r="AV365" s="552"/>
      <c r="AW365" s="616"/>
      <c r="AX365" s="552"/>
      <c r="AY365" s="552"/>
      <c r="AZ365" s="552"/>
      <c r="BA365" s="616"/>
      <c r="BB365" s="552"/>
      <c r="BC365" s="552"/>
      <c r="BD365" s="552"/>
      <c r="BE365" s="616"/>
      <c r="BF365" s="552"/>
      <c r="BG365" s="552"/>
      <c r="BH365" s="552"/>
      <c r="BI365" s="552"/>
      <c r="BJ365" s="552"/>
      <c r="BK365" s="552"/>
      <c r="BL365" s="552"/>
      <c r="BM365" s="552"/>
      <c r="BN365" s="552"/>
      <c r="BO365" s="678"/>
    </row>
    <row r="366" spans="32:67" ht="20.25" customHeight="1">
      <c r="AF366" s="678"/>
      <c r="AG366" s="552"/>
      <c r="AH366" s="552"/>
      <c r="AI366" s="614"/>
      <c r="AJ366" s="552"/>
      <c r="AK366" s="552"/>
      <c r="AL366" s="552"/>
      <c r="AM366" s="615"/>
      <c r="AN366" s="259"/>
      <c r="AO366" s="615"/>
      <c r="AP366" s="552"/>
      <c r="AQ366" s="552"/>
      <c r="AR366" s="552"/>
      <c r="AS366" s="552"/>
      <c r="AT366" s="552"/>
      <c r="AU366" s="552"/>
      <c r="AV366" s="552"/>
      <c r="AW366" s="616"/>
      <c r="AX366" s="552"/>
      <c r="AY366" s="552"/>
      <c r="AZ366" s="552"/>
      <c r="BA366" s="616"/>
      <c r="BB366" s="552"/>
      <c r="BC366" s="552"/>
      <c r="BD366" s="552"/>
      <c r="BE366" s="616"/>
      <c r="BF366" s="552"/>
      <c r="BG366" s="552"/>
      <c r="BH366" s="552"/>
      <c r="BI366" s="552"/>
      <c r="BJ366" s="552"/>
      <c r="BK366" s="552"/>
      <c r="BL366" s="552"/>
      <c r="BM366" s="552"/>
      <c r="BN366" s="552"/>
      <c r="BO366" s="678"/>
    </row>
    <row r="367" spans="32:67" ht="20.25" customHeight="1">
      <c r="AF367" s="678"/>
      <c r="AG367" s="552"/>
      <c r="AH367" s="552"/>
      <c r="AI367" s="614"/>
      <c r="AJ367" s="552"/>
      <c r="AK367" s="552"/>
      <c r="AL367" s="552"/>
      <c r="AM367" s="615"/>
      <c r="AN367" s="259"/>
      <c r="AO367" s="615"/>
      <c r="AP367" s="552"/>
      <c r="AQ367" s="552"/>
      <c r="AR367" s="552"/>
      <c r="AS367" s="552"/>
      <c r="AT367" s="552"/>
      <c r="AU367" s="552"/>
      <c r="AV367" s="552"/>
      <c r="AW367" s="616"/>
      <c r="AX367" s="552"/>
      <c r="AY367" s="552"/>
      <c r="AZ367" s="552"/>
      <c r="BA367" s="616"/>
      <c r="BB367" s="552"/>
      <c r="BC367" s="552"/>
      <c r="BD367" s="552"/>
      <c r="BE367" s="616"/>
      <c r="BF367" s="552"/>
      <c r="BG367" s="552"/>
      <c r="BH367" s="552"/>
      <c r="BI367" s="552"/>
      <c r="BJ367" s="552"/>
      <c r="BK367" s="552"/>
      <c r="BL367" s="552"/>
      <c r="BM367" s="552"/>
      <c r="BN367" s="552"/>
      <c r="BO367" s="678"/>
    </row>
    <row r="368" spans="32:67" ht="20.25" customHeight="1">
      <c r="AF368" s="678"/>
      <c r="AG368" s="552"/>
      <c r="AH368" s="552"/>
      <c r="AI368" s="614"/>
      <c r="AJ368" s="552"/>
      <c r="AK368" s="552"/>
      <c r="AL368" s="552"/>
      <c r="AM368" s="615"/>
      <c r="AN368" s="259"/>
      <c r="AO368" s="615"/>
      <c r="AP368" s="552"/>
      <c r="AQ368" s="552"/>
      <c r="AR368" s="552"/>
      <c r="AS368" s="552"/>
      <c r="AT368" s="552"/>
      <c r="AU368" s="552"/>
      <c r="AV368" s="552"/>
      <c r="AW368" s="616"/>
      <c r="AX368" s="552"/>
      <c r="AY368" s="552"/>
      <c r="AZ368" s="552"/>
      <c r="BA368" s="616"/>
      <c r="BB368" s="552"/>
      <c r="BC368" s="552"/>
      <c r="BD368" s="552"/>
      <c r="BE368" s="616"/>
      <c r="BF368" s="552"/>
      <c r="BG368" s="552"/>
      <c r="BH368" s="552"/>
      <c r="BI368" s="552"/>
      <c r="BJ368" s="552"/>
      <c r="BK368" s="552"/>
      <c r="BL368" s="552"/>
      <c r="BM368" s="552"/>
      <c r="BN368" s="552"/>
      <c r="BO368" s="678"/>
    </row>
    <row r="369" spans="32:67" ht="20.25" customHeight="1">
      <c r="AF369" s="678"/>
      <c r="AG369" s="552"/>
      <c r="AH369" s="552"/>
      <c r="AI369" s="614"/>
      <c r="AJ369" s="552"/>
      <c r="AK369" s="552"/>
      <c r="AL369" s="552"/>
      <c r="AM369" s="615"/>
      <c r="AN369" s="259"/>
      <c r="AO369" s="615"/>
      <c r="AP369" s="552"/>
      <c r="AQ369" s="552"/>
      <c r="AR369" s="552"/>
      <c r="AS369" s="552"/>
      <c r="AT369" s="552"/>
      <c r="AU369" s="552"/>
      <c r="AV369" s="552"/>
      <c r="AW369" s="616"/>
      <c r="AX369" s="552"/>
      <c r="AY369" s="552"/>
      <c r="AZ369" s="552"/>
      <c r="BA369" s="616"/>
      <c r="BB369" s="552"/>
      <c r="BC369" s="552"/>
      <c r="BD369" s="552"/>
      <c r="BE369" s="616"/>
      <c r="BF369" s="552"/>
      <c r="BG369" s="552"/>
      <c r="BH369" s="552"/>
      <c r="BI369" s="552"/>
      <c r="BJ369" s="552"/>
      <c r="BK369" s="552"/>
      <c r="BL369" s="552"/>
      <c r="BM369" s="552"/>
      <c r="BN369" s="552"/>
      <c r="BO369" s="678"/>
    </row>
    <row r="370" spans="32:67" ht="20.25" customHeight="1">
      <c r="AF370" s="678"/>
      <c r="AG370" s="552"/>
      <c r="AH370" s="552"/>
      <c r="AI370" s="614"/>
      <c r="AJ370" s="552"/>
      <c r="AK370" s="552"/>
      <c r="AL370" s="552"/>
      <c r="AM370" s="615"/>
      <c r="AN370" s="259"/>
      <c r="AO370" s="615"/>
      <c r="AP370" s="552"/>
      <c r="AQ370" s="552"/>
      <c r="AR370" s="552"/>
      <c r="AS370" s="552"/>
      <c r="AT370" s="552"/>
      <c r="AU370" s="552"/>
      <c r="AV370" s="552"/>
      <c r="AW370" s="616"/>
      <c r="AX370" s="552"/>
      <c r="AY370" s="552"/>
      <c r="AZ370" s="552"/>
      <c r="BA370" s="616"/>
      <c r="BB370" s="552"/>
      <c r="BC370" s="552"/>
      <c r="BD370" s="552"/>
      <c r="BE370" s="616"/>
      <c r="BF370" s="552"/>
      <c r="BG370" s="552"/>
      <c r="BH370" s="552"/>
      <c r="BI370" s="552"/>
      <c r="BJ370" s="552"/>
      <c r="BK370" s="552"/>
      <c r="BL370" s="552"/>
      <c r="BM370" s="552"/>
      <c r="BN370" s="552"/>
      <c r="BO370" s="678"/>
    </row>
    <row r="371" spans="32:67" ht="20.25" customHeight="1">
      <c r="AF371" s="678"/>
      <c r="AG371" s="552"/>
      <c r="AH371" s="552"/>
      <c r="AI371" s="614"/>
      <c r="AJ371" s="552"/>
      <c r="AK371" s="552"/>
      <c r="AL371" s="552"/>
      <c r="AM371" s="615"/>
      <c r="AN371" s="259"/>
      <c r="AO371" s="615"/>
      <c r="AP371" s="552"/>
      <c r="AQ371" s="552"/>
      <c r="AR371" s="552"/>
      <c r="AS371" s="552"/>
      <c r="AT371" s="552"/>
      <c r="AU371" s="552"/>
      <c r="AV371" s="552"/>
      <c r="AW371" s="616"/>
      <c r="AX371" s="552"/>
      <c r="AY371" s="552"/>
      <c r="AZ371" s="552"/>
      <c r="BA371" s="616"/>
      <c r="BB371" s="552"/>
      <c r="BC371" s="552"/>
      <c r="BD371" s="552"/>
      <c r="BE371" s="616"/>
      <c r="BF371" s="552"/>
      <c r="BG371" s="552"/>
      <c r="BH371" s="552"/>
      <c r="BI371" s="552"/>
      <c r="BJ371" s="552"/>
      <c r="BK371" s="552"/>
      <c r="BL371" s="552"/>
      <c r="BM371" s="552"/>
      <c r="BN371" s="552"/>
      <c r="BO371" s="678"/>
    </row>
    <row r="372" spans="32:67" ht="20.25" customHeight="1">
      <c r="AF372" s="678"/>
      <c r="AG372" s="552"/>
      <c r="AH372" s="552"/>
      <c r="AI372" s="614"/>
      <c r="AJ372" s="552"/>
      <c r="AK372" s="552"/>
      <c r="AL372" s="552"/>
      <c r="AM372" s="615"/>
      <c r="AN372" s="259"/>
      <c r="AO372" s="615"/>
      <c r="AP372" s="552"/>
      <c r="AQ372" s="552"/>
      <c r="AR372" s="552"/>
      <c r="AS372" s="552"/>
      <c r="AT372" s="552"/>
      <c r="AU372" s="552"/>
      <c r="AV372" s="552"/>
      <c r="AW372" s="616"/>
      <c r="AX372" s="552"/>
      <c r="AY372" s="552"/>
      <c r="AZ372" s="552"/>
      <c r="BA372" s="616"/>
      <c r="BB372" s="552"/>
      <c r="BC372" s="552"/>
      <c r="BD372" s="552"/>
      <c r="BE372" s="616"/>
      <c r="BF372" s="552"/>
      <c r="BG372" s="552"/>
      <c r="BH372" s="552"/>
      <c r="BI372" s="552"/>
      <c r="BJ372" s="552"/>
      <c r="BK372" s="552"/>
      <c r="BL372" s="552"/>
      <c r="BM372" s="552"/>
      <c r="BN372" s="552"/>
      <c r="BO372" s="678"/>
    </row>
    <row r="373" spans="32:67" ht="20.25" customHeight="1">
      <c r="AF373" s="678"/>
      <c r="AG373" s="552"/>
      <c r="AH373" s="552"/>
      <c r="AI373" s="614"/>
      <c r="AJ373" s="552"/>
      <c r="AK373" s="552"/>
      <c r="AL373" s="552"/>
      <c r="AM373" s="615"/>
      <c r="AN373" s="259"/>
      <c r="AO373" s="615"/>
      <c r="AP373" s="552"/>
      <c r="AQ373" s="552"/>
      <c r="AR373" s="552"/>
      <c r="AS373" s="552"/>
      <c r="AT373" s="552"/>
      <c r="AU373" s="552"/>
      <c r="AV373" s="552"/>
      <c r="AW373" s="616"/>
      <c r="AX373" s="552"/>
      <c r="AY373" s="552"/>
      <c r="AZ373" s="552"/>
      <c r="BA373" s="616"/>
      <c r="BB373" s="552"/>
      <c r="BC373" s="552"/>
      <c r="BD373" s="552"/>
      <c r="BE373" s="616"/>
      <c r="BF373" s="552"/>
      <c r="BG373" s="552"/>
      <c r="BH373" s="552"/>
      <c r="BI373" s="552"/>
      <c r="BJ373" s="552"/>
      <c r="BK373" s="552"/>
      <c r="BL373" s="552"/>
      <c r="BM373" s="552"/>
      <c r="BN373" s="552"/>
      <c r="BO373" s="678"/>
    </row>
    <row r="374" spans="32:67" ht="20.25" customHeight="1">
      <c r="AF374" s="678"/>
      <c r="AG374" s="552"/>
      <c r="AH374" s="552"/>
      <c r="AI374" s="614"/>
      <c r="AJ374" s="552"/>
      <c r="AK374" s="552"/>
      <c r="AL374" s="552"/>
      <c r="AM374" s="615"/>
      <c r="AN374" s="259"/>
      <c r="AO374" s="615"/>
      <c r="AP374" s="552"/>
      <c r="AQ374" s="552"/>
      <c r="AR374" s="552"/>
      <c r="AS374" s="552"/>
      <c r="AT374" s="552"/>
      <c r="AU374" s="552"/>
      <c r="AV374" s="552"/>
      <c r="AW374" s="616"/>
      <c r="AX374" s="552"/>
      <c r="AY374" s="552"/>
      <c r="AZ374" s="552"/>
      <c r="BA374" s="616"/>
      <c r="BB374" s="552"/>
      <c r="BC374" s="552"/>
      <c r="BD374" s="552"/>
      <c r="BE374" s="616"/>
      <c r="BF374" s="552"/>
      <c r="BG374" s="552"/>
      <c r="BH374" s="552"/>
      <c r="BI374" s="552"/>
      <c r="BJ374" s="552"/>
      <c r="BK374" s="552"/>
      <c r="BL374" s="552"/>
      <c r="BM374" s="552"/>
      <c r="BN374" s="552"/>
      <c r="BO374" s="678"/>
    </row>
    <row r="375" spans="32:67" ht="20.25" customHeight="1">
      <c r="AF375" s="678"/>
      <c r="AG375" s="552"/>
      <c r="AH375" s="552"/>
      <c r="AI375" s="614"/>
      <c r="AJ375" s="552"/>
      <c r="AK375" s="552"/>
      <c r="AL375" s="552"/>
      <c r="AM375" s="615"/>
      <c r="AN375" s="259"/>
      <c r="AO375" s="615"/>
      <c r="AP375" s="552"/>
      <c r="AQ375" s="552"/>
      <c r="AR375" s="552"/>
      <c r="AS375" s="552"/>
      <c r="AT375" s="552"/>
      <c r="AU375" s="552"/>
      <c r="AV375" s="552"/>
      <c r="AW375" s="616"/>
      <c r="AX375" s="552"/>
      <c r="AY375" s="552"/>
      <c r="AZ375" s="552"/>
      <c r="BA375" s="616"/>
      <c r="BB375" s="552"/>
      <c r="BC375" s="552"/>
      <c r="BD375" s="552"/>
      <c r="BE375" s="616"/>
      <c r="BF375" s="552"/>
      <c r="BG375" s="552"/>
      <c r="BH375" s="552"/>
      <c r="BI375" s="552"/>
      <c r="BJ375" s="552"/>
      <c r="BK375" s="552"/>
      <c r="BL375" s="552"/>
      <c r="BM375" s="552"/>
      <c r="BN375" s="552"/>
      <c r="BO375" s="678"/>
    </row>
    <row r="376" spans="32:67" ht="20.25" customHeight="1">
      <c r="AF376" s="678"/>
      <c r="AG376" s="552"/>
      <c r="AH376" s="552"/>
      <c r="AI376" s="614"/>
      <c r="AJ376" s="552"/>
      <c r="AK376" s="552"/>
      <c r="AL376" s="552"/>
      <c r="AM376" s="615"/>
      <c r="AN376" s="259"/>
      <c r="AO376" s="615"/>
      <c r="AP376" s="552"/>
      <c r="AQ376" s="552"/>
      <c r="AR376" s="552"/>
      <c r="AS376" s="552"/>
      <c r="AT376" s="552"/>
      <c r="AU376" s="552"/>
      <c r="AV376" s="552"/>
      <c r="AW376" s="616"/>
      <c r="AX376" s="552"/>
      <c r="AY376" s="552"/>
      <c r="AZ376" s="552"/>
      <c r="BA376" s="616"/>
      <c r="BB376" s="552"/>
      <c r="BC376" s="552"/>
      <c r="BD376" s="552"/>
      <c r="BE376" s="616"/>
      <c r="BF376" s="552"/>
      <c r="BG376" s="552"/>
      <c r="BH376" s="552"/>
      <c r="BI376" s="552"/>
      <c r="BJ376" s="552"/>
      <c r="BK376" s="552"/>
      <c r="BL376" s="552"/>
      <c r="BM376" s="552"/>
      <c r="BN376" s="552"/>
      <c r="BO376" s="678"/>
    </row>
    <row r="377" spans="32:67" ht="20.25" customHeight="1">
      <c r="AF377" s="678"/>
      <c r="AG377" s="552"/>
      <c r="AH377" s="552"/>
      <c r="AI377" s="614"/>
      <c r="AJ377" s="552"/>
      <c r="AK377" s="552"/>
      <c r="AL377" s="552"/>
      <c r="AM377" s="615"/>
      <c r="AN377" s="259"/>
      <c r="AO377" s="615"/>
      <c r="AP377" s="552"/>
      <c r="AQ377" s="552"/>
      <c r="AR377" s="552"/>
      <c r="AS377" s="552"/>
      <c r="AT377" s="552"/>
      <c r="AU377" s="552"/>
      <c r="AV377" s="552"/>
      <c r="AW377" s="616"/>
      <c r="AX377" s="552"/>
      <c r="AY377" s="552"/>
      <c r="AZ377" s="552"/>
      <c r="BA377" s="616"/>
      <c r="BB377" s="552"/>
      <c r="BC377" s="552"/>
      <c r="BD377" s="552"/>
      <c r="BE377" s="616"/>
      <c r="BF377" s="552"/>
      <c r="BG377" s="552"/>
      <c r="BH377" s="552"/>
      <c r="BI377" s="552"/>
      <c r="BJ377" s="552"/>
      <c r="BK377" s="552"/>
      <c r="BL377" s="552"/>
      <c r="BM377" s="552"/>
      <c r="BN377" s="552"/>
      <c r="BO377" s="678"/>
    </row>
    <row r="378" spans="32:67" ht="20.25" customHeight="1">
      <c r="AF378" s="678"/>
      <c r="AG378" s="552"/>
      <c r="AH378" s="552"/>
      <c r="AI378" s="614"/>
      <c r="AJ378" s="552"/>
      <c r="AK378" s="552"/>
      <c r="AL378" s="552"/>
      <c r="AM378" s="615"/>
      <c r="AN378" s="259"/>
      <c r="AO378" s="615"/>
      <c r="AP378" s="552"/>
      <c r="AQ378" s="552"/>
      <c r="AR378" s="552"/>
      <c r="AS378" s="552"/>
      <c r="AT378" s="552"/>
      <c r="AU378" s="552"/>
      <c r="AV378" s="552"/>
      <c r="AW378" s="616"/>
      <c r="AX378" s="552"/>
      <c r="AY378" s="552"/>
      <c r="AZ378" s="552"/>
      <c r="BA378" s="616"/>
      <c r="BB378" s="552"/>
      <c r="BC378" s="552"/>
      <c r="BD378" s="552"/>
      <c r="BE378" s="616"/>
      <c r="BF378" s="552"/>
      <c r="BG378" s="552"/>
      <c r="BH378" s="552"/>
      <c r="BI378" s="552"/>
      <c r="BJ378" s="552"/>
      <c r="BK378" s="552"/>
      <c r="BL378" s="552"/>
      <c r="BM378" s="552"/>
      <c r="BN378" s="552"/>
      <c r="BO378" s="678"/>
    </row>
    <row r="379" spans="32:67" ht="20.25" customHeight="1">
      <c r="AF379" s="678"/>
      <c r="AG379" s="552"/>
      <c r="AH379" s="552"/>
      <c r="AI379" s="614"/>
      <c r="AJ379" s="552"/>
      <c r="AK379" s="552"/>
      <c r="AL379" s="552"/>
      <c r="AM379" s="615"/>
      <c r="AN379" s="259"/>
      <c r="AO379" s="615"/>
      <c r="AP379" s="552"/>
      <c r="AQ379" s="552"/>
      <c r="AR379" s="552"/>
      <c r="AS379" s="552"/>
      <c r="AT379" s="552"/>
      <c r="AU379" s="552"/>
      <c r="AV379" s="552"/>
      <c r="AW379" s="616"/>
      <c r="AX379" s="552"/>
      <c r="AY379" s="552"/>
      <c r="AZ379" s="552"/>
      <c r="BA379" s="616"/>
      <c r="BB379" s="552"/>
      <c r="BC379" s="552"/>
      <c r="BD379" s="552"/>
      <c r="BE379" s="616"/>
      <c r="BF379" s="552"/>
      <c r="BG379" s="552"/>
      <c r="BH379" s="552"/>
      <c r="BI379" s="552"/>
      <c r="BJ379" s="552"/>
      <c r="BK379" s="552"/>
      <c r="BL379" s="552"/>
      <c r="BM379" s="552"/>
      <c r="BN379" s="552"/>
      <c r="BO379" s="678"/>
    </row>
    <row r="380" spans="32:67" ht="20.25" customHeight="1">
      <c r="AF380" s="678"/>
      <c r="AG380" s="552"/>
      <c r="AH380" s="552"/>
      <c r="AI380" s="614"/>
      <c r="AJ380" s="552"/>
      <c r="AK380" s="552"/>
      <c r="AL380" s="552"/>
      <c r="AM380" s="615"/>
      <c r="AN380" s="259"/>
      <c r="AO380" s="615"/>
      <c r="AP380" s="552"/>
      <c r="AQ380" s="552"/>
      <c r="AR380" s="552"/>
      <c r="AS380" s="552"/>
      <c r="AT380" s="552"/>
      <c r="AU380" s="552"/>
      <c r="AV380" s="552"/>
      <c r="AW380" s="616"/>
      <c r="AX380" s="552"/>
      <c r="AY380" s="552"/>
      <c r="AZ380" s="552"/>
      <c r="BA380" s="616"/>
      <c r="BB380" s="552"/>
      <c r="BC380" s="552"/>
      <c r="BD380" s="552"/>
      <c r="BE380" s="616"/>
      <c r="BF380" s="552"/>
      <c r="BG380" s="552"/>
      <c r="BH380" s="552"/>
      <c r="BI380" s="552"/>
      <c r="BJ380" s="552"/>
      <c r="BK380" s="552"/>
      <c r="BL380" s="552"/>
      <c r="BM380" s="552"/>
      <c r="BN380" s="552"/>
      <c r="BO380" s="678"/>
    </row>
    <row r="381" spans="32:67" ht="20.25" customHeight="1">
      <c r="AF381" s="678"/>
      <c r="AG381" s="552"/>
      <c r="AH381" s="552"/>
      <c r="AI381" s="614"/>
      <c r="AJ381" s="552"/>
      <c r="AK381" s="552"/>
      <c r="AL381" s="552"/>
      <c r="AM381" s="615"/>
      <c r="AN381" s="259"/>
      <c r="AO381" s="615"/>
      <c r="AP381" s="552"/>
      <c r="AQ381" s="552"/>
      <c r="AR381" s="552"/>
      <c r="AS381" s="552"/>
      <c r="AT381" s="552"/>
      <c r="AU381" s="552"/>
      <c r="AV381" s="552"/>
      <c r="AW381" s="616"/>
      <c r="AX381" s="552"/>
      <c r="AY381" s="552"/>
      <c r="AZ381" s="552"/>
      <c r="BA381" s="616"/>
      <c r="BB381" s="552"/>
      <c r="BC381" s="552"/>
      <c r="BD381" s="552"/>
      <c r="BE381" s="616"/>
      <c r="BF381" s="552"/>
      <c r="BG381" s="552"/>
      <c r="BH381" s="552"/>
      <c r="BI381" s="552"/>
      <c r="BJ381" s="552"/>
      <c r="BK381" s="552"/>
      <c r="BL381" s="552"/>
      <c r="BM381" s="552"/>
      <c r="BN381" s="552"/>
      <c r="BO381" s="678"/>
    </row>
    <row r="382" spans="32:67" ht="20.25" customHeight="1">
      <c r="AF382" s="678"/>
      <c r="AG382" s="552"/>
      <c r="AH382" s="552"/>
      <c r="AI382" s="614"/>
      <c r="AJ382" s="552"/>
      <c r="AK382" s="552"/>
      <c r="AL382" s="552"/>
      <c r="AM382" s="615"/>
      <c r="AN382" s="259"/>
      <c r="AO382" s="615"/>
      <c r="AP382" s="552"/>
      <c r="AQ382" s="552"/>
      <c r="AR382" s="552"/>
      <c r="AS382" s="552"/>
      <c r="AT382" s="552"/>
      <c r="AU382" s="552"/>
      <c r="AV382" s="552"/>
      <c r="AW382" s="616"/>
      <c r="AX382" s="552"/>
      <c r="AY382" s="552"/>
      <c r="AZ382" s="552"/>
      <c r="BA382" s="616"/>
      <c r="BB382" s="552"/>
      <c r="BC382" s="552"/>
      <c r="BD382" s="552"/>
      <c r="BE382" s="616"/>
      <c r="BF382" s="552"/>
      <c r="BG382" s="552"/>
      <c r="BH382" s="552"/>
      <c r="BI382" s="552"/>
      <c r="BJ382" s="552"/>
      <c r="BK382" s="552"/>
      <c r="BL382" s="552"/>
      <c r="BM382" s="552"/>
      <c r="BN382" s="552"/>
      <c r="BO382" s="678"/>
    </row>
    <row r="383" spans="32:67" ht="20.25" customHeight="1">
      <c r="AF383" s="678"/>
      <c r="AG383" s="552"/>
      <c r="AH383" s="552"/>
      <c r="AI383" s="614"/>
      <c r="AJ383" s="552"/>
      <c r="AK383" s="552"/>
      <c r="AL383" s="552"/>
      <c r="AM383" s="615"/>
      <c r="AN383" s="259"/>
      <c r="AO383" s="615"/>
      <c r="AP383" s="552"/>
      <c r="AQ383" s="552"/>
      <c r="AR383" s="552"/>
      <c r="AS383" s="552"/>
      <c r="AT383" s="552"/>
      <c r="AU383" s="552"/>
      <c r="AV383" s="552"/>
      <c r="AW383" s="616"/>
      <c r="AX383" s="552"/>
      <c r="AY383" s="552"/>
      <c r="AZ383" s="552"/>
      <c r="BA383" s="616"/>
      <c r="BB383" s="552"/>
      <c r="BC383" s="552"/>
      <c r="BD383" s="552"/>
      <c r="BE383" s="616"/>
      <c r="BF383" s="552"/>
      <c r="BG383" s="552"/>
      <c r="BH383" s="552"/>
      <c r="BI383" s="552"/>
      <c r="BJ383" s="552"/>
      <c r="BK383" s="552"/>
      <c r="BL383" s="552"/>
      <c r="BM383" s="552"/>
      <c r="BN383" s="552"/>
      <c r="BO383" s="678"/>
    </row>
    <row r="384" spans="32:67" ht="20.25" customHeight="1">
      <c r="AF384" s="678"/>
      <c r="AG384" s="552"/>
      <c r="AH384" s="552"/>
      <c r="AI384" s="614"/>
      <c r="AJ384" s="552"/>
      <c r="AK384" s="552"/>
      <c r="AL384" s="552"/>
      <c r="AM384" s="615"/>
      <c r="AN384" s="259"/>
      <c r="AO384" s="615"/>
      <c r="AP384" s="552"/>
      <c r="AQ384" s="552"/>
      <c r="AR384" s="552"/>
      <c r="AS384" s="552"/>
      <c r="AT384" s="552"/>
      <c r="AU384" s="552"/>
      <c r="AV384" s="552"/>
      <c r="AW384" s="616"/>
      <c r="AX384" s="552"/>
      <c r="AY384" s="552"/>
      <c r="AZ384" s="552"/>
      <c r="BA384" s="616"/>
      <c r="BB384" s="552"/>
      <c r="BC384" s="552"/>
      <c r="BD384" s="552"/>
      <c r="BE384" s="616"/>
      <c r="BF384" s="552"/>
      <c r="BG384" s="552"/>
      <c r="BH384" s="552"/>
      <c r="BI384" s="552"/>
      <c r="BJ384" s="552"/>
      <c r="BK384" s="552"/>
      <c r="BL384" s="552"/>
      <c r="BM384" s="552"/>
      <c r="BN384" s="552"/>
      <c r="BO384" s="678"/>
    </row>
    <row r="385" spans="32:67" ht="20.25" customHeight="1">
      <c r="AF385" s="678"/>
      <c r="AG385" s="552"/>
      <c r="AH385" s="552"/>
      <c r="AI385" s="614"/>
      <c r="AJ385" s="552"/>
      <c r="AK385" s="552"/>
      <c r="AL385" s="552"/>
      <c r="AM385" s="615"/>
      <c r="AN385" s="259"/>
      <c r="AO385" s="615"/>
      <c r="AP385" s="552"/>
      <c r="AQ385" s="552"/>
      <c r="AR385" s="552"/>
      <c r="AS385" s="552"/>
      <c r="AT385" s="552"/>
      <c r="AU385" s="552"/>
      <c r="AV385" s="552"/>
      <c r="AW385" s="616"/>
      <c r="AX385" s="552"/>
      <c r="AY385" s="552"/>
      <c r="AZ385" s="552"/>
      <c r="BA385" s="616"/>
      <c r="BB385" s="552"/>
      <c r="BC385" s="552"/>
      <c r="BD385" s="552"/>
      <c r="BE385" s="616"/>
      <c r="BF385" s="552"/>
      <c r="BG385" s="552"/>
      <c r="BH385" s="552"/>
      <c r="BI385" s="552"/>
      <c r="BJ385" s="552"/>
      <c r="BK385" s="552"/>
      <c r="BL385" s="552"/>
      <c r="BM385" s="552"/>
      <c r="BN385" s="552"/>
      <c r="BO385" s="678"/>
    </row>
    <row r="386" spans="32:67" ht="20.25" customHeight="1">
      <c r="AF386" s="678"/>
      <c r="AG386" s="552"/>
      <c r="AH386" s="552"/>
      <c r="AI386" s="614"/>
      <c r="AJ386" s="552"/>
      <c r="AK386" s="552"/>
      <c r="AL386" s="552"/>
      <c r="AM386" s="615"/>
      <c r="AN386" s="259"/>
      <c r="AO386" s="615"/>
      <c r="AP386" s="552"/>
      <c r="AQ386" s="552"/>
      <c r="AR386" s="552"/>
      <c r="AS386" s="552"/>
      <c r="AT386" s="552"/>
      <c r="AU386" s="552"/>
      <c r="AV386" s="552"/>
      <c r="AW386" s="616"/>
      <c r="AX386" s="552"/>
      <c r="AY386" s="552"/>
      <c r="AZ386" s="552"/>
      <c r="BA386" s="616"/>
      <c r="BB386" s="552"/>
      <c r="BC386" s="552"/>
      <c r="BD386" s="552"/>
      <c r="BE386" s="616"/>
      <c r="BF386" s="552"/>
      <c r="BG386" s="552"/>
      <c r="BH386" s="552"/>
      <c r="BI386" s="552"/>
      <c r="BJ386" s="552"/>
      <c r="BK386" s="552"/>
      <c r="BL386" s="552"/>
      <c r="BM386" s="552"/>
      <c r="BN386" s="552"/>
      <c r="BO386" s="678"/>
    </row>
    <row r="387" spans="32:67" ht="20.25" customHeight="1">
      <c r="AF387" s="678"/>
      <c r="AG387" s="552"/>
      <c r="AH387" s="552"/>
      <c r="AI387" s="614"/>
      <c r="AJ387" s="552"/>
      <c r="AK387" s="552"/>
      <c r="AL387" s="552"/>
      <c r="AM387" s="615"/>
      <c r="AN387" s="259"/>
      <c r="AO387" s="615"/>
      <c r="AP387" s="552"/>
      <c r="AQ387" s="552"/>
      <c r="AR387" s="552"/>
      <c r="AS387" s="552"/>
      <c r="AT387" s="552"/>
      <c r="AU387" s="552"/>
      <c r="AV387" s="552"/>
      <c r="AW387" s="616"/>
      <c r="AX387" s="552"/>
      <c r="AY387" s="552"/>
      <c r="AZ387" s="552"/>
      <c r="BA387" s="616"/>
      <c r="BB387" s="552"/>
      <c r="BC387" s="552"/>
      <c r="BD387" s="552"/>
      <c r="BE387" s="616"/>
      <c r="BF387" s="552"/>
      <c r="BG387" s="552"/>
      <c r="BH387" s="552"/>
      <c r="BI387" s="552"/>
      <c r="BJ387" s="552"/>
      <c r="BK387" s="552"/>
      <c r="BL387" s="552"/>
      <c r="BM387" s="552"/>
      <c r="BN387" s="552"/>
      <c r="BO387" s="678"/>
    </row>
    <row r="388" spans="32:67" ht="20.25" customHeight="1">
      <c r="AF388" s="678"/>
      <c r="AG388" s="552"/>
      <c r="AH388" s="552"/>
      <c r="AI388" s="614"/>
      <c r="AJ388" s="552"/>
      <c r="AK388" s="552"/>
      <c r="AL388" s="552"/>
      <c r="AM388" s="615"/>
      <c r="AN388" s="259"/>
      <c r="AO388" s="615"/>
      <c r="AP388" s="552"/>
      <c r="AQ388" s="552"/>
      <c r="AR388" s="552"/>
      <c r="AS388" s="552"/>
      <c r="AT388" s="552"/>
      <c r="AU388" s="552"/>
      <c r="AV388" s="552"/>
      <c r="AW388" s="616"/>
      <c r="AX388" s="552"/>
      <c r="AY388" s="552"/>
      <c r="AZ388" s="552"/>
      <c r="BA388" s="616"/>
      <c r="BB388" s="552"/>
      <c r="BC388" s="552"/>
      <c r="BD388" s="552"/>
      <c r="BE388" s="616"/>
      <c r="BF388" s="552"/>
      <c r="BG388" s="552"/>
      <c r="BH388" s="552"/>
      <c r="BI388" s="552"/>
      <c r="BJ388" s="552"/>
      <c r="BK388" s="552"/>
      <c r="BL388" s="552"/>
      <c r="BM388" s="552"/>
      <c r="BN388" s="552"/>
      <c r="BO388" s="678"/>
    </row>
    <row r="389" spans="32:67" ht="20.25" customHeight="1">
      <c r="AF389" s="678"/>
      <c r="AG389" s="552"/>
      <c r="AH389" s="552"/>
      <c r="AI389" s="614"/>
      <c r="AJ389" s="552"/>
      <c r="AK389" s="552"/>
      <c r="AL389" s="552"/>
      <c r="AM389" s="615"/>
      <c r="AN389" s="259"/>
      <c r="AO389" s="615"/>
      <c r="AP389" s="552"/>
      <c r="AQ389" s="552"/>
      <c r="AR389" s="552"/>
      <c r="AS389" s="552"/>
      <c r="AT389" s="552"/>
      <c r="AU389" s="552"/>
      <c r="AV389" s="552"/>
      <c r="AW389" s="616"/>
      <c r="AX389" s="552"/>
      <c r="AY389" s="552"/>
      <c r="AZ389" s="552"/>
      <c r="BA389" s="616"/>
      <c r="BB389" s="552"/>
      <c r="BC389" s="552"/>
      <c r="BD389" s="552"/>
      <c r="BE389" s="616"/>
      <c r="BF389" s="552"/>
      <c r="BG389" s="552"/>
      <c r="BH389" s="552"/>
      <c r="BI389" s="552"/>
      <c r="BJ389" s="552"/>
      <c r="BK389" s="552"/>
      <c r="BL389" s="552"/>
      <c r="BM389" s="552"/>
      <c r="BN389" s="552"/>
      <c r="BO389" s="678"/>
    </row>
    <row r="390" spans="32:67" ht="20.25" customHeight="1">
      <c r="AF390" s="678"/>
      <c r="AG390" s="552"/>
      <c r="AH390" s="552"/>
      <c r="AI390" s="614"/>
      <c r="AJ390" s="552"/>
      <c r="AK390" s="552"/>
      <c r="AL390" s="552"/>
      <c r="AM390" s="615"/>
      <c r="AN390" s="259"/>
      <c r="AO390" s="615"/>
      <c r="AP390" s="552"/>
      <c r="AQ390" s="552"/>
      <c r="AR390" s="552"/>
      <c r="AS390" s="552"/>
      <c r="AT390" s="552"/>
      <c r="AU390" s="552"/>
      <c r="AV390" s="552"/>
      <c r="AW390" s="616"/>
      <c r="AX390" s="552"/>
      <c r="AY390" s="552"/>
      <c r="AZ390" s="552"/>
      <c r="BA390" s="616"/>
      <c r="BB390" s="552"/>
      <c r="BC390" s="552"/>
      <c r="BD390" s="552"/>
      <c r="BE390" s="616"/>
      <c r="BF390" s="552"/>
      <c r="BG390" s="552"/>
      <c r="BH390" s="552"/>
      <c r="BI390" s="552"/>
      <c r="BJ390" s="552"/>
      <c r="BK390" s="552"/>
      <c r="BL390" s="552"/>
      <c r="BM390" s="552"/>
      <c r="BN390" s="552"/>
      <c r="BO390" s="678"/>
    </row>
    <row r="391" spans="32:67" ht="20.25" customHeight="1">
      <c r="AF391" s="678"/>
      <c r="AG391" s="552"/>
      <c r="AH391" s="552"/>
      <c r="AI391" s="614"/>
      <c r="AJ391" s="552"/>
      <c r="AK391" s="552"/>
      <c r="AL391" s="552"/>
      <c r="AM391" s="615"/>
      <c r="AN391" s="259"/>
      <c r="AO391" s="615"/>
      <c r="AP391" s="552"/>
      <c r="AQ391" s="552"/>
      <c r="AR391" s="552"/>
      <c r="AS391" s="552"/>
      <c r="AT391" s="552"/>
      <c r="AU391" s="552"/>
      <c r="AV391" s="552"/>
      <c r="AW391" s="616"/>
      <c r="AX391" s="552"/>
      <c r="AY391" s="552"/>
      <c r="AZ391" s="552"/>
      <c r="BA391" s="616"/>
      <c r="BB391" s="552"/>
      <c r="BC391" s="552"/>
      <c r="BD391" s="552"/>
      <c r="BE391" s="616"/>
      <c r="BF391" s="552"/>
      <c r="BG391" s="552"/>
      <c r="BH391" s="552"/>
      <c r="BI391" s="552"/>
      <c r="BJ391" s="552"/>
      <c r="BK391" s="552"/>
      <c r="BL391" s="552"/>
      <c r="BM391" s="552"/>
      <c r="BN391" s="552"/>
      <c r="BO391" s="678"/>
    </row>
    <row r="392" spans="32:67" ht="20.25" customHeight="1">
      <c r="AF392" s="678"/>
      <c r="AG392" s="552"/>
      <c r="AH392" s="552"/>
      <c r="AI392" s="614"/>
      <c r="AJ392" s="552"/>
      <c r="AK392" s="552"/>
      <c r="AL392" s="552"/>
      <c r="AM392" s="615"/>
      <c r="AN392" s="259"/>
      <c r="AO392" s="615"/>
      <c r="AP392" s="552"/>
      <c r="AQ392" s="552"/>
      <c r="AR392" s="552"/>
      <c r="AS392" s="552"/>
      <c r="AT392" s="552"/>
      <c r="AU392" s="552"/>
      <c r="AV392" s="552"/>
      <c r="AW392" s="616"/>
      <c r="AX392" s="552"/>
      <c r="AY392" s="552"/>
      <c r="AZ392" s="552"/>
      <c r="BA392" s="616"/>
      <c r="BB392" s="552"/>
      <c r="BC392" s="552"/>
      <c r="BD392" s="552"/>
      <c r="BE392" s="616"/>
      <c r="BF392" s="552"/>
      <c r="BG392" s="552"/>
      <c r="BH392" s="552"/>
      <c r="BI392" s="552"/>
      <c r="BJ392" s="552"/>
      <c r="BK392" s="552"/>
      <c r="BL392" s="552"/>
      <c r="BM392" s="552"/>
      <c r="BN392" s="552"/>
      <c r="BO392" s="678"/>
    </row>
    <row r="393" spans="32:67" ht="20.25" customHeight="1">
      <c r="AF393" s="678"/>
      <c r="AG393" s="552"/>
      <c r="AH393" s="552"/>
      <c r="AI393" s="614"/>
      <c r="AJ393" s="552"/>
      <c r="AK393" s="552"/>
      <c r="AL393" s="552"/>
      <c r="AM393" s="615"/>
      <c r="AN393" s="259"/>
      <c r="AO393" s="615"/>
      <c r="AP393" s="552"/>
      <c r="AQ393" s="552"/>
      <c r="AR393" s="552"/>
      <c r="AS393" s="552"/>
      <c r="AT393" s="552"/>
      <c r="AU393" s="552"/>
      <c r="AV393" s="552"/>
      <c r="AW393" s="616"/>
      <c r="AX393" s="552"/>
      <c r="AY393" s="552"/>
      <c r="AZ393" s="552"/>
      <c r="BA393" s="616"/>
      <c r="BB393" s="552"/>
      <c r="BC393" s="552"/>
      <c r="BD393" s="552"/>
      <c r="BE393" s="616"/>
      <c r="BF393" s="552"/>
      <c r="BG393" s="552"/>
      <c r="BH393" s="552"/>
      <c r="BI393" s="552"/>
      <c r="BJ393" s="552"/>
      <c r="BK393" s="552"/>
      <c r="BL393" s="552"/>
      <c r="BM393" s="552"/>
      <c r="BN393" s="552"/>
      <c r="BO393" s="678"/>
    </row>
    <row r="394" spans="32:67" ht="20.25" customHeight="1">
      <c r="AF394" s="678"/>
      <c r="AG394" s="552"/>
      <c r="AH394" s="552"/>
      <c r="AI394" s="614"/>
      <c r="AJ394" s="552"/>
      <c r="AK394" s="552"/>
      <c r="AL394" s="552"/>
      <c r="AM394" s="615"/>
      <c r="AN394" s="259"/>
      <c r="AO394" s="615"/>
      <c r="AP394" s="552"/>
      <c r="AQ394" s="552"/>
      <c r="AR394" s="552"/>
      <c r="AS394" s="552"/>
      <c r="AT394" s="552"/>
      <c r="AU394" s="552"/>
      <c r="AV394" s="552"/>
      <c r="AW394" s="616"/>
      <c r="AX394" s="552"/>
      <c r="AY394" s="552"/>
      <c r="AZ394" s="552"/>
      <c r="BA394" s="616"/>
      <c r="BB394" s="552"/>
      <c r="BC394" s="552"/>
      <c r="BD394" s="552"/>
      <c r="BE394" s="616"/>
      <c r="BF394" s="552"/>
      <c r="BG394" s="552"/>
      <c r="BH394" s="552"/>
      <c r="BI394" s="552"/>
      <c r="BJ394" s="552"/>
      <c r="BK394" s="552"/>
      <c r="BL394" s="552"/>
      <c r="BM394" s="552"/>
      <c r="BN394" s="552"/>
      <c r="BO394" s="678"/>
    </row>
    <row r="395" spans="32:67" ht="20.25" customHeight="1">
      <c r="AF395" s="678"/>
      <c r="AG395" s="552"/>
      <c r="AH395" s="552"/>
      <c r="AI395" s="614"/>
      <c r="AJ395" s="552"/>
      <c r="AK395" s="552"/>
      <c r="AL395" s="552"/>
      <c r="AM395" s="615"/>
      <c r="AN395" s="259"/>
      <c r="AO395" s="615"/>
      <c r="AP395" s="552"/>
      <c r="AQ395" s="552"/>
      <c r="AR395" s="552"/>
      <c r="AS395" s="552"/>
      <c r="AT395" s="552"/>
      <c r="AU395" s="552"/>
      <c r="AV395" s="552"/>
      <c r="AW395" s="616"/>
      <c r="AX395" s="552"/>
      <c r="AY395" s="552"/>
      <c r="AZ395" s="552"/>
      <c r="BA395" s="616"/>
      <c r="BB395" s="552"/>
      <c r="BC395" s="552"/>
      <c r="BD395" s="552"/>
      <c r="BE395" s="616"/>
      <c r="BF395" s="552"/>
      <c r="BG395" s="552"/>
      <c r="BH395" s="552"/>
      <c r="BI395" s="552"/>
      <c r="BJ395" s="552"/>
      <c r="BK395" s="552"/>
      <c r="BL395" s="552"/>
      <c r="BM395" s="552"/>
      <c r="BN395" s="552"/>
      <c r="BO395" s="678"/>
    </row>
    <row r="396" spans="32:67" ht="20.25" customHeight="1">
      <c r="AF396" s="678"/>
      <c r="AG396" s="552"/>
      <c r="AH396" s="552"/>
      <c r="AI396" s="614"/>
      <c r="AJ396" s="552"/>
      <c r="AK396" s="552"/>
      <c r="AL396" s="552"/>
      <c r="AM396" s="615"/>
      <c r="AN396" s="259"/>
      <c r="AO396" s="615"/>
      <c r="AP396" s="552"/>
      <c r="AQ396" s="552"/>
      <c r="AR396" s="552"/>
      <c r="AS396" s="552"/>
      <c r="AT396" s="552"/>
      <c r="AU396" s="552"/>
      <c r="AV396" s="552"/>
      <c r="AW396" s="616"/>
      <c r="AX396" s="552"/>
      <c r="AY396" s="552"/>
      <c r="AZ396" s="552"/>
      <c r="BA396" s="616"/>
      <c r="BB396" s="552"/>
      <c r="BC396" s="552"/>
      <c r="BD396" s="552"/>
      <c r="BE396" s="616"/>
      <c r="BF396" s="552"/>
      <c r="BG396" s="552"/>
      <c r="BH396" s="552"/>
      <c r="BI396" s="552"/>
      <c r="BJ396" s="552"/>
      <c r="BK396" s="552"/>
      <c r="BL396" s="552"/>
      <c r="BM396" s="552"/>
      <c r="BN396" s="552"/>
      <c r="BO396" s="678"/>
    </row>
    <row r="397" spans="32:67" ht="20.25" customHeight="1">
      <c r="AF397" s="678"/>
      <c r="AG397" s="552"/>
      <c r="AH397" s="552"/>
      <c r="AI397" s="614"/>
      <c r="AJ397" s="552"/>
      <c r="AK397" s="552"/>
      <c r="AL397" s="552"/>
      <c r="AM397" s="615"/>
      <c r="AN397" s="259"/>
      <c r="AO397" s="615"/>
      <c r="AP397" s="552"/>
      <c r="AQ397" s="552"/>
      <c r="AR397" s="552"/>
      <c r="AS397" s="552"/>
      <c r="AT397" s="552"/>
      <c r="AU397" s="552"/>
      <c r="AV397" s="552"/>
      <c r="AW397" s="616"/>
      <c r="AX397" s="552"/>
      <c r="AY397" s="552"/>
      <c r="AZ397" s="552"/>
      <c r="BA397" s="616"/>
      <c r="BB397" s="552"/>
      <c r="BC397" s="552"/>
      <c r="BD397" s="552"/>
      <c r="BE397" s="616"/>
      <c r="BF397" s="552"/>
      <c r="BG397" s="552"/>
      <c r="BH397" s="552"/>
      <c r="BI397" s="552"/>
      <c r="BJ397" s="552"/>
      <c r="BK397" s="552"/>
      <c r="BL397" s="552"/>
      <c r="BM397" s="552"/>
      <c r="BN397" s="552"/>
      <c r="BO397" s="678"/>
    </row>
    <row r="398" spans="32:67" ht="20.25" customHeight="1">
      <c r="AF398" s="678"/>
      <c r="AG398" s="552"/>
      <c r="AH398" s="552"/>
      <c r="AI398" s="614"/>
      <c r="AJ398" s="552"/>
      <c r="AK398" s="552"/>
      <c r="AL398" s="552"/>
      <c r="AM398" s="615"/>
      <c r="AN398" s="259"/>
      <c r="AO398" s="615"/>
      <c r="AP398" s="552"/>
      <c r="AQ398" s="552"/>
      <c r="AR398" s="552"/>
      <c r="AS398" s="552"/>
      <c r="AT398" s="552"/>
      <c r="AU398" s="552"/>
      <c r="AV398" s="552"/>
      <c r="AW398" s="616"/>
      <c r="AX398" s="552"/>
      <c r="AY398" s="552"/>
      <c r="AZ398" s="552"/>
      <c r="BA398" s="616"/>
      <c r="BB398" s="552"/>
      <c r="BC398" s="552"/>
      <c r="BD398" s="552"/>
      <c r="BE398" s="616"/>
      <c r="BF398" s="552"/>
      <c r="BG398" s="552"/>
      <c r="BH398" s="552"/>
      <c r="BI398" s="552"/>
      <c r="BJ398" s="552"/>
      <c r="BK398" s="552"/>
      <c r="BL398" s="552"/>
      <c r="BM398" s="552"/>
      <c r="BN398" s="552"/>
      <c r="BO398" s="678"/>
    </row>
    <row r="399" spans="32:67" ht="20.25" customHeight="1">
      <c r="AF399" s="678"/>
      <c r="AG399" s="552"/>
      <c r="AH399" s="552"/>
      <c r="AI399" s="614"/>
      <c r="AJ399" s="552"/>
      <c r="AK399" s="552"/>
      <c r="AL399" s="552"/>
      <c r="AM399" s="615"/>
      <c r="AN399" s="259"/>
      <c r="AO399" s="615"/>
      <c r="AP399" s="552"/>
      <c r="AQ399" s="552"/>
      <c r="AR399" s="552"/>
      <c r="AS399" s="552"/>
      <c r="AT399" s="552"/>
      <c r="AU399" s="552"/>
      <c r="AV399" s="552"/>
      <c r="AW399" s="616"/>
      <c r="AX399" s="552"/>
      <c r="AY399" s="552"/>
      <c r="AZ399" s="552"/>
      <c r="BA399" s="616"/>
      <c r="BB399" s="552"/>
      <c r="BC399" s="552"/>
      <c r="BD399" s="552"/>
      <c r="BE399" s="616"/>
      <c r="BF399" s="552"/>
      <c r="BG399" s="552"/>
      <c r="BH399" s="552"/>
      <c r="BI399" s="552"/>
      <c r="BJ399" s="552"/>
      <c r="BK399" s="552"/>
      <c r="BL399" s="552"/>
      <c r="BM399" s="552"/>
      <c r="BN399" s="552"/>
      <c r="BO399" s="678"/>
    </row>
    <row r="400" spans="32:67" ht="20.25" customHeight="1">
      <c r="AF400" s="678"/>
      <c r="AG400" s="552"/>
      <c r="AH400" s="552"/>
      <c r="AI400" s="614"/>
      <c r="AJ400" s="552"/>
      <c r="AK400" s="552"/>
      <c r="AL400" s="552"/>
      <c r="AM400" s="615"/>
      <c r="AN400" s="259"/>
      <c r="AO400" s="615"/>
      <c r="AP400" s="552"/>
      <c r="AQ400" s="552"/>
      <c r="AR400" s="552"/>
      <c r="AS400" s="552"/>
      <c r="AT400" s="552"/>
      <c r="AU400" s="552"/>
      <c r="AV400" s="552"/>
      <c r="AW400" s="616"/>
      <c r="AX400" s="552"/>
      <c r="AY400" s="552"/>
      <c r="AZ400" s="552"/>
      <c r="BA400" s="616"/>
      <c r="BB400" s="552"/>
      <c r="BC400" s="552"/>
      <c r="BD400" s="552"/>
      <c r="BE400" s="616"/>
      <c r="BF400" s="552"/>
      <c r="BG400" s="552"/>
      <c r="BH400" s="552"/>
      <c r="BI400" s="552"/>
      <c r="BJ400" s="552"/>
      <c r="BK400" s="552"/>
      <c r="BL400" s="552"/>
      <c r="BM400" s="552"/>
      <c r="BN400" s="552"/>
      <c r="BO400" s="678"/>
    </row>
    <row r="401" spans="32:67" ht="20.25" customHeight="1">
      <c r="AF401" s="678"/>
      <c r="AG401" s="552"/>
      <c r="AH401" s="552"/>
      <c r="AI401" s="614"/>
      <c r="AJ401" s="552"/>
      <c r="AK401" s="552"/>
      <c r="AL401" s="552"/>
      <c r="AM401" s="615"/>
      <c r="AN401" s="259"/>
      <c r="AO401" s="615"/>
      <c r="AP401" s="552"/>
      <c r="AQ401" s="552"/>
      <c r="AR401" s="552"/>
      <c r="AS401" s="552"/>
      <c r="AT401" s="552"/>
      <c r="AU401" s="552"/>
      <c r="AV401" s="552"/>
      <c r="AW401" s="616"/>
      <c r="AX401" s="552"/>
      <c r="AY401" s="552"/>
      <c r="AZ401" s="552"/>
      <c r="BA401" s="616"/>
      <c r="BB401" s="552"/>
      <c r="BC401" s="552"/>
      <c r="BD401" s="552"/>
      <c r="BE401" s="616"/>
      <c r="BF401" s="552"/>
      <c r="BG401" s="552"/>
      <c r="BH401" s="552"/>
      <c r="BI401" s="552"/>
      <c r="BJ401" s="552"/>
      <c r="BK401" s="552"/>
      <c r="BL401" s="552"/>
      <c r="BM401" s="552"/>
      <c r="BN401" s="552"/>
      <c r="BO401" s="678"/>
    </row>
    <row r="402" spans="32:67" ht="20.25" customHeight="1">
      <c r="AF402" s="678"/>
      <c r="AG402" s="552"/>
      <c r="AH402" s="552"/>
      <c r="AI402" s="614"/>
      <c r="AJ402" s="552"/>
      <c r="AK402" s="552"/>
      <c r="AL402" s="552"/>
      <c r="AM402" s="615"/>
      <c r="AN402" s="259"/>
      <c r="AO402" s="615"/>
      <c r="AP402" s="552"/>
      <c r="AQ402" s="552"/>
      <c r="AR402" s="552"/>
      <c r="AS402" s="552"/>
      <c r="AT402" s="552"/>
      <c r="AU402" s="552"/>
      <c r="AV402" s="552"/>
      <c r="AW402" s="616"/>
      <c r="AX402" s="552"/>
      <c r="AY402" s="552"/>
      <c r="AZ402" s="552"/>
      <c r="BA402" s="616"/>
      <c r="BB402" s="552"/>
      <c r="BC402" s="552"/>
      <c r="BD402" s="552"/>
      <c r="BE402" s="616"/>
      <c r="BF402" s="552"/>
      <c r="BG402" s="552"/>
      <c r="BH402" s="552"/>
      <c r="BI402" s="552"/>
      <c r="BJ402" s="552"/>
      <c r="BK402" s="552"/>
      <c r="BL402" s="552"/>
      <c r="BM402" s="552"/>
      <c r="BN402" s="552"/>
      <c r="BO402" s="678"/>
    </row>
    <row r="403" spans="32:67" ht="20.25" customHeight="1">
      <c r="AF403" s="678"/>
      <c r="AG403" s="552"/>
      <c r="AH403" s="552"/>
      <c r="AI403" s="614"/>
      <c r="AJ403" s="552"/>
      <c r="AK403" s="552"/>
      <c r="AL403" s="552"/>
      <c r="AM403" s="615"/>
      <c r="AN403" s="259"/>
      <c r="AO403" s="615"/>
      <c r="AP403" s="552"/>
      <c r="AQ403" s="552"/>
      <c r="AR403" s="552"/>
      <c r="AS403" s="552"/>
      <c r="AT403" s="552"/>
      <c r="AU403" s="552"/>
      <c r="AV403" s="552"/>
      <c r="AW403" s="616"/>
      <c r="AX403" s="552"/>
      <c r="AY403" s="552"/>
      <c r="AZ403" s="552"/>
      <c r="BA403" s="616"/>
      <c r="BB403" s="552"/>
      <c r="BC403" s="552"/>
      <c r="BD403" s="552"/>
      <c r="BE403" s="616"/>
      <c r="BF403" s="552"/>
      <c r="BG403" s="552"/>
      <c r="BH403" s="552"/>
      <c r="BI403" s="552"/>
      <c r="BJ403" s="552"/>
      <c r="BK403" s="552"/>
      <c r="BL403" s="552"/>
      <c r="BM403" s="552"/>
      <c r="BN403" s="552"/>
      <c r="BO403" s="678"/>
    </row>
    <row r="404" spans="32:67" ht="20.25" customHeight="1">
      <c r="AF404" s="678"/>
      <c r="AG404" s="552"/>
      <c r="AH404" s="552"/>
      <c r="AI404" s="614"/>
      <c r="AJ404" s="552"/>
      <c r="AK404" s="552"/>
      <c r="AL404" s="552"/>
      <c r="AM404" s="615"/>
      <c r="AN404" s="259"/>
      <c r="AO404" s="615"/>
      <c r="AP404" s="552"/>
      <c r="AQ404" s="552"/>
      <c r="AR404" s="552"/>
      <c r="AS404" s="552"/>
      <c r="AT404" s="552"/>
      <c r="AU404" s="552"/>
      <c r="AV404" s="552"/>
      <c r="AW404" s="616"/>
      <c r="AX404" s="552"/>
      <c r="AY404" s="552"/>
      <c r="AZ404" s="552"/>
      <c r="BA404" s="616"/>
      <c r="BB404" s="552"/>
      <c r="BC404" s="552"/>
      <c r="BD404" s="552"/>
      <c r="BE404" s="616"/>
      <c r="BF404" s="552"/>
      <c r="BG404" s="552"/>
      <c r="BH404" s="552"/>
      <c r="BI404" s="552"/>
      <c r="BJ404" s="552"/>
      <c r="BK404" s="552"/>
      <c r="BL404" s="552"/>
      <c r="BM404" s="552"/>
      <c r="BN404" s="552"/>
      <c r="BO404" s="678"/>
    </row>
    <row r="405" spans="32:67" ht="20.25" customHeight="1">
      <c r="AF405" s="678"/>
      <c r="AG405" s="552"/>
      <c r="AH405" s="552"/>
      <c r="AI405" s="614"/>
      <c r="AJ405" s="552"/>
      <c r="AK405" s="552"/>
      <c r="AL405" s="552"/>
      <c r="AM405" s="615"/>
      <c r="AN405" s="259"/>
      <c r="AO405" s="615"/>
      <c r="AP405" s="552"/>
      <c r="AQ405" s="552"/>
      <c r="AR405" s="552"/>
      <c r="AS405" s="552"/>
      <c r="AT405" s="552"/>
      <c r="AU405" s="552"/>
      <c r="AV405" s="552"/>
      <c r="AW405" s="616"/>
      <c r="AX405" s="552"/>
      <c r="AY405" s="552"/>
      <c r="AZ405" s="552"/>
      <c r="BA405" s="616"/>
      <c r="BB405" s="552"/>
      <c r="BC405" s="552"/>
      <c r="BD405" s="552"/>
      <c r="BE405" s="616"/>
      <c r="BF405" s="552"/>
      <c r="BG405" s="552"/>
      <c r="BH405" s="552"/>
      <c r="BI405" s="552"/>
      <c r="BJ405" s="552"/>
      <c r="BK405" s="552"/>
      <c r="BL405" s="552"/>
      <c r="BM405" s="552"/>
      <c r="BN405" s="552"/>
      <c r="BO405" s="678"/>
    </row>
    <row r="406" spans="32:67" ht="20.25" customHeight="1">
      <c r="AF406" s="678"/>
      <c r="AG406" s="552"/>
      <c r="AH406" s="552"/>
      <c r="AI406" s="614"/>
      <c r="AJ406" s="552"/>
      <c r="AK406" s="552"/>
      <c r="AL406" s="552"/>
      <c r="AM406" s="615"/>
      <c r="AN406" s="259"/>
      <c r="AO406" s="615"/>
      <c r="AP406" s="552"/>
      <c r="AQ406" s="552"/>
      <c r="AR406" s="552"/>
      <c r="AS406" s="552"/>
      <c r="AT406" s="552"/>
      <c r="AU406" s="552"/>
      <c r="AV406" s="552"/>
      <c r="AW406" s="616"/>
      <c r="AX406" s="552"/>
      <c r="AY406" s="552"/>
      <c r="AZ406" s="552"/>
      <c r="BA406" s="616"/>
      <c r="BB406" s="552"/>
      <c r="BC406" s="552"/>
      <c r="BD406" s="552"/>
      <c r="BE406" s="616"/>
      <c r="BF406" s="552"/>
      <c r="BG406" s="552"/>
      <c r="BH406" s="552"/>
      <c r="BI406" s="552"/>
      <c r="BJ406" s="552"/>
      <c r="BK406" s="552"/>
      <c r="BL406" s="552"/>
      <c r="BM406" s="552"/>
      <c r="BN406" s="552"/>
      <c r="BO406" s="678"/>
    </row>
    <row r="407" spans="32:67" ht="20.25" customHeight="1">
      <c r="AF407" s="678"/>
      <c r="AG407" s="552"/>
      <c r="AH407" s="552"/>
      <c r="AI407" s="614"/>
      <c r="AJ407" s="552"/>
      <c r="AK407" s="552"/>
      <c r="AL407" s="552"/>
      <c r="AM407" s="615"/>
      <c r="AN407" s="259"/>
      <c r="AO407" s="615"/>
      <c r="AP407" s="552"/>
      <c r="AQ407" s="552"/>
      <c r="AR407" s="552"/>
      <c r="AS407" s="552"/>
      <c r="AT407" s="552"/>
      <c r="AU407" s="552"/>
      <c r="AV407" s="552"/>
      <c r="AW407" s="616"/>
      <c r="AX407" s="552"/>
      <c r="AY407" s="552"/>
      <c r="AZ407" s="552"/>
      <c r="BA407" s="616"/>
      <c r="BB407" s="552"/>
      <c r="BC407" s="552"/>
      <c r="BD407" s="552"/>
      <c r="BE407" s="616"/>
      <c r="BF407" s="552"/>
      <c r="BG407" s="552"/>
      <c r="BH407" s="552"/>
      <c r="BI407" s="552"/>
      <c r="BJ407" s="552"/>
      <c r="BK407" s="552"/>
      <c r="BL407" s="552"/>
      <c r="BM407" s="552"/>
      <c r="BN407" s="552"/>
      <c r="BO407" s="678"/>
    </row>
    <row r="408" spans="32:67" ht="20.25" customHeight="1">
      <c r="AF408" s="678"/>
      <c r="AG408" s="552"/>
      <c r="AH408" s="552"/>
      <c r="AI408" s="614"/>
      <c r="AJ408" s="552"/>
      <c r="AK408" s="552"/>
      <c r="AL408" s="552"/>
      <c r="AM408" s="615"/>
      <c r="AN408" s="259"/>
      <c r="AO408" s="615"/>
      <c r="AP408" s="552"/>
      <c r="AQ408" s="552"/>
      <c r="AR408" s="552"/>
      <c r="AS408" s="552"/>
      <c r="AT408" s="552"/>
      <c r="AU408" s="552"/>
      <c r="AV408" s="552"/>
      <c r="AW408" s="616"/>
      <c r="AX408" s="552"/>
      <c r="AY408" s="552"/>
      <c r="AZ408" s="552"/>
      <c r="BA408" s="616"/>
      <c r="BB408" s="552"/>
      <c r="BC408" s="552"/>
      <c r="BD408" s="552"/>
      <c r="BE408" s="616"/>
      <c r="BF408" s="552"/>
      <c r="BG408" s="552"/>
      <c r="BH408" s="552"/>
      <c r="BI408" s="552"/>
      <c r="BJ408" s="552"/>
      <c r="BK408" s="552"/>
      <c r="BL408" s="552"/>
      <c r="BM408" s="552"/>
      <c r="BN408" s="552"/>
      <c r="BO408" s="678"/>
    </row>
    <row r="409" spans="32:67" ht="20.25" customHeight="1">
      <c r="AF409" s="678"/>
      <c r="AG409" s="552"/>
      <c r="AH409" s="552"/>
      <c r="AI409" s="614"/>
      <c r="AJ409" s="552"/>
      <c r="AK409" s="552"/>
      <c r="AL409" s="552"/>
      <c r="AM409" s="615"/>
      <c r="AN409" s="259"/>
      <c r="AO409" s="615"/>
      <c r="AP409" s="552"/>
      <c r="AQ409" s="552"/>
      <c r="AR409" s="552"/>
      <c r="AS409" s="552"/>
      <c r="AT409" s="552"/>
      <c r="AU409" s="552"/>
      <c r="AV409" s="552"/>
      <c r="AW409" s="616"/>
      <c r="AX409" s="552"/>
      <c r="AY409" s="552"/>
      <c r="AZ409" s="552"/>
      <c r="BA409" s="616"/>
      <c r="BB409" s="552"/>
      <c r="BC409" s="552"/>
      <c r="BD409" s="552"/>
      <c r="BE409" s="616"/>
      <c r="BF409" s="552"/>
      <c r="BG409" s="552"/>
      <c r="BH409" s="552"/>
      <c r="BI409" s="552"/>
      <c r="BJ409" s="552"/>
      <c r="BK409" s="552"/>
      <c r="BL409" s="552"/>
      <c r="BM409" s="552"/>
      <c r="BN409" s="552"/>
      <c r="BO409" s="678"/>
    </row>
    <row r="410" spans="32:67" ht="20.25" customHeight="1">
      <c r="AF410" s="678"/>
      <c r="AG410" s="552"/>
      <c r="AH410" s="552"/>
      <c r="AI410" s="614"/>
      <c r="AJ410" s="552"/>
      <c r="AK410" s="552"/>
      <c r="AL410" s="552"/>
      <c r="AM410" s="615"/>
      <c r="AN410" s="259"/>
      <c r="AO410" s="615"/>
      <c r="AP410" s="552"/>
      <c r="AQ410" s="552"/>
      <c r="AR410" s="552"/>
      <c r="AS410" s="552"/>
      <c r="AT410" s="552"/>
      <c r="AU410" s="552"/>
      <c r="AV410" s="552"/>
      <c r="AW410" s="616"/>
      <c r="AX410" s="552"/>
      <c r="AY410" s="552"/>
      <c r="AZ410" s="552"/>
      <c r="BA410" s="616"/>
      <c r="BB410" s="552"/>
      <c r="BC410" s="552"/>
      <c r="BD410" s="552"/>
      <c r="BE410" s="616"/>
      <c r="BF410" s="552"/>
      <c r="BG410" s="552"/>
      <c r="BH410" s="552"/>
      <c r="BI410" s="552"/>
      <c r="BJ410" s="552"/>
      <c r="BK410" s="552"/>
      <c r="BL410" s="552"/>
      <c r="BM410" s="552"/>
      <c r="BN410" s="552"/>
      <c r="BO410" s="678"/>
    </row>
    <row r="411" spans="32:67" ht="20.25" customHeight="1">
      <c r="AF411" s="678"/>
      <c r="AG411" s="552"/>
      <c r="AH411" s="552"/>
      <c r="AI411" s="614"/>
      <c r="AJ411" s="552"/>
      <c r="AK411" s="552"/>
      <c r="AL411" s="552"/>
      <c r="AM411" s="615"/>
      <c r="AN411" s="259"/>
      <c r="AO411" s="615"/>
      <c r="AP411" s="552"/>
      <c r="AQ411" s="552"/>
      <c r="AR411" s="552"/>
      <c r="AS411" s="552"/>
      <c r="AT411" s="552"/>
      <c r="AU411" s="552"/>
      <c r="AV411" s="552"/>
      <c r="AW411" s="616"/>
      <c r="AX411" s="552"/>
      <c r="AY411" s="552"/>
      <c r="AZ411" s="552"/>
      <c r="BA411" s="616"/>
      <c r="BB411" s="552"/>
      <c r="BC411" s="552"/>
      <c r="BD411" s="552"/>
      <c r="BE411" s="616"/>
      <c r="BF411" s="552"/>
      <c r="BG411" s="552"/>
      <c r="BH411" s="552"/>
      <c r="BI411" s="552"/>
      <c r="BJ411" s="552"/>
      <c r="BK411" s="552"/>
      <c r="BL411" s="552"/>
      <c r="BM411" s="552"/>
      <c r="BN411" s="552"/>
      <c r="BO411" s="678"/>
    </row>
    <row r="412" spans="32:67" ht="20.25" customHeight="1">
      <c r="AF412" s="678"/>
      <c r="AG412" s="552"/>
      <c r="AH412" s="552"/>
      <c r="AI412" s="614"/>
      <c r="AJ412" s="552"/>
      <c r="AK412" s="552"/>
      <c r="AL412" s="552"/>
      <c r="AM412" s="615"/>
      <c r="AN412" s="259"/>
      <c r="AO412" s="615"/>
      <c r="AP412" s="552"/>
      <c r="AQ412" s="552"/>
      <c r="AR412" s="552"/>
      <c r="AS412" s="552"/>
      <c r="AT412" s="552"/>
      <c r="AU412" s="552"/>
      <c r="AV412" s="552"/>
      <c r="AW412" s="616"/>
      <c r="AX412" s="552"/>
      <c r="AY412" s="552"/>
      <c r="AZ412" s="552"/>
      <c r="BA412" s="616"/>
      <c r="BB412" s="552"/>
      <c r="BC412" s="552"/>
      <c r="BD412" s="552"/>
      <c r="BE412" s="616"/>
      <c r="BF412" s="552"/>
      <c r="BG412" s="552"/>
      <c r="BH412" s="552"/>
      <c r="BI412" s="552"/>
      <c r="BJ412" s="552"/>
      <c r="BK412" s="552"/>
      <c r="BL412" s="552"/>
      <c r="BM412" s="552"/>
      <c r="BN412" s="552"/>
      <c r="BO412" s="678"/>
    </row>
    <row r="413" spans="32:67" ht="20.25" customHeight="1">
      <c r="AF413" s="678"/>
      <c r="AG413" s="552"/>
      <c r="AH413" s="552"/>
      <c r="AI413" s="614"/>
      <c r="AJ413" s="552"/>
      <c r="AK413" s="552"/>
      <c r="AL413" s="552"/>
      <c r="AM413" s="615"/>
      <c r="AN413" s="259"/>
      <c r="AO413" s="615"/>
      <c r="AP413" s="552"/>
      <c r="AQ413" s="552"/>
      <c r="AR413" s="552"/>
      <c r="AS413" s="552"/>
      <c r="AT413" s="552"/>
      <c r="AU413" s="552"/>
      <c r="AV413" s="552"/>
      <c r="AW413" s="616"/>
      <c r="AX413" s="552"/>
      <c r="AY413" s="552"/>
      <c r="AZ413" s="552"/>
      <c r="BA413" s="616"/>
      <c r="BB413" s="552"/>
      <c r="BC413" s="552"/>
      <c r="BD413" s="552"/>
      <c r="BE413" s="616"/>
      <c r="BF413" s="552"/>
      <c r="BG413" s="552"/>
      <c r="BH413" s="552"/>
      <c r="BI413" s="552"/>
      <c r="BJ413" s="552"/>
      <c r="BK413" s="552"/>
      <c r="BL413" s="552"/>
      <c r="BM413" s="552"/>
      <c r="BN413" s="552"/>
      <c r="BO413" s="678"/>
    </row>
    <row r="414" spans="32:67" ht="20.25" customHeight="1">
      <c r="AF414" s="678"/>
      <c r="AG414" s="552"/>
      <c r="AH414" s="552"/>
      <c r="AI414" s="614"/>
      <c r="AJ414" s="552"/>
      <c r="AK414" s="552"/>
      <c r="AL414" s="552"/>
      <c r="AM414" s="615"/>
      <c r="AN414" s="259"/>
      <c r="AO414" s="615"/>
      <c r="AP414" s="552"/>
      <c r="AQ414" s="552"/>
      <c r="AR414" s="552"/>
      <c r="AS414" s="552"/>
      <c r="AT414" s="552"/>
      <c r="AU414" s="552"/>
      <c r="AV414" s="552"/>
      <c r="AW414" s="616"/>
      <c r="AX414" s="552"/>
      <c r="AY414" s="552"/>
      <c r="AZ414" s="552"/>
      <c r="BA414" s="616"/>
      <c r="BB414" s="552"/>
      <c r="BC414" s="552"/>
      <c r="BD414" s="552"/>
      <c r="BE414" s="616"/>
      <c r="BF414" s="552"/>
      <c r="BG414" s="552"/>
      <c r="BH414" s="552"/>
      <c r="BI414" s="552"/>
      <c r="BJ414" s="552"/>
      <c r="BK414" s="552"/>
      <c r="BL414" s="552"/>
      <c r="BM414" s="552"/>
      <c r="BN414" s="552"/>
      <c r="BO414" s="678"/>
    </row>
    <row r="415" spans="32:67" ht="20.25" customHeight="1">
      <c r="AF415" s="678"/>
      <c r="AG415" s="552"/>
      <c r="AH415" s="552"/>
      <c r="AI415" s="614"/>
      <c r="AJ415" s="552"/>
      <c r="AK415" s="552"/>
      <c r="AL415" s="552"/>
      <c r="AM415" s="615"/>
      <c r="AN415" s="259"/>
      <c r="AO415" s="615"/>
      <c r="AP415" s="552"/>
      <c r="AQ415" s="552"/>
      <c r="AR415" s="552"/>
      <c r="AS415" s="552"/>
      <c r="AT415" s="552"/>
      <c r="AU415" s="552"/>
      <c r="AV415" s="552"/>
      <c r="AW415" s="616"/>
      <c r="AX415" s="552"/>
      <c r="AY415" s="552"/>
      <c r="AZ415" s="552"/>
      <c r="BA415" s="616"/>
      <c r="BB415" s="552"/>
      <c r="BC415" s="552"/>
      <c r="BD415" s="552"/>
      <c r="BE415" s="616"/>
      <c r="BF415" s="552"/>
      <c r="BG415" s="552"/>
      <c r="BH415" s="552"/>
      <c r="BI415" s="552"/>
      <c r="BJ415" s="552"/>
      <c r="BK415" s="552"/>
      <c r="BL415" s="552"/>
      <c r="BM415" s="552"/>
      <c r="BN415" s="552"/>
      <c r="BO415" s="678"/>
    </row>
    <row r="416" spans="32:67" ht="20.25" customHeight="1">
      <c r="AF416" s="678"/>
      <c r="AG416" s="552"/>
      <c r="AH416" s="552"/>
      <c r="AI416" s="614"/>
      <c r="AJ416" s="552"/>
      <c r="AK416" s="552"/>
      <c r="AL416" s="552"/>
      <c r="AM416" s="615"/>
      <c r="AN416" s="259"/>
      <c r="AO416" s="615"/>
      <c r="AP416" s="552"/>
      <c r="AQ416" s="552"/>
      <c r="AR416" s="552"/>
      <c r="AS416" s="552"/>
      <c r="AT416" s="552"/>
      <c r="AU416" s="552"/>
      <c r="AV416" s="552"/>
      <c r="AW416" s="616"/>
      <c r="AX416" s="552"/>
      <c r="AY416" s="552"/>
      <c r="AZ416" s="552"/>
      <c r="BA416" s="616"/>
      <c r="BB416" s="552"/>
      <c r="BC416" s="552"/>
      <c r="BD416" s="552"/>
      <c r="BE416" s="616"/>
      <c r="BF416" s="552"/>
      <c r="BG416" s="552"/>
      <c r="BH416" s="552"/>
      <c r="BI416" s="552"/>
      <c r="BJ416" s="552"/>
      <c r="BK416" s="552"/>
      <c r="BL416" s="552"/>
      <c r="BM416" s="552"/>
      <c r="BN416" s="552"/>
      <c r="BO416" s="678"/>
    </row>
    <row r="417" spans="32:67" ht="20.25" customHeight="1">
      <c r="AF417" s="678"/>
      <c r="AG417" s="552"/>
      <c r="AH417" s="552"/>
      <c r="AI417" s="614"/>
      <c r="AJ417" s="552"/>
      <c r="AK417" s="552"/>
      <c r="AL417" s="552"/>
      <c r="AM417" s="615"/>
      <c r="AN417" s="259"/>
      <c r="AO417" s="615"/>
      <c r="AP417" s="552"/>
      <c r="AQ417" s="552"/>
      <c r="AR417" s="552"/>
      <c r="AS417" s="552"/>
      <c r="AT417" s="552"/>
      <c r="AU417" s="552"/>
      <c r="AV417" s="552"/>
      <c r="AW417" s="616"/>
      <c r="AX417" s="552"/>
      <c r="AY417" s="552"/>
      <c r="AZ417" s="552"/>
      <c r="BA417" s="616"/>
      <c r="BB417" s="552"/>
      <c r="BC417" s="552"/>
      <c r="BD417" s="552"/>
      <c r="BE417" s="616"/>
      <c r="BF417" s="552"/>
      <c r="BG417" s="552"/>
      <c r="BH417" s="552"/>
      <c r="BI417" s="552"/>
      <c r="BJ417" s="552"/>
      <c r="BK417" s="552"/>
      <c r="BL417" s="552"/>
      <c r="BM417" s="552"/>
      <c r="BN417" s="552"/>
      <c r="BO417" s="678"/>
    </row>
    <row r="418" spans="32:67" ht="20.25" customHeight="1">
      <c r="AF418" s="678"/>
      <c r="AG418" s="552"/>
      <c r="AH418" s="552"/>
      <c r="AI418" s="614"/>
      <c r="AJ418" s="552"/>
      <c r="AK418" s="552"/>
      <c r="AL418" s="552"/>
      <c r="AM418" s="615"/>
      <c r="AN418" s="259"/>
      <c r="AO418" s="615"/>
      <c r="AP418" s="552"/>
      <c r="AQ418" s="552"/>
      <c r="AR418" s="552"/>
      <c r="AS418" s="552"/>
      <c r="AT418" s="552"/>
      <c r="AU418" s="552"/>
      <c r="AV418" s="552"/>
      <c r="AW418" s="616"/>
      <c r="AX418" s="552"/>
      <c r="AY418" s="552"/>
      <c r="AZ418" s="552"/>
      <c r="BA418" s="616"/>
      <c r="BB418" s="552"/>
      <c r="BC418" s="552"/>
      <c r="BD418" s="552"/>
      <c r="BE418" s="616"/>
      <c r="BF418" s="552"/>
      <c r="BG418" s="552"/>
      <c r="BH418" s="552"/>
      <c r="BI418" s="552"/>
      <c r="BJ418" s="552"/>
      <c r="BK418" s="552"/>
      <c r="BL418" s="552"/>
      <c r="BM418" s="552"/>
      <c r="BN418" s="552"/>
      <c r="BO418" s="678"/>
    </row>
    <row r="419" spans="32:67" ht="20.25" customHeight="1">
      <c r="AF419" s="678"/>
      <c r="AG419" s="552"/>
      <c r="AH419" s="552"/>
      <c r="AI419" s="614"/>
      <c r="AJ419" s="552"/>
      <c r="AK419" s="552"/>
      <c r="AL419" s="552"/>
      <c r="AM419" s="615"/>
      <c r="AN419" s="259"/>
      <c r="AO419" s="615"/>
      <c r="AP419" s="552"/>
      <c r="AQ419" s="552"/>
      <c r="AR419" s="552"/>
      <c r="AS419" s="552"/>
      <c r="AT419" s="552"/>
      <c r="AU419" s="552"/>
      <c r="AV419" s="552"/>
      <c r="AW419" s="616"/>
      <c r="AX419" s="552"/>
      <c r="AY419" s="552"/>
      <c r="AZ419" s="552"/>
      <c r="BA419" s="616"/>
      <c r="BB419" s="552"/>
      <c r="BC419" s="552"/>
      <c r="BD419" s="552"/>
      <c r="BE419" s="616"/>
      <c r="BF419" s="552"/>
      <c r="BG419" s="552"/>
      <c r="BH419" s="552"/>
      <c r="BI419" s="552"/>
      <c r="BJ419" s="552"/>
      <c r="BK419" s="552"/>
      <c r="BL419" s="552"/>
      <c r="BM419" s="552"/>
      <c r="BN419" s="552"/>
      <c r="BO419" s="678"/>
    </row>
    <row r="420" spans="32:67" ht="20.25" customHeight="1">
      <c r="AF420" s="678"/>
      <c r="AG420" s="552"/>
      <c r="AH420" s="552"/>
      <c r="AI420" s="614"/>
      <c r="AJ420" s="552"/>
      <c r="AK420" s="552"/>
      <c r="AL420" s="552"/>
      <c r="AM420" s="615"/>
      <c r="AN420" s="259"/>
      <c r="AO420" s="615"/>
      <c r="AP420" s="552"/>
      <c r="AQ420" s="552"/>
      <c r="AR420" s="552"/>
      <c r="AS420" s="552"/>
      <c r="AT420" s="552"/>
      <c r="AU420" s="552"/>
      <c r="AV420" s="552"/>
      <c r="AW420" s="616"/>
      <c r="AX420" s="552"/>
      <c r="AY420" s="552"/>
      <c r="AZ420" s="552"/>
      <c r="BA420" s="616"/>
      <c r="BB420" s="552"/>
      <c r="BC420" s="552"/>
      <c r="BD420" s="552"/>
      <c r="BE420" s="616"/>
      <c r="BF420" s="552"/>
      <c r="BG420" s="552"/>
      <c r="BH420" s="552"/>
      <c r="BI420" s="552"/>
      <c r="BJ420" s="552"/>
      <c r="BK420" s="552"/>
      <c r="BL420" s="552"/>
      <c r="BM420" s="552"/>
      <c r="BN420" s="552"/>
      <c r="BO420" s="678"/>
    </row>
    <row r="421" spans="32:67" ht="20.25" customHeight="1">
      <c r="AF421" s="678"/>
      <c r="AG421" s="552"/>
      <c r="AH421" s="552"/>
      <c r="AI421" s="614"/>
      <c r="AJ421" s="552"/>
      <c r="AK421" s="552"/>
      <c r="AL421" s="552"/>
      <c r="AM421" s="615"/>
      <c r="AN421" s="259"/>
      <c r="AO421" s="615"/>
      <c r="AP421" s="552"/>
      <c r="AQ421" s="552"/>
      <c r="AR421" s="552"/>
      <c r="AS421" s="552"/>
      <c r="AT421" s="552"/>
      <c r="AU421" s="552"/>
      <c r="AV421" s="552"/>
      <c r="AW421" s="616"/>
      <c r="AX421" s="552"/>
      <c r="AY421" s="552"/>
      <c r="AZ421" s="552"/>
      <c r="BA421" s="616"/>
      <c r="BB421" s="552"/>
      <c r="BC421" s="552"/>
      <c r="BD421" s="552"/>
      <c r="BE421" s="616"/>
      <c r="BF421" s="552"/>
      <c r="BG421" s="552"/>
      <c r="BH421" s="552"/>
      <c r="BI421" s="552"/>
      <c r="BJ421" s="552"/>
      <c r="BK421" s="552"/>
      <c r="BL421" s="552"/>
      <c r="BM421" s="552"/>
      <c r="BN421" s="552"/>
      <c r="BO421" s="678"/>
    </row>
    <row r="422" spans="32:67" ht="20.25" customHeight="1">
      <c r="AF422" s="678"/>
      <c r="AG422" s="552"/>
      <c r="AH422" s="552"/>
      <c r="AI422" s="614"/>
      <c r="AJ422" s="552"/>
      <c r="AK422" s="552"/>
      <c r="AL422" s="552"/>
      <c r="AM422" s="615"/>
      <c r="AN422" s="259"/>
      <c r="AO422" s="615"/>
      <c r="AP422" s="552"/>
      <c r="AQ422" s="552"/>
      <c r="AR422" s="552"/>
      <c r="AS422" s="552"/>
      <c r="AT422" s="552"/>
      <c r="AU422" s="552"/>
      <c r="AV422" s="552"/>
      <c r="AW422" s="616"/>
      <c r="AX422" s="552"/>
      <c r="AY422" s="552"/>
      <c r="AZ422" s="552"/>
      <c r="BA422" s="616"/>
      <c r="BB422" s="552"/>
      <c r="BC422" s="552"/>
      <c r="BD422" s="552"/>
      <c r="BE422" s="616"/>
      <c r="BF422" s="552"/>
      <c r="BG422" s="552"/>
      <c r="BH422" s="552"/>
      <c r="BI422" s="552"/>
      <c r="BJ422" s="552"/>
      <c r="BK422" s="552"/>
      <c r="BL422" s="552"/>
      <c r="BM422" s="552"/>
      <c r="BN422" s="552"/>
      <c r="BO422" s="678"/>
    </row>
    <row r="423" spans="32:67" ht="20.25" customHeight="1">
      <c r="AF423" s="678"/>
      <c r="AG423" s="552"/>
      <c r="AH423" s="552"/>
      <c r="AI423" s="614"/>
      <c r="AJ423" s="552"/>
      <c r="AK423" s="552"/>
      <c r="AL423" s="552"/>
      <c r="AM423" s="615"/>
      <c r="AN423" s="259"/>
      <c r="AO423" s="615"/>
      <c r="AP423" s="552"/>
      <c r="AQ423" s="552"/>
      <c r="AR423" s="552"/>
      <c r="AS423" s="552"/>
      <c r="AT423" s="552"/>
      <c r="AU423" s="552"/>
      <c r="AV423" s="552"/>
      <c r="AW423" s="616"/>
      <c r="AX423" s="552"/>
      <c r="AY423" s="552"/>
      <c r="AZ423" s="552"/>
      <c r="BA423" s="616"/>
      <c r="BB423" s="552"/>
      <c r="BC423" s="552"/>
      <c r="BD423" s="552"/>
      <c r="BE423" s="616"/>
      <c r="BF423" s="552"/>
      <c r="BG423" s="552"/>
      <c r="BH423" s="552"/>
      <c r="BI423" s="552"/>
      <c r="BJ423" s="552"/>
      <c r="BK423" s="552"/>
      <c r="BL423" s="552"/>
      <c r="BM423" s="552"/>
      <c r="BN423" s="552"/>
      <c r="BO423" s="678"/>
    </row>
    <row r="424" spans="32:67" ht="20.25" customHeight="1">
      <c r="AF424" s="678"/>
      <c r="AG424" s="552"/>
      <c r="AH424" s="552"/>
      <c r="AI424" s="614"/>
      <c r="AJ424" s="552"/>
      <c r="AK424" s="552"/>
      <c r="AL424" s="552"/>
      <c r="AM424" s="615"/>
      <c r="AN424" s="259"/>
      <c r="AO424" s="615"/>
      <c r="AP424" s="552"/>
      <c r="AQ424" s="552"/>
      <c r="AR424" s="552"/>
      <c r="AS424" s="552"/>
      <c r="AT424" s="552"/>
      <c r="AU424" s="552"/>
      <c r="AV424" s="552"/>
      <c r="AW424" s="616"/>
      <c r="AX424" s="552"/>
      <c r="AY424" s="552"/>
      <c r="AZ424" s="552"/>
      <c r="BA424" s="616"/>
      <c r="BB424" s="552"/>
      <c r="BC424" s="552"/>
      <c r="BD424" s="552"/>
      <c r="BE424" s="616"/>
      <c r="BF424" s="552"/>
      <c r="BG424" s="552"/>
      <c r="BH424" s="552"/>
      <c r="BI424" s="552"/>
      <c r="BJ424" s="552"/>
      <c r="BK424" s="552"/>
      <c r="BL424" s="552"/>
      <c r="BM424" s="552"/>
      <c r="BN424" s="552"/>
      <c r="BO424" s="678"/>
    </row>
    <row r="425" spans="32:67" ht="20.25" customHeight="1">
      <c r="AF425" s="678"/>
      <c r="AG425" s="552"/>
      <c r="AH425" s="552"/>
      <c r="AI425" s="614"/>
      <c r="AJ425" s="552"/>
      <c r="AK425" s="552"/>
      <c r="AL425" s="552"/>
      <c r="AM425" s="615"/>
      <c r="AN425" s="259"/>
      <c r="AO425" s="615"/>
      <c r="AP425" s="552"/>
      <c r="AQ425" s="552"/>
      <c r="AR425" s="552"/>
      <c r="AS425" s="552"/>
      <c r="AT425" s="552"/>
      <c r="AU425" s="552"/>
      <c r="AV425" s="552"/>
      <c r="AW425" s="616"/>
      <c r="AX425" s="552"/>
      <c r="AY425" s="552"/>
      <c r="AZ425" s="552"/>
      <c r="BA425" s="616"/>
      <c r="BB425" s="552"/>
      <c r="BC425" s="552"/>
      <c r="BD425" s="552"/>
      <c r="BE425" s="616"/>
      <c r="BF425" s="552"/>
      <c r="BG425" s="552"/>
      <c r="BH425" s="552"/>
      <c r="BI425" s="552"/>
      <c r="BJ425" s="552"/>
      <c r="BK425" s="552"/>
      <c r="BL425" s="552"/>
      <c r="BM425" s="552"/>
      <c r="BN425" s="552"/>
      <c r="BO425" s="678"/>
    </row>
    <row r="426" spans="32:67" ht="20.25" customHeight="1">
      <c r="AF426" s="678"/>
      <c r="AG426" s="552"/>
      <c r="AH426" s="552"/>
      <c r="AI426" s="614"/>
      <c r="AJ426" s="552"/>
      <c r="AK426" s="552"/>
      <c r="AL426" s="552"/>
      <c r="AM426" s="615"/>
      <c r="AN426" s="259"/>
      <c r="AO426" s="615"/>
      <c r="AP426" s="552"/>
      <c r="AQ426" s="552"/>
      <c r="AR426" s="552"/>
      <c r="AS426" s="552"/>
      <c r="AT426" s="552"/>
      <c r="AU426" s="552"/>
      <c r="AV426" s="552"/>
      <c r="AW426" s="616"/>
      <c r="AX426" s="552"/>
      <c r="AY426" s="552"/>
      <c r="AZ426" s="552"/>
      <c r="BA426" s="616"/>
      <c r="BB426" s="552"/>
      <c r="BC426" s="552"/>
      <c r="BD426" s="552"/>
      <c r="BE426" s="616"/>
      <c r="BF426" s="552"/>
      <c r="BG426" s="552"/>
      <c r="BH426" s="552"/>
      <c r="BI426" s="552"/>
      <c r="BJ426" s="552"/>
      <c r="BK426" s="552"/>
      <c r="BL426" s="552"/>
      <c r="BM426" s="552"/>
      <c r="BN426" s="552"/>
      <c r="BO426" s="678"/>
    </row>
    <row r="427" spans="32:67" ht="20.25" customHeight="1">
      <c r="AF427" s="678"/>
      <c r="AG427" s="552"/>
      <c r="AH427" s="552"/>
      <c r="AI427" s="614"/>
      <c r="AJ427" s="552"/>
      <c r="AK427" s="552"/>
      <c r="AL427" s="552"/>
      <c r="AM427" s="615"/>
      <c r="AN427" s="259"/>
      <c r="AO427" s="615"/>
      <c r="AP427" s="552"/>
      <c r="AQ427" s="552"/>
      <c r="AR427" s="552"/>
      <c r="AS427" s="552"/>
      <c r="AT427" s="552"/>
      <c r="AU427" s="552"/>
      <c r="AV427" s="552"/>
      <c r="AW427" s="616"/>
      <c r="AX427" s="552"/>
      <c r="AY427" s="552"/>
      <c r="AZ427" s="552"/>
      <c r="BA427" s="616"/>
      <c r="BB427" s="552"/>
      <c r="BC427" s="552"/>
      <c r="BD427" s="552"/>
      <c r="BE427" s="616"/>
      <c r="BF427" s="552"/>
      <c r="BG427" s="552"/>
      <c r="BH427" s="552"/>
      <c r="BI427" s="552"/>
      <c r="BJ427" s="552"/>
      <c r="BK427" s="552"/>
      <c r="BL427" s="552"/>
      <c r="BM427" s="552"/>
      <c r="BN427" s="552"/>
      <c r="BO427" s="678"/>
    </row>
    <row r="428" spans="32:67" ht="20.25" customHeight="1">
      <c r="AF428" s="678"/>
      <c r="AG428" s="552"/>
      <c r="AH428" s="552"/>
      <c r="AI428" s="614"/>
      <c r="AJ428" s="552"/>
      <c r="AK428" s="552"/>
      <c r="AL428" s="552"/>
      <c r="AM428" s="615"/>
      <c r="AN428" s="259"/>
      <c r="AO428" s="615"/>
      <c r="AP428" s="552"/>
      <c r="AQ428" s="552"/>
      <c r="AR428" s="552"/>
      <c r="AS428" s="552"/>
      <c r="AT428" s="552"/>
      <c r="AU428" s="552"/>
      <c r="AV428" s="552"/>
      <c r="AW428" s="616"/>
      <c r="AX428" s="552"/>
      <c r="AY428" s="552"/>
      <c r="AZ428" s="552"/>
      <c r="BA428" s="616"/>
      <c r="BB428" s="552"/>
      <c r="BC428" s="552"/>
      <c r="BD428" s="552"/>
      <c r="BE428" s="616"/>
      <c r="BF428" s="552"/>
      <c r="BG428" s="552"/>
      <c r="BH428" s="552"/>
      <c r="BI428" s="552"/>
      <c r="BJ428" s="552"/>
      <c r="BK428" s="552"/>
      <c r="BL428" s="552"/>
      <c r="BM428" s="552"/>
      <c r="BN428" s="552"/>
      <c r="BO428" s="678"/>
    </row>
    <row r="429" spans="32:67" ht="20.25" customHeight="1">
      <c r="AF429" s="678"/>
      <c r="AG429" s="552"/>
      <c r="AH429" s="552"/>
      <c r="AI429" s="614"/>
      <c r="AJ429" s="552"/>
      <c r="AK429" s="552"/>
      <c r="AL429" s="552"/>
      <c r="AM429" s="615"/>
      <c r="AN429" s="259"/>
      <c r="AO429" s="615"/>
      <c r="AP429" s="552"/>
      <c r="AQ429" s="552"/>
      <c r="AR429" s="552"/>
      <c r="AS429" s="552"/>
      <c r="AT429" s="552"/>
      <c r="AU429" s="552"/>
      <c r="AV429" s="552"/>
      <c r="AW429" s="616"/>
      <c r="AX429" s="552"/>
      <c r="AY429" s="552"/>
      <c r="AZ429" s="552"/>
      <c r="BA429" s="616"/>
      <c r="BB429" s="552"/>
      <c r="BC429" s="552"/>
      <c r="BD429" s="552"/>
      <c r="BE429" s="616"/>
      <c r="BF429" s="552"/>
      <c r="BG429" s="552"/>
      <c r="BH429" s="552"/>
      <c r="BI429" s="552"/>
      <c r="BJ429" s="552"/>
      <c r="BK429" s="552"/>
      <c r="BL429" s="552"/>
      <c r="BM429" s="552"/>
      <c r="BN429" s="552"/>
      <c r="BO429" s="678"/>
    </row>
    <row r="430" spans="32:67" ht="20.25" customHeight="1">
      <c r="AF430" s="678"/>
      <c r="AG430" s="552"/>
      <c r="AH430" s="552"/>
      <c r="AI430" s="614"/>
      <c r="AJ430" s="552"/>
      <c r="AK430" s="552"/>
      <c r="AL430" s="552"/>
      <c r="AM430" s="615"/>
      <c r="AN430" s="259"/>
      <c r="AO430" s="615"/>
      <c r="AP430" s="552"/>
      <c r="AQ430" s="552"/>
      <c r="AR430" s="552"/>
      <c r="AS430" s="552"/>
      <c r="AT430" s="552"/>
      <c r="AU430" s="552"/>
      <c r="AV430" s="552"/>
      <c r="AW430" s="616"/>
      <c r="AX430" s="552"/>
      <c r="AY430" s="552"/>
      <c r="AZ430" s="552"/>
      <c r="BA430" s="616"/>
      <c r="BB430" s="552"/>
      <c r="BC430" s="552"/>
      <c r="BD430" s="552"/>
      <c r="BE430" s="616"/>
      <c r="BF430" s="552"/>
      <c r="BG430" s="552"/>
      <c r="BH430" s="552"/>
      <c r="BI430" s="552"/>
      <c r="BJ430" s="552"/>
      <c r="BK430" s="552"/>
      <c r="BL430" s="552"/>
      <c r="BM430" s="552"/>
      <c r="BN430" s="552"/>
      <c r="BO430" s="678"/>
    </row>
    <row r="431" spans="32:67" ht="20.25" customHeight="1">
      <c r="AF431" s="678"/>
      <c r="AG431" s="552"/>
      <c r="AH431" s="552"/>
      <c r="AI431" s="614"/>
      <c r="AJ431" s="552"/>
      <c r="AK431" s="552"/>
      <c r="AL431" s="552"/>
      <c r="AM431" s="615"/>
      <c r="AN431" s="259"/>
      <c r="AO431" s="615"/>
      <c r="AP431" s="552"/>
      <c r="AQ431" s="552"/>
      <c r="AR431" s="552"/>
      <c r="AS431" s="552"/>
      <c r="AT431" s="552"/>
      <c r="AU431" s="552"/>
      <c r="AV431" s="552"/>
      <c r="AW431" s="616"/>
      <c r="AX431" s="552"/>
      <c r="AY431" s="552"/>
      <c r="AZ431" s="552"/>
      <c r="BA431" s="616"/>
      <c r="BB431" s="552"/>
      <c r="BC431" s="552"/>
      <c r="BD431" s="552"/>
      <c r="BE431" s="616"/>
      <c r="BF431" s="552"/>
      <c r="BG431" s="552"/>
      <c r="BH431" s="552"/>
      <c r="BI431" s="552"/>
      <c r="BJ431" s="552"/>
      <c r="BK431" s="552"/>
      <c r="BL431" s="552"/>
      <c r="BM431" s="552"/>
      <c r="BN431" s="552"/>
      <c r="BO431" s="678"/>
    </row>
    <row r="432" spans="32:67" ht="20.25" customHeight="1">
      <c r="AF432" s="678"/>
      <c r="AG432" s="552"/>
      <c r="AH432" s="552"/>
      <c r="AI432" s="614"/>
      <c r="AJ432" s="552"/>
      <c r="AK432" s="552"/>
      <c r="AL432" s="552"/>
      <c r="AM432" s="615"/>
      <c r="AN432" s="259"/>
      <c r="AO432" s="615"/>
      <c r="AP432" s="552"/>
      <c r="AQ432" s="552"/>
      <c r="AR432" s="552"/>
      <c r="AS432" s="552"/>
      <c r="AT432" s="552"/>
      <c r="AU432" s="552"/>
      <c r="AV432" s="552"/>
      <c r="AW432" s="616"/>
      <c r="AX432" s="552"/>
      <c r="AY432" s="552"/>
      <c r="AZ432" s="552"/>
      <c r="BA432" s="616"/>
      <c r="BB432" s="552"/>
      <c r="BC432" s="552"/>
      <c r="BD432" s="552"/>
      <c r="BE432" s="616"/>
      <c r="BF432" s="552"/>
      <c r="BG432" s="552"/>
      <c r="BH432" s="552"/>
      <c r="BI432" s="552"/>
      <c r="BJ432" s="552"/>
      <c r="BK432" s="552"/>
      <c r="BL432" s="552"/>
      <c r="BM432" s="552"/>
      <c r="BN432" s="552"/>
      <c r="BO432" s="678"/>
    </row>
    <row r="433" spans="32:67" ht="20.25" customHeight="1">
      <c r="AF433" s="678"/>
      <c r="AG433" s="552"/>
      <c r="AH433" s="552"/>
      <c r="AI433" s="614"/>
      <c r="AJ433" s="552"/>
      <c r="AK433" s="552"/>
      <c r="AL433" s="552"/>
      <c r="AM433" s="615"/>
      <c r="AN433" s="259"/>
      <c r="AO433" s="615"/>
      <c r="AP433" s="552"/>
      <c r="AQ433" s="552"/>
      <c r="AR433" s="552"/>
      <c r="AS433" s="552"/>
      <c r="AT433" s="552"/>
      <c r="AU433" s="552"/>
      <c r="AV433" s="552"/>
      <c r="AW433" s="616"/>
      <c r="AX433" s="552"/>
      <c r="AY433" s="552"/>
      <c r="AZ433" s="552"/>
      <c r="BA433" s="616"/>
      <c r="BB433" s="552"/>
      <c r="BC433" s="552"/>
      <c r="BD433" s="552"/>
      <c r="BE433" s="616"/>
      <c r="BF433" s="552"/>
      <c r="BG433" s="552"/>
      <c r="BH433" s="552"/>
      <c r="BI433" s="552"/>
      <c r="BJ433" s="552"/>
      <c r="BK433" s="552"/>
      <c r="BL433" s="552"/>
      <c r="BM433" s="552"/>
      <c r="BN433" s="552"/>
      <c r="BO433" s="678"/>
    </row>
    <row r="434" spans="32:67" ht="20.25" customHeight="1">
      <c r="AF434" s="678"/>
      <c r="AG434" s="552"/>
      <c r="AH434" s="552"/>
      <c r="AI434" s="614"/>
      <c r="AJ434" s="552"/>
      <c r="AK434" s="552"/>
      <c r="AL434" s="552"/>
      <c r="AM434" s="615"/>
      <c r="AN434" s="259"/>
      <c r="AO434" s="615"/>
      <c r="AP434" s="552"/>
      <c r="AQ434" s="552"/>
      <c r="AR434" s="552"/>
      <c r="AS434" s="552"/>
      <c r="AT434" s="552"/>
      <c r="AU434" s="552"/>
      <c r="AV434" s="552"/>
      <c r="AW434" s="616"/>
      <c r="AX434" s="552"/>
      <c r="AY434" s="552"/>
      <c r="AZ434" s="552"/>
      <c r="BA434" s="616"/>
      <c r="BB434" s="552"/>
      <c r="BC434" s="552"/>
      <c r="BD434" s="552"/>
      <c r="BE434" s="616"/>
      <c r="BF434" s="552"/>
      <c r="BG434" s="552"/>
      <c r="BH434" s="552"/>
      <c r="BI434" s="552"/>
      <c r="BJ434" s="552"/>
      <c r="BK434" s="552"/>
      <c r="BL434" s="552"/>
      <c r="BM434" s="552"/>
      <c r="BN434" s="552"/>
      <c r="BO434" s="678"/>
    </row>
    <row r="435" spans="32:67" ht="20.25" customHeight="1">
      <c r="AF435" s="678"/>
      <c r="AG435" s="552"/>
      <c r="AH435" s="552"/>
      <c r="AI435" s="614"/>
      <c r="AJ435" s="552"/>
      <c r="AK435" s="552"/>
      <c r="AL435" s="552"/>
      <c r="AM435" s="615"/>
      <c r="AN435" s="259"/>
      <c r="AO435" s="615"/>
      <c r="AP435" s="552"/>
      <c r="AQ435" s="552"/>
      <c r="AR435" s="552"/>
      <c r="AS435" s="552"/>
      <c r="AT435" s="552"/>
      <c r="AU435" s="552"/>
      <c r="AV435" s="552"/>
      <c r="AW435" s="616"/>
      <c r="AX435" s="552"/>
      <c r="AY435" s="552"/>
      <c r="AZ435" s="552"/>
      <c r="BA435" s="616"/>
      <c r="BB435" s="552"/>
      <c r="BC435" s="552"/>
      <c r="BD435" s="552"/>
      <c r="BE435" s="616"/>
      <c r="BF435" s="552"/>
      <c r="BG435" s="552"/>
      <c r="BH435" s="552"/>
      <c r="BI435" s="552"/>
      <c r="BJ435" s="552"/>
      <c r="BK435" s="552"/>
      <c r="BL435" s="552"/>
      <c r="BM435" s="552"/>
      <c r="BN435" s="552"/>
      <c r="BO435" s="678"/>
    </row>
    <row r="436" spans="32:67" ht="20.25" customHeight="1">
      <c r="AF436" s="678"/>
      <c r="AG436" s="552"/>
      <c r="AH436" s="552"/>
      <c r="AI436" s="614"/>
      <c r="AJ436" s="552"/>
      <c r="AK436" s="552"/>
      <c r="AL436" s="552"/>
      <c r="AM436" s="615"/>
      <c r="AN436" s="259"/>
      <c r="AO436" s="615"/>
      <c r="AP436" s="552"/>
      <c r="AQ436" s="552"/>
      <c r="AR436" s="552"/>
      <c r="AS436" s="552"/>
      <c r="AT436" s="552"/>
      <c r="AU436" s="552"/>
      <c r="AV436" s="552"/>
      <c r="AW436" s="616"/>
      <c r="AX436" s="552"/>
      <c r="AY436" s="552"/>
      <c r="AZ436" s="552"/>
      <c r="BA436" s="616"/>
      <c r="BB436" s="552"/>
      <c r="BC436" s="552"/>
      <c r="BD436" s="552"/>
      <c r="BE436" s="616"/>
      <c r="BF436" s="552"/>
      <c r="BG436" s="552"/>
      <c r="BH436" s="552"/>
      <c r="BI436" s="552"/>
      <c r="BJ436" s="552"/>
      <c r="BK436" s="552"/>
      <c r="BL436" s="552"/>
      <c r="BM436" s="552"/>
      <c r="BN436" s="552"/>
      <c r="BO436" s="678"/>
    </row>
    <row r="437" spans="32:67" ht="20.25" customHeight="1">
      <c r="AF437" s="678"/>
      <c r="AG437" s="552"/>
      <c r="AH437" s="552"/>
      <c r="AI437" s="614"/>
      <c r="AJ437" s="552"/>
      <c r="AK437" s="552"/>
      <c r="AL437" s="552"/>
      <c r="AM437" s="615"/>
      <c r="AN437" s="259"/>
      <c r="AO437" s="615"/>
      <c r="AP437" s="552"/>
      <c r="AQ437" s="552"/>
      <c r="AR437" s="552"/>
      <c r="AS437" s="552"/>
      <c r="AT437" s="552"/>
      <c r="AU437" s="552"/>
      <c r="AV437" s="552"/>
      <c r="AW437" s="616"/>
      <c r="AX437" s="552"/>
      <c r="AY437" s="552"/>
      <c r="AZ437" s="552"/>
      <c r="BA437" s="616"/>
      <c r="BB437" s="552"/>
      <c r="BC437" s="552"/>
      <c r="BD437" s="552"/>
      <c r="BE437" s="616"/>
      <c r="BF437" s="552"/>
      <c r="BG437" s="552"/>
      <c r="BH437" s="552"/>
      <c r="BI437" s="552"/>
      <c r="BJ437" s="552"/>
      <c r="BK437" s="552"/>
      <c r="BL437" s="552"/>
      <c r="BM437" s="552"/>
      <c r="BN437" s="552"/>
      <c r="BO437" s="678"/>
    </row>
    <row r="438" spans="32:67" ht="20.25" customHeight="1">
      <c r="AF438" s="678"/>
      <c r="AG438" s="552"/>
      <c r="AH438" s="552"/>
      <c r="AI438" s="614"/>
      <c r="AJ438" s="552"/>
      <c r="AK438" s="552"/>
      <c r="AL438" s="552"/>
      <c r="AM438" s="615"/>
      <c r="AN438" s="259"/>
      <c r="AO438" s="615"/>
      <c r="AP438" s="552"/>
      <c r="AQ438" s="552"/>
      <c r="AR438" s="552"/>
      <c r="AS438" s="552"/>
      <c r="AT438" s="552"/>
      <c r="AU438" s="552"/>
      <c r="AV438" s="552"/>
      <c r="AW438" s="616"/>
      <c r="AX438" s="552"/>
      <c r="AY438" s="552"/>
      <c r="AZ438" s="552"/>
      <c r="BA438" s="616"/>
      <c r="BB438" s="552"/>
      <c r="BC438" s="552"/>
      <c r="BD438" s="552"/>
      <c r="BE438" s="616"/>
      <c r="BF438" s="552"/>
      <c r="BG438" s="552"/>
      <c r="BH438" s="552"/>
      <c r="BI438" s="552"/>
      <c r="BJ438" s="552"/>
      <c r="BK438" s="552"/>
      <c r="BL438" s="552"/>
      <c r="BM438" s="552"/>
      <c r="BN438" s="552"/>
      <c r="BO438" s="678"/>
    </row>
    <row r="439" spans="32:67" ht="20.25" customHeight="1">
      <c r="AF439" s="678"/>
      <c r="AG439" s="552"/>
      <c r="AH439" s="552"/>
      <c r="AI439" s="614"/>
      <c r="AJ439" s="552"/>
      <c r="AK439" s="552"/>
      <c r="AL439" s="552"/>
      <c r="AM439" s="615"/>
      <c r="AN439" s="259"/>
      <c r="AO439" s="615"/>
      <c r="AP439" s="552"/>
      <c r="AQ439" s="552"/>
      <c r="AR439" s="552"/>
      <c r="AS439" s="552"/>
      <c r="AT439" s="552"/>
      <c r="AU439" s="552"/>
      <c r="AV439" s="552"/>
      <c r="AW439" s="616"/>
      <c r="AX439" s="552"/>
      <c r="AY439" s="552"/>
      <c r="AZ439" s="552"/>
      <c r="BA439" s="616"/>
      <c r="BB439" s="552"/>
      <c r="BC439" s="552"/>
      <c r="BD439" s="552"/>
      <c r="BE439" s="616"/>
      <c r="BF439" s="552"/>
      <c r="BG439" s="552"/>
      <c r="BH439" s="552"/>
      <c r="BI439" s="552"/>
      <c r="BJ439" s="552"/>
      <c r="BK439" s="552"/>
      <c r="BL439" s="552"/>
      <c r="BM439" s="552"/>
      <c r="BN439" s="552"/>
      <c r="BO439" s="678"/>
    </row>
    <row r="440" spans="32:67" ht="20.25" customHeight="1">
      <c r="AF440" s="678"/>
      <c r="AG440" s="552"/>
      <c r="AH440" s="552"/>
      <c r="AI440" s="614"/>
      <c r="AJ440" s="552"/>
      <c r="AK440" s="552"/>
      <c r="AL440" s="552"/>
      <c r="AM440" s="615"/>
      <c r="AN440" s="259"/>
      <c r="AO440" s="615"/>
      <c r="AP440" s="552"/>
      <c r="AQ440" s="552"/>
      <c r="AR440" s="552"/>
      <c r="AS440" s="552"/>
      <c r="AT440" s="552"/>
      <c r="AU440" s="552"/>
      <c r="AV440" s="552"/>
      <c r="AW440" s="616"/>
      <c r="AX440" s="552"/>
      <c r="AY440" s="552"/>
      <c r="AZ440" s="552"/>
      <c r="BA440" s="616"/>
      <c r="BB440" s="552"/>
      <c r="BC440" s="552"/>
      <c r="BD440" s="552"/>
      <c r="BE440" s="616"/>
      <c r="BF440" s="552"/>
      <c r="BG440" s="552"/>
      <c r="BH440" s="552"/>
      <c r="BI440" s="552"/>
      <c r="BJ440" s="552"/>
      <c r="BK440" s="552"/>
      <c r="BL440" s="552"/>
      <c r="BM440" s="552"/>
      <c r="BN440" s="552"/>
      <c r="BO440" s="678"/>
    </row>
    <row r="441" spans="32:67" ht="20.25" customHeight="1">
      <c r="AF441" s="678"/>
      <c r="AG441" s="552"/>
      <c r="AH441" s="552"/>
      <c r="AI441" s="614"/>
      <c r="AJ441" s="552"/>
      <c r="AK441" s="552"/>
      <c r="AL441" s="552"/>
      <c r="AM441" s="615"/>
      <c r="AN441" s="259"/>
      <c r="AO441" s="615"/>
      <c r="AP441" s="552"/>
      <c r="AQ441" s="552"/>
      <c r="AR441" s="552"/>
      <c r="AS441" s="552"/>
      <c r="AT441" s="552"/>
      <c r="AU441" s="552"/>
      <c r="AV441" s="552"/>
      <c r="AW441" s="616"/>
      <c r="AX441" s="552"/>
      <c r="AY441" s="552"/>
      <c r="AZ441" s="552"/>
      <c r="BA441" s="616"/>
      <c r="BB441" s="552"/>
      <c r="BC441" s="552"/>
      <c r="BD441" s="552"/>
      <c r="BE441" s="616"/>
      <c r="BF441" s="552"/>
      <c r="BG441" s="552"/>
      <c r="BH441" s="552"/>
      <c r="BI441" s="552"/>
      <c r="BJ441" s="552"/>
      <c r="BK441" s="552"/>
      <c r="BL441" s="552"/>
      <c r="BM441" s="552"/>
      <c r="BN441" s="552"/>
      <c r="BO441" s="678"/>
    </row>
    <row r="442" spans="32:67" ht="20.25" customHeight="1">
      <c r="AF442" s="678"/>
      <c r="AG442" s="552"/>
      <c r="AH442" s="552"/>
      <c r="AI442" s="614"/>
      <c r="AJ442" s="552"/>
      <c r="AK442" s="552"/>
      <c r="AL442" s="552"/>
      <c r="AM442" s="615"/>
      <c r="AN442" s="259"/>
      <c r="AO442" s="615"/>
      <c r="AP442" s="552"/>
      <c r="AQ442" s="552"/>
      <c r="AR442" s="552"/>
      <c r="AS442" s="552"/>
      <c r="AT442" s="552"/>
      <c r="AU442" s="552"/>
      <c r="AV442" s="552"/>
      <c r="AW442" s="616"/>
      <c r="AX442" s="552"/>
      <c r="AY442" s="552"/>
      <c r="AZ442" s="552"/>
      <c r="BA442" s="616"/>
      <c r="BB442" s="552"/>
      <c r="BC442" s="552"/>
      <c r="BD442" s="552"/>
      <c r="BE442" s="616"/>
      <c r="BF442" s="552"/>
      <c r="BG442" s="552"/>
      <c r="BH442" s="552"/>
      <c r="BI442" s="552"/>
      <c r="BJ442" s="552"/>
      <c r="BK442" s="552"/>
      <c r="BL442" s="552"/>
      <c r="BM442" s="552"/>
      <c r="BN442" s="552"/>
      <c r="BO442" s="678"/>
    </row>
    <row r="443" spans="32:67" ht="20.25" customHeight="1">
      <c r="AF443" s="678"/>
      <c r="AG443" s="552"/>
      <c r="AH443" s="552"/>
      <c r="AI443" s="614"/>
      <c r="AJ443" s="552"/>
      <c r="AK443" s="552"/>
      <c r="AL443" s="552"/>
      <c r="AM443" s="615"/>
      <c r="AN443" s="259"/>
      <c r="AO443" s="615"/>
      <c r="AP443" s="552"/>
      <c r="AQ443" s="552"/>
      <c r="AR443" s="552"/>
      <c r="AS443" s="552"/>
      <c r="AT443" s="552"/>
      <c r="AU443" s="552"/>
      <c r="AV443" s="552"/>
      <c r="AW443" s="616"/>
      <c r="AX443" s="552"/>
      <c r="AY443" s="552"/>
      <c r="AZ443" s="552"/>
      <c r="BA443" s="616"/>
      <c r="BB443" s="552"/>
      <c r="BC443" s="552"/>
      <c r="BD443" s="552"/>
      <c r="BE443" s="616"/>
      <c r="BF443" s="552"/>
      <c r="BG443" s="552"/>
      <c r="BH443" s="552"/>
      <c r="BI443" s="552"/>
      <c r="BJ443" s="552"/>
      <c r="BK443" s="552"/>
      <c r="BL443" s="552"/>
      <c r="BM443" s="552"/>
      <c r="BN443" s="552"/>
      <c r="BO443" s="678"/>
    </row>
    <row r="444" spans="32:67" ht="20.25" customHeight="1">
      <c r="AF444" s="678"/>
      <c r="AG444" s="552"/>
      <c r="AH444" s="552"/>
      <c r="AI444" s="614"/>
      <c r="AJ444" s="552"/>
      <c r="AK444" s="552"/>
      <c r="AL444" s="552"/>
      <c r="AM444" s="615"/>
      <c r="AN444" s="259"/>
      <c r="AO444" s="615"/>
      <c r="AP444" s="552"/>
      <c r="AQ444" s="552"/>
      <c r="AR444" s="552"/>
      <c r="AS444" s="552"/>
      <c r="AT444" s="552"/>
      <c r="AU444" s="552"/>
      <c r="AV444" s="552"/>
      <c r="AW444" s="616"/>
      <c r="AX444" s="552"/>
      <c r="AY444" s="552"/>
      <c r="AZ444" s="552"/>
      <c r="BA444" s="616"/>
      <c r="BB444" s="552"/>
      <c r="BC444" s="552"/>
      <c r="BD444" s="552"/>
      <c r="BE444" s="616"/>
      <c r="BF444" s="552"/>
      <c r="BG444" s="552"/>
      <c r="BH444" s="552"/>
      <c r="BI444" s="552"/>
      <c r="BJ444" s="552"/>
      <c r="BK444" s="552"/>
      <c r="BL444" s="552"/>
      <c r="BM444" s="552"/>
      <c r="BN444" s="552"/>
      <c r="BO444" s="678"/>
    </row>
    <row r="445" spans="32:67" ht="20.25" customHeight="1">
      <c r="AF445" s="678"/>
      <c r="AG445" s="552"/>
      <c r="AH445" s="552"/>
      <c r="AI445" s="614"/>
      <c r="AJ445" s="552"/>
      <c r="AK445" s="552"/>
      <c r="AL445" s="552"/>
      <c r="AM445" s="615"/>
      <c r="AN445" s="259"/>
      <c r="AO445" s="615"/>
      <c r="AP445" s="552"/>
      <c r="AQ445" s="552"/>
      <c r="AR445" s="552"/>
      <c r="AS445" s="552"/>
      <c r="AT445" s="552"/>
      <c r="AU445" s="552"/>
      <c r="AV445" s="552"/>
      <c r="AW445" s="616"/>
      <c r="AX445" s="552"/>
      <c r="AY445" s="552"/>
      <c r="AZ445" s="552"/>
      <c r="BA445" s="616"/>
      <c r="BB445" s="552"/>
      <c r="BC445" s="552"/>
      <c r="BD445" s="552"/>
      <c r="BE445" s="616"/>
      <c r="BF445" s="552"/>
      <c r="BG445" s="552"/>
      <c r="BH445" s="552"/>
      <c r="BI445" s="552"/>
      <c r="BJ445" s="552"/>
      <c r="BK445" s="552"/>
      <c r="BL445" s="552"/>
      <c r="BM445" s="552"/>
      <c r="BN445" s="552"/>
      <c r="BO445" s="678"/>
    </row>
    <row r="446" spans="32:67" ht="20.25" customHeight="1">
      <c r="AF446" s="678"/>
      <c r="AG446" s="552"/>
      <c r="AH446" s="552"/>
      <c r="AI446" s="614"/>
      <c r="AJ446" s="552"/>
      <c r="AK446" s="552"/>
      <c r="AL446" s="552"/>
      <c r="AM446" s="615"/>
      <c r="AN446" s="259"/>
      <c r="AO446" s="615"/>
      <c r="AP446" s="552"/>
      <c r="AQ446" s="552"/>
      <c r="AR446" s="552"/>
      <c r="AS446" s="552"/>
      <c r="AT446" s="552"/>
      <c r="AU446" s="552"/>
      <c r="AV446" s="552"/>
      <c r="AW446" s="616"/>
      <c r="AX446" s="552"/>
      <c r="AY446" s="552"/>
      <c r="AZ446" s="552"/>
      <c r="BA446" s="616"/>
      <c r="BB446" s="552"/>
      <c r="BC446" s="552"/>
      <c r="BD446" s="552"/>
      <c r="BE446" s="616"/>
      <c r="BF446" s="552"/>
      <c r="BG446" s="552"/>
      <c r="BH446" s="552"/>
      <c r="BI446" s="552"/>
      <c r="BJ446" s="552"/>
      <c r="BK446" s="552"/>
      <c r="BL446" s="552"/>
      <c r="BM446" s="552"/>
      <c r="BN446" s="552"/>
      <c r="BO446" s="678"/>
    </row>
    <row r="447" spans="32:67" ht="20.25" customHeight="1">
      <c r="AF447" s="678"/>
      <c r="AG447" s="552"/>
      <c r="AH447" s="552"/>
      <c r="AI447" s="614"/>
      <c r="AJ447" s="552"/>
      <c r="AK447" s="552"/>
      <c r="AL447" s="552"/>
      <c r="AM447" s="615"/>
      <c r="AN447" s="259"/>
      <c r="AO447" s="615"/>
      <c r="AP447" s="552"/>
      <c r="AQ447" s="552"/>
      <c r="AR447" s="552"/>
      <c r="AS447" s="552"/>
      <c r="AT447" s="552"/>
      <c r="AU447" s="552"/>
      <c r="AV447" s="552"/>
      <c r="AW447" s="616"/>
      <c r="AX447" s="552"/>
      <c r="AY447" s="552"/>
      <c r="AZ447" s="552"/>
      <c r="BA447" s="616"/>
      <c r="BB447" s="552"/>
      <c r="BC447" s="552"/>
      <c r="BD447" s="552"/>
      <c r="BE447" s="616"/>
      <c r="BF447" s="552"/>
      <c r="BG447" s="552"/>
      <c r="BH447" s="552"/>
      <c r="BI447" s="552"/>
      <c r="BJ447" s="552"/>
      <c r="BK447" s="552"/>
      <c r="BL447" s="552"/>
      <c r="BM447" s="552"/>
      <c r="BN447" s="552"/>
      <c r="BO447" s="678"/>
    </row>
    <row r="448" spans="32:67" ht="20.25" customHeight="1">
      <c r="AF448" s="678"/>
      <c r="AG448" s="552"/>
      <c r="AH448" s="552"/>
      <c r="AI448" s="614"/>
      <c r="AJ448" s="552"/>
      <c r="AK448" s="552"/>
      <c r="AL448" s="552"/>
      <c r="AM448" s="615"/>
      <c r="AN448" s="259"/>
      <c r="AO448" s="615"/>
      <c r="AP448" s="552"/>
      <c r="AQ448" s="552"/>
      <c r="AR448" s="552"/>
      <c r="AS448" s="552"/>
      <c r="AT448" s="552"/>
      <c r="AU448" s="552"/>
      <c r="AV448" s="552"/>
      <c r="AW448" s="616"/>
      <c r="AX448" s="552"/>
      <c r="AY448" s="552"/>
      <c r="AZ448" s="552"/>
      <c r="BA448" s="616"/>
      <c r="BB448" s="552"/>
      <c r="BC448" s="552"/>
      <c r="BD448" s="552"/>
      <c r="BE448" s="616"/>
      <c r="BF448" s="552"/>
      <c r="BG448" s="552"/>
      <c r="BH448" s="552"/>
      <c r="BI448" s="552"/>
      <c r="BJ448" s="552"/>
      <c r="BK448" s="552"/>
      <c r="BL448" s="552"/>
      <c r="BM448" s="552"/>
      <c r="BN448" s="552"/>
      <c r="BO448" s="678"/>
    </row>
    <row r="449" spans="32:67" ht="20.25" customHeight="1">
      <c r="AF449" s="678"/>
      <c r="AG449" s="552"/>
      <c r="AH449" s="552"/>
      <c r="AI449" s="614"/>
      <c r="AJ449" s="552"/>
      <c r="AK449" s="552"/>
      <c r="AL449" s="552"/>
      <c r="AM449" s="615"/>
      <c r="AN449" s="259"/>
      <c r="AO449" s="615"/>
      <c r="AP449" s="552"/>
      <c r="AQ449" s="552"/>
      <c r="AR449" s="552"/>
      <c r="AS449" s="552"/>
      <c r="AT449" s="552"/>
      <c r="AU449" s="552"/>
      <c r="AV449" s="552"/>
      <c r="AW449" s="616"/>
      <c r="AX449" s="552"/>
      <c r="AY449" s="552"/>
      <c r="AZ449" s="552"/>
      <c r="BA449" s="616"/>
      <c r="BB449" s="552"/>
      <c r="BC449" s="552"/>
      <c r="BD449" s="552"/>
      <c r="BE449" s="616"/>
      <c r="BF449" s="552"/>
      <c r="BG449" s="552"/>
      <c r="BH449" s="552"/>
      <c r="BI449" s="552"/>
      <c r="BJ449" s="552"/>
      <c r="BK449" s="552"/>
      <c r="BL449" s="552"/>
      <c r="BM449" s="552"/>
      <c r="BN449" s="552"/>
      <c r="BO449" s="678"/>
    </row>
    <row r="450" spans="32:67" ht="20.25" customHeight="1">
      <c r="AF450" s="678"/>
      <c r="AG450" s="552"/>
      <c r="AH450" s="552"/>
      <c r="AI450" s="614"/>
      <c r="AJ450" s="552"/>
      <c r="AK450" s="552"/>
      <c r="AL450" s="552"/>
      <c r="AM450" s="615"/>
      <c r="AN450" s="259"/>
      <c r="AO450" s="615"/>
      <c r="AP450" s="552"/>
      <c r="AQ450" s="552"/>
      <c r="AR450" s="552"/>
      <c r="AS450" s="552"/>
      <c r="AT450" s="552"/>
      <c r="AU450" s="552"/>
      <c r="AV450" s="552"/>
      <c r="AW450" s="616"/>
      <c r="AX450" s="552"/>
      <c r="AY450" s="552"/>
      <c r="AZ450" s="552"/>
      <c r="BA450" s="616"/>
      <c r="BB450" s="552"/>
      <c r="BC450" s="552"/>
      <c r="BD450" s="552"/>
      <c r="BE450" s="616"/>
      <c r="BF450" s="552"/>
      <c r="BG450" s="552"/>
      <c r="BH450" s="552"/>
      <c r="BI450" s="552"/>
      <c r="BJ450" s="552"/>
      <c r="BK450" s="552"/>
      <c r="BL450" s="552"/>
      <c r="BM450" s="552"/>
      <c r="BN450" s="552"/>
      <c r="BO450" s="678"/>
    </row>
    <row r="451" spans="32:67" ht="20.25" customHeight="1">
      <c r="AF451" s="678"/>
      <c r="AG451" s="552"/>
      <c r="AH451" s="552"/>
      <c r="AI451" s="614"/>
      <c r="AJ451" s="552"/>
      <c r="AK451" s="552"/>
      <c r="AL451" s="552"/>
      <c r="AM451" s="615"/>
      <c r="AN451" s="259"/>
      <c r="AO451" s="615"/>
      <c r="AP451" s="552"/>
      <c r="AQ451" s="552"/>
      <c r="AR451" s="552"/>
      <c r="AS451" s="552"/>
      <c r="AT451" s="552"/>
      <c r="AU451" s="552"/>
      <c r="AV451" s="552"/>
      <c r="AW451" s="616"/>
      <c r="AX451" s="552"/>
      <c r="AY451" s="552"/>
      <c r="AZ451" s="552"/>
      <c r="BA451" s="616"/>
      <c r="BB451" s="552"/>
      <c r="BC451" s="552"/>
      <c r="BD451" s="552"/>
      <c r="BE451" s="616"/>
      <c r="BF451" s="552"/>
      <c r="BG451" s="552"/>
      <c r="BH451" s="552"/>
      <c r="BI451" s="552"/>
      <c r="BJ451" s="552"/>
      <c r="BK451" s="552"/>
      <c r="BL451" s="552"/>
      <c r="BM451" s="552"/>
      <c r="BN451" s="552"/>
      <c r="BO451" s="678"/>
    </row>
    <row r="452" spans="32:67" ht="20.25" customHeight="1">
      <c r="AF452" s="678"/>
      <c r="AG452" s="552"/>
      <c r="AH452" s="552"/>
      <c r="AI452" s="614"/>
      <c r="AJ452" s="552"/>
      <c r="AK452" s="552"/>
      <c r="AL452" s="552"/>
      <c r="AM452" s="615"/>
      <c r="AN452" s="259"/>
      <c r="AO452" s="615"/>
      <c r="AP452" s="552"/>
      <c r="AQ452" s="552"/>
      <c r="AR452" s="552"/>
      <c r="AS452" s="552"/>
      <c r="AT452" s="552"/>
      <c r="AU452" s="552"/>
      <c r="AV452" s="552"/>
      <c r="AW452" s="616"/>
      <c r="AX452" s="552"/>
      <c r="AY452" s="552"/>
      <c r="AZ452" s="552"/>
      <c r="BA452" s="616"/>
      <c r="BB452" s="552"/>
      <c r="BC452" s="552"/>
      <c r="BD452" s="552"/>
      <c r="BE452" s="616"/>
      <c r="BF452" s="552"/>
      <c r="BG452" s="552"/>
      <c r="BH452" s="552"/>
      <c r="BI452" s="552"/>
      <c r="BJ452" s="552"/>
      <c r="BK452" s="552"/>
      <c r="BL452" s="552"/>
      <c r="BM452" s="552"/>
      <c r="BN452" s="552"/>
      <c r="BO452" s="678"/>
    </row>
    <row r="453" spans="32:67" ht="20.25" customHeight="1">
      <c r="AF453" s="678"/>
      <c r="AG453" s="552"/>
      <c r="AH453" s="552"/>
      <c r="AI453" s="614"/>
      <c r="AJ453" s="552"/>
      <c r="AK453" s="552"/>
      <c r="AL453" s="552"/>
      <c r="AM453" s="615"/>
      <c r="AN453" s="259"/>
      <c r="AO453" s="615"/>
      <c r="AP453" s="552"/>
      <c r="AQ453" s="552"/>
      <c r="AR453" s="552"/>
      <c r="AS453" s="552"/>
      <c r="AT453" s="552"/>
      <c r="AU453" s="552"/>
      <c r="AV453" s="552"/>
      <c r="AW453" s="616"/>
      <c r="AX453" s="552"/>
      <c r="AY453" s="552"/>
      <c r="AZ453" s="552"/>
      <c r="BA453" s="616"/>
      <c r="BB453" s="552"/>
      <c r="BC453" s="552"/>
      <c r="BD453" s="552"/>
      <c r="BE453" s="616"/>
      <c r="BF453" s="552"/>
      <c r="BG453" s="552"/>
      <c r="BH453" s="552"/>
      <c r="BI453" s="552"/>
      <c r="BJ453" s="552"/>
      <c r="BK453" s="552"/>
      <c r="BL453" s="552"/>
      <c r="BM453" s="552"/>
      <c r="BN453" s="552"/>
      <c r="BO453" s="678"/>
    </row>
    <row r="454" spans="32:67" ht="20.25" customHeight="1">
      <c r="AF454" s="678"/>
      <c r="AG454" s="552"/>
      <c r="AH454" s="552"/>
      <c r="AI454" s="614"/>
      <c r="AJ454" s="552"/>
      <c r="AK454" s="552"/>
      <c r="AL454" s="552"/>
      <c r="AM454" s="615"/>
      <c r="AN454" s="259"/>
      <c r="AO454" s="615"/>
      <c r="AP454" s="552"/>
      <c r="AQ454" s="552"/>
      <c r="AR454" s="552"/>
      <c r="AS454" s="552"/>
      <c r="AT454" s="552"/>
      <c r="AU454" s="552"/>
      <c r="AV454" s="552"/>
      <c r="AW454" s="616"/>
      <c r="AX454" s="552"/>
      <c r="AY454" s="552"/>
      <c r="AZ454" s="552"/>
      <c r="BA454" s="616"/>
      <c r="BB454" s="552"/>
      <c r="BC454" s="552"/>
      <c r="BD454" s="552"/>
      <c r="BE454" s="616"/>
      <c r="BF454" s="552"/>
      <c r="BG454" s="552"/>
      <c r="BH454" s="552"/>
      <c r="BI454" s="552"/>
      <c r="BJ454" s="552"/>
      <c r="BK454" s="552"/>
      <c r="BL454" s="552"/>
      <c r="BM454" s="552"/>
      <c r="BN454" s="552"/>
      <c r="BO454" s="678"/>
    </row>
    <row r="455" spans="32:67" ht="20.25" customHeight="1">
      <c r="AF455" s="678"/>
      <c r="AG455" s="552"/>
      <c r="AH455" s="552"/>
      <c r="AI455" s="614"/>
      <c r="AJ455" s="552"/>
      <c r="AK455" s="552"/>
      <c r="AL455" s="552"/>
      <c r="AM455" s="615"/>
      <c r="AN455" s="259"/>
      <c r="AO455" s="615"/>
      <c r="AP455" s="552"/>
      <c r="AQ455" s="552"/>
      <c r="AR455" s="552"/>
      <c r="AS455" s="552"/>
      <c r="AT455" s="552"/>
      <c r="AU455" s="552"/>
      <c r="AV455" s="552"/>
      <c r="AW455" s="616"/>
      <c r="AX455" s="552"/>
      <c r="AY455" s="552"/>
      <c r="AZ455" s="552"/>
      <c r="BA455" s="616"/>
      <c r="BB455" s="552"/>
      <c r="BC455" s="552"/>
      <c r="BD455" s="552"/>
      <c r="BE455" s="616"/>
      <c r="BF455" s="552"/>
      <c r="BG455" s="552"/>
      <c r="BH455" s="552"/>
      <c r="BI455" s="552"/>
      <c r="BJ455" s="552"/>
      <c r="BK455" s="552"/>
      <c r="BL455" s="552"/>
      <c r="BM455" s="552"/>
      <c r="BN455" s="552"/>
      <c r="BO455" s="678"/>
    </row>
    <row r="456" spans="32:67" ht="20.25" customHeight="1">
      <c r="AF456" s="678"/>
      <c r="AG456" s="552"/>
      <c r="AH456" s="552"/>
      <c r="AI456" s="614"/>
      <c r="AJ456" s="552"/>
      <c r="AK456" s="552"/>
      <c r="AL456" s="552"/>
      <c r="AM456" s="615"/>
      <c r="AN456" s="259"/>
      <c r="AO456" s="615"/>
      <c r="AP456" s="552"/>
      <c r="AQ456" s="552"/>
      <c r="AR456" s="552"/>
      <c r="AS456" s="552"/>
      <c r="AT456" s="552"/>
      <c r="AU456" s="552"/>
      <c r="AV456" s="552"/>
      <c r="AW456" s="616"/>
      <c r="AX456" s="552"/>
      <c r="AY456" s="552"/>
      <c r="AZ456" s="552"/>
      <c r="BA456" s="616"/>
      <c r="BB456" s="552"/>
      <c r="BC456" s="552"/>
      <c r="BD456" s="552"/>
      <c r="BE456" s="616"/>
      <c r="BF456" s="552"/>
      <c r="BG456" s="552"/>
      <c r="BH456" s="552"/>
      <c r="BI456" s="552"/>
      <c r="BJ456" s="552"/>
      <c r="BK456" s="552"/>
      <c r="BL456" s="552"/>
      <c r="BM456" s="552"/>
      <c r="BN456" s="552"/>
      <c r="BO456" s="678"/>
    </row>
    <row r="457" spans="32:67" ht="20.25" customHeight="1">
      <c r="AF457" s="678"/>
      <c r="AG457" s="552"/>
      <c r="AH457" s="552"/>
      <c r="AI457" s="614"/>
      <c r="AJ457" s="552"/>
      <c r="AK457" s="552"/>
      <c r="AL457" s="552"/>
      <c r="AM457" s="615"/>
      <c r="AN457" s="259"/>
      <c r="AO457" s="615"/>
      <c r="AP457" s="552"/>
      <c r="AQ457" s="552"/>
      <c r="AR457" s="552"/>
      <c r="AS457" s="552"/>
      <c r="AT457" s="552"/>
      <c r="AU457" s="552"/>
      <c r="AV457" s="552"/>
      <c r="AW457" s="616"/>
      <c r="AX457" s="552"/>
      <c r="AY457" s="552"/>
      <c r="AZ457" s="552"/>
      <c r="BA457" s="616"/>
      <c r="BB457" s="552"/>
      <c r="BC457" s="552"/>
      <c r="BD457" s="552"/>
      <c r="BE457" s="616"/>
      <c r="BF457" s="552"/>
      <c r="BG457" s="552"/>
      <c r="BH457" s="552"/>
      <c r="BI457" s="552"/>
      <c r="BJ457" s="552"/>
      <c r="BK457" s="552"/>
      <c r="BL457" s="552"/>
      <c r="BM457" s="552"/>
      <c r="BN457" s="552"/>
      <c r="BO457" s="678"/>
    </row>
    <row r="458" spans="32:67" ht="20.25" customHeight="1">
      <c r="AF458" s="678"/>
      <c r="AG458" s="552"/>
      <c r="AH458" s="552"/>
      <c r="AI458" s="614"/>
      <c r="AJ458" s="552"/>
      <c r="AK458" s="552"/>
      <c r="AL458" s="552"/>
      <c r="AM458" s="615"/>
      <c r="AN458" s="259"/>
      <c r="AO458" s="615"/>
      <c r="AP458" s="552"/>
      <c r="AQ458" s="552"/>
      <c r="AR458" s="552"/>
      <c r="AS458" s="552"/>
      <c r="AT458" s="552"/>
      <c r="AU458" s="552"/>
      <c r="AV458" s="552"/>
      <c r="AW458" s="616"/>
      <c r="AX458" s="552"/>
      <c r="AY458" s="552"/>
      <c r="AZ458" s="552"/>
      <c r="BA458" s="616"/>
      <c r="BB458" s="552"/>
      <c r="BC458" s="552"/>
      <c r="BD458" s="552"/>
      <c r="BE458" s="616"/>
      <c r="BF458" s="552"/>
      <c r="BG458" s="552"/>
      <c r="BH458" s="552"/>
      <c r="BI458" s="552"/>
      <c r="BJ458" s="552"/>
      <c r="BK458" s="552"/>
      <c r="BL458" s="552"/>
      <c r="BM458" s="552"/>
      <c r="BN458" s="552"/>
      <c r="BO458" s="678"/>
    </row>
    <row r="459" spans="32:67" ht="20.25" customHeight="1">
      <c r="AF459" s="678"/>
      <c r="AG459" s="552"/>
      <c r="AH459" s="552"/>
      <c r="AI459" s="614"/>
      <c r="AJ459" s="552"/>
      <c r="AK459" s="552"/>
      <c r="AL459" s="552"/>
      <c r="AM459" s="615"/>
      <c r="AN459" s="259"/>
      <c r="AO459" s="615"/>
      <c r="AP459" s="552"/>
      <c r="AQ459" s="552"/>
      <c r="AR459" s="552"/>
      <c r="AS459" s="552"/>
      <c r="AT459" s="552"/>
      <c r="AU459" s="552"/>
      <c r="AV459" s="552"/>
      <c r="AW459" s="616"/>
      <c r="AX459" s="552"/>
      <c r="AY459" s="552"/>
      <c r="AZ459" s="552"/>
      <c r="BA459" s="616"/>
      <c r="BB459" s="552"/>
      <c r="BC459" s="552"/>
      <c r="BD459" s="552"/>
      <c r="BE459" s="616"/>
      <c r="BF459" s="552"/>
      <c r="BG459" s="552"/>
      <c r="BH459" s="552"/>
      <c r="BI459" s="552"/>
      <c r="BJ459" s="552"/>
      <c r="BK459" s="552"/>
      <c r="BL459" s="552"/>
      <c r="BM459" s="552"/>
      <c r="BN459" s="552"/>
      <c r="BO459" s="678"/>
    </row>
    <row r="460" spans="32:67" ht="20.25" customHeight="1">
      <c r="AF460" s="678"/>
      <c r="AG460" s="552"/>
      <c r="AH460" s="552"/>
      <c r="AI460" s="614"/>
      <c r="AJ460" s="552"/>
      <c r="AK460" s="552"/>
      <c r="AL460" s="552"/>
      <c r="AM460" s="615"/>
      <c r="AN460" s="259"/>
      <c r="AO460" s="615"/>
      <c r="AP460" s="552"/>
      <c r="AQ460" s="552"/>
      <c r="AR460" s="552"/>
      <c r="AS460" s="552"/>
      <c r="AT460" s="552"/>
      <c r="AU460" s="552"/>
      <c r="AV460" s="552"/>
      <c r="AW460" s="616"/>
      <c r="AX460" s="552"/>
      <c r="AY460" s="552"/>
      <c r="AZ460" s="552"/>
      <c r="BA460" s="616"/>
      <c r="BB460" s="552"/>
      <c r="BC460" s="552"/>
      <c r="BD460" s="552"/>
      <c r="BE460" s="616"/>
      <c r="BF460" s="552"/>
      <c r="BG460" s="552"/>
      <c r="BH460" s="552"/>
      <c r="BI460" s="552"/>
      <c r="BJ460" s="552"/>
      <c r="BK460" s="552"/>
      <c r="BL460" s="552"/>
      <c r="BM460" s="552"/>
      <c r="BN460" s="552"/>
      <c r="BO460" s="678"/>
    </row>
    <row r="461" spans="32:67" ht="20.25" customHeight="1">
      <c r="AF461" s="678"/>
      <c r="AG461" s="552"/>
      <c r="AH461" s="552"/>
      <c r="AI461" s="614"/>
      <c r="AJ461" s="552"/>
      <c r="AK461" s="552"/>
      <c r="AL461" s="552"/>
      <c r="AM461" s="615"/>
      <c r="AN461" s="259"/>
      <c r="AO461" s="615"/>
      <c r="AP461" s="552"/>
      <c r="AQ461" s="552"/>
      <c r="AR461" s="552"/>
      <c r="AS461" s="552"/>
      <c r="AT461" s="552"/>
      <c r="AU461" s="552"/>
      <c r="AV461" s="552"/>
      <c r="AW461" s="616"/>
      <c r="AX461" s="552"/>
      <c r="AY461" s="552"/>
      <c r="AZ461" s="552"/>
      <c r="BA461" s="616"/>
      <c r="BB461" s="552"/>
      <c r="BC461" s="552"/>
      <c r="BD461" s="552"/>
      <c r="BE461" s="616"/>
      <c r="BF461" s="552"/>
      <c r="BG461" s="552"/>
      <c r="BH461" s="552"/>
      <c r="BI461" s="552"/>
      <c r="BJ461" s="552"/>
      <c r="BK461" s="552"/>
      <c r="BL461" s="552"/>
      <c r="BM461" s="552"/>
      <c r="BN461" s="552"/>
      <c r="BO461" s="678"/>
    </row>
    <row r="462" spans="32:67" ht="20.25" customHeight="1">
      <c r="AF462" s="678"/>
      <c r="AG462" s="552"/>
      <c r="AH462" s="552"/>
      <c r="AI462" s="614"/>
      <c r="AJ462" s="552"/>
      <c r="AK462" s="552"/>
      <c r="AL462" s="552"/>
      <c r="AM462" s="615"/>
      <c r="AN462" s="259"/>
      <c r="AO462" s="615"/>
      <c r="AP462" s="552"/>
      <c r="AQ462" s="552"/>
      <c r="AR462" s="552"/>
      <c r="AS462" s="552"/>
      <c r="AT462" s="552"/>
      <c r="AU462" s="552"/>
      <c r="AV462" s="552"/>
      <c r="AW462" s="616"/>
      <c r="AX462" s="552"/>
      <c r="AY462" s="552"/>
      <c r="AZ462" s="552"/>
      <c r="BA462" s="616"/>
      <c r="BB462" s="552"/>
      <c r="BC462" s="552"/>
      <c r="BD462" s="552"/>
      <c r="BE462" s="616"/>
      <c r="BF462" s="552"/>
      <c r="BG462" s="552"/>
      <c r="BH462" s="552"/>
      <c r="BI462" s="552"/>
      <c r="BJ462" s="552"/>
      <c r="BK462" s="552"/>
      <c r="BL462" s="552"/>
      <c r="BM462" s="552"/>
      <c r="BN462" s="552"/>
      <c r="BO462" s="678"/>
    </row>
    <row r="463" spans="32:67" ht="20.25" customHeight="1">
      <c r="AF463" s="678"/>
      <c r="AG463" s="552"/>
      <c r="AH463" s="552"/>
      <c r="AI463" s="614"/>
      <c r="AJ463" s="552"/>
      <c r="AK463" s="552"/>
      <c r="AL463" s="552"/>
      <c r="AM463" s="615"/>
      <c r="AN463" s="259"/>
      <c r="AO463" s="615"/>
      <c r="AP463" s="552"/>
      <c r="AQ463" s="552"/>
      <c r="AR463" s="552"/>
      <c r="AS463" s="552"/>
      <c r="AT463" s="552"/>
      <c r="AU463" s="552"/>
      <c r="AV463" s="552"/>
      <c r="AW463" s="616"/>
      <c r="AX463" s="552"/>
      <c r="AY463" s="552"/>
      <c r="AZ463" s="552"/>
      <c r="BA463" s="616"/>
      <c r="BB463" s="552"/>
      <c r="BC463" s="552"/>
      <c r="BD463" s="552"/>
      <c r="BE463" s="616"/>
      <c r="BF463" s="552"/>
      <c r="BG463" s="552"/>
      <c r="BH463" s="552"/>
      <c r="BI463" s="552"/>
      <c r="BJ463" s="552"/>
      <c r="BK463" s="552"/>
      <c r="BL463" s="552"/>
      <c r="BM463" s="552"/>
      <c r="BN463" s="552"/>
      <c r="BO463" s="678"/>
    </row>
    <row r="464" spans="32:67" ht="20.25" customHeight="1">
      <c r="AF464" s="678"/>
      <c r="AG464" s="552"/>
      <c r="AH464" s="552"/>
      <c r="AI464" s="614"/>
      <c r="AJ464" s="552"/>
      <c r="AK464" s="552"/>
      <c r="AL464" s="552"/>
      <c r="AM464" s="615"/>
      <c r="AN464" s="259"/>
      <c r="AO464" s="615"/>
      <c r="AP464" s="552"/>
      <c r="AQ464" s="552"/>
      <c r="AR464" s="552"/>
      <c r="AS464" s="552"/>
      <c r="AT464" s="552"/>
      <c r="AU464" s="552"/>
      <c r="AV464" s="552"/>
      <c r="AW464" s="616"/>
      <c r="AX464" s="552"/>
      <c r="AY464" s="552"/>
      <c r="AZ464" s="552"/>
      <c r="BA464" s="616"/>
      <c r="BB464" s="552"/>
      <c r="BC464" s="552"/>
      <c r="BD464" s="552"/>
      <c r="BE464" s="616"/>
      <c r="BF464" s="552"/>
      <c r="BG464" s="552"/>
      <c r="BH464" s="552"/>
      <c r="BI464" s="552"/>
      <c r="BJ464" s="552"/>
      <c r="BK464" s="552"/>
      <c r="BL464" s="552"/>
      <c r="BM464" s="552"/>
      <c r="BN464" s="552"/>
      <c r="BO464" s="678"/>
    </row>
    <row r="465" spans="32:67" ht="20.25" customHeight="1">
      <c r="AF465" s="678"/>
      <c r="AG465" s="552"/>
      <c r="AH465" s="552"/>
      <c r="AI465" s="614"/>
      <c r="AJ465" s="552"/>
      <c r="AK465" s="552"/>
      <c r="AL465" s="552"/>
      <c r="AM465" s="615"/>
      <c r="AN465" s="259"/>
      <c r="AO465" s="615"/>
      <c r="AP465" s="552"/>
      <c r="AQ465" s="552"/>
      <c r="AR465" s="552"/>
      <c r="AS465" s="552"/>
      <c r="AT465" s="552"/>
      <c r="AU465" s="552"/>
      <c r="AV465" s="552"/>
      <c r="AW465" s="616"/>
      <c r="AX465" s="552"/>
      <c r="AY465" s="552"/>
      <c r="AZ465" s="552"/>
      <c r="BA465" s="616"/>
      <c r="BB465" s="552"/>
      <c r="BC465" s="552"/>
      <c r="BD465" s="552"/>
      <c r="BE465" s="616"/>
      <c r="BF465" s="552"/>
      <c r="BG465" s="552"/>
      <c r="BH465" s="552"/>
      <c r="BI465" s="552"/>
      <c r="BJ465" s="552"/>
      <c r="BK465" s="552"/>
      <c r="BL465" s="552"/>
      <c r="BM465" s="552"/>
      <c r="BN465" s="552"/>
      <c r="BO465" s="678"/>
    </row>
    <row r="466" spans="32:67" ht="20.25" customHeight="1">
      <c r="AF466" s="678"/>
      <c r="AG466" s="552"/>
      <c r="AH466" s="552"/>
      <c r="AI466" s="614"/>
      <c r="AJ466" s="552"/>
      <c r="AK466" s="552"/>
      <c r="AL466" s="552"/>
      <c r="AM466" s="615"/>
      <c r="AN466" s="259"/>
      <c r="AO466" s="615"/>
      <c r="AP466" s="552"/>
      <c r="AQ466" s="552"/>
      <c r="AR466" s="552"/>
      <c r="AS466" s="552"/>
      <c r="AT466" s="552"/>
      <c r="AU466" s="552"/>
      <c r="AV466" s="552"/>
      <c r="AW466" s="616"/>
      <c r="AX466" s="552"/>
      <c r="AY466" s="552"/>
      <c r="AZ466" s="552"/>
      <c r="BA466" s="616"/>
      <c r="BB466" s="552"/>
      <c r="BC466" s="552"/>
      <c r="BD466" s="552"/>
      <c r="BE466" s="616"/>
      <c r="BF466" s="552"/>
      <c r="BG466" s="552"/>
      <c r="BH466" s="552"/>
      <c r="BI466" s="552"/>
      <c r="BJ466" s="552"/>
      <c r="BK466" s="552"/>
      <c r="BL466" s="552"/>
      <c r="BM466" s="552"/>
      <c r="BN466" s="552"/>
      <c r="BO466" s="678"/>
    </row>
    <row r="467" spans="32:67" ht="20.25" customHeight="1">
      <c r="AF467" s="678"/>
      <c r="AG467" s="552"/>
      <c r="AH467" s="552"/>
      <c r="AI467" s="614"/>
      <c r="AJ467" s="552"/>
      <c r="AK467" s="552"/>
      <c r="AL467" s="552"/>
      <c r="AM467" s="615"/>
      <c r="AN467" s="259"/>
      <c r="AO467" s="615"/>
      <c r="AP467" s="552"/>
      <c r="AQ467" s="552"/>
      <c r="AR467" s="552"/>
      <c r="AS467" s="552"/>
      <c r="AT467" s="552"/>
      <c r="AU467" s="552"/>
      <c r="AV467" s="552"/>
      <c r="AW467" s="616"/>
      <c r="AX467" s="552"/>
      <c r="AY467" s="552"/>
      <c r="AZ467" s="552"/>
      <c r="BA467" s="616"/>
      <c r="BB467" s="552"/>
      <c r="BC467" s="552"/>
      <c r="BD467" s="552"/>
      <c r="BE467" s="616"/>
      <c r="BF467" s="552"/>
      <c r="BG467" s="552"/>
      <c r="BH467" s="552"/>
      <c r="BI467" s="552"/>
      <c r="BJ467" s="552"/>
      <c r="BK467" s="552"/>
      <c r="BL467" s="552"/>
      <c r="BM467" s="552"/>
      <c r="BN467" s="552"/>
      <c r="BO467" s="678"/>
    </row>
    <row r="468" spans="32:67" ht="20.25" customHeight="1">
      <c r="AF468" s="678"/>
      <c r="AG468" s="552"/>
      <c r="AH468" s="552"/>
      <c r="AI468" s="614"/>
      <c r="AJ468" s="552"/>
      <c r="AK468" s="552"/>
      <c r="AL468" s="552"/>
      <c r="AM468" s="615"/>
      <c r="AN468" s="259"/>
      <c r="AO468" s="615"/>
      <c r="AP468" s="552"/>
      <c r="AQ468" s="552"/>
      <c r="AR468" s="552"/>
      <c r="AS468" s="552"/>
      <c r="AT468" s="552"/>
      <c r="AU468" s="552"/>
      <c r="AV468" s="552"/>
      <c r="AW468" s="616"/>
      <c r="AX468" s="552"/>
      <c r="AY468" s="552"/>
      <c r="AZ468" s="552"/>
      <c r="BA468" s="616"/>
      <c r="BB468" s="552"/>
      <c r="BC468" s="552"/>
      <c r="BD468" s="552"/>
      <c r="BE468" s="616"/>
      <c r="BF468" s="552"/>
      <c r="BG468" s="552"/>
      <c r="BH468" s="552"/>
      <c r="BI468" s="552"/>
      <c r="BJ468" s="552"/>
      <c r="BK468" s="552"/>
      <c r="BL468" s="552"/>
      <c r="BM468" s="552"/>
      <c r="BN468" s="552"/>
      <c r="BO468" s="678"/>
    </row>
    <row r="469" spans="32:67" ht="20.25" customHeight="1">
      <c r="AF469" s="678"/>
      <c r="AG469" s="552"/>
      <c r="AH469" s="552"/>
      <c r="AI469" s="614"/>
      <c r="AJ469" s="552"/>
      <c r="AK469" s="552"/>
      <c r="AL469" s="552"/>
      <c r="AM469" s="615"/>
      <c r="AN469" s="259"/>
      <c r="AO469" s="615"/>
      <c r="AP469" s="552"/>
      <c r="AQ469" s="552"/>
      <c r="AR469" s="552"/>
      <c r="AS469" s="552"/>
      <c r="AT469" s="552"/>
      <c r="AU469" s="552"/>
      <c r="AV469" s="552"/>
      <c r="AW469" s="616"/>
      <c r="AX469" s="552"/>
      <c r="AY469" s="552"/>
      <c r="AZ469" s="552"/>
      <c r="BA469" s="616"/>
      <c r="BB469" s="552"/>
      <c r="BC469" s="552"/>
      <c r="BD469" s="552"/>
      <c r="BE469" s="616"/>
      <c r="BF469" s="552"/>
      <c r="BG469" s="552"/>
      <c r="BH469" s="552"/>
      <c r="BI469" s="552"/>
      <c r="BJ469" s="552"/>
      <c r="BK469" s="552"/>
      <c r="BL469" s="552"/>
      <c r="BM469" s="552"/>
      <c r="BN469" s="552"/>
      <c r="BO469" s="678"/>
    </row>
    <row r="470" spans="32:67" ht="20.25" customHeight="1">
      <c r="AF470" s="678"/>
      <c r="AG470" s="552"/>
      <c r="AH470" s="552"/>
      <c r="AI470" s="614"/>
      <c r="AJ470" s="552"/>
      <c r="AK470" s="552"/>
      <c r="AL470" s="552"/>
      <c r="AM470" s="615"/>
      <c r="AN470" s="259"/>
      <c r="AO470" s="615"/>
      <c r="AP470" s="552"/>
      <c r="AQ470" s="552"/>
      <c r="AR470" s="552"/>
      <c r="AS470" s="552"/>
      <c r="AT470" s="552"/>
      <c r="AU470" s="552"/>
      <c r="AV470" s="552"/>
      <c r="AW470" s="616"/>
      <c r="AX470" s="552"/>
      <c r="AY470" s="552"/>
      <c r="AZ470" s="552"/>
      <c r="BA470" s="616"/>
      <c r="BB470" s="552"/>
      <c r="BC470" s="552"/>
      <c r="BD470" s="552"/>
      <c r="BE470" s="616"/>
      <c r="BF470" s="552"/>
      <c r="BG470" s="552"/>
      <c r="BH470" s="552"/>
      <c r="BI470" s="552"/>
      <c r="BJ470" s="552"/>
      <c r="BK470" s="552"/>
      <c r="BL470" s="552"/>
      <c r="BM470" s="552"/>
      <c r="BN470" s="552"/>
      <c r="BO470" s="678"/>
    </row>
    <row r="471" spans="32:67" ht="20.25" customHeight="1">
      <c r="AF471" s="678"/>
      <c r="AG471" s="552"/>
      <c r="AH471" s="552"/>
      <c r="AI471" s="614"/>
      <c r="AJ471" s="552"/>
      <c r="AK471" s="552"/>
      <c r="AL471" s="552"/>
      <c r="AM471" s="615"/>
      <c r="AN471" s="259"/>
      <c r="AO471" s="615"/>
      <c r="AP471" s="552"/>
      <c r="AQ471" s="552"/>
      <c r="AR471" s="552"/>
      <c r="AS471" s="552"/>
      <c r="AT471" s="552"/>
      <c r="AU471" s="552"/>
      <c r="AV471" s="552"/>
      <c r="AW471" s="616"/>
      <c r="AX471" s="552"/>
      <c r="AY471" s="552"/>
      <c r="AZ471" s="552"/>
      <c r="BA471" s="616"/>
      <c r="BB471" s="552"/>
      <c r="BC471" s="552"/>
      <c r="BD471" s="552"/>
      <c r="BE471" s="616"/>
      <c r="BF471" s="552"/>
      <c r="BG471" s="552"/>
      <c r="BH471" s="552"/>
      <c r="BI471" s="552"/>
      <c r="BJ471" s="552"/>
      <c r="BK471" s="552"/>
      <c r="BL471" s="552"/>
      <c r="BM471" s="552"/>
      <c r="BN471" s="552"/>
      <c r="BO471" s="678"/>
    </row>
    <row r="472" spans="32:67" ht="20.25" customHeight="1">
      <c r="AF472" s="678"/>
      <c r="AG472" s="552"/>
      <c r="AH472" s="552"/>
      <c r="AI472" s="614"/>
      <c r="AJ472" s="552"/>
      <c r="AK472" s="552"/>
      <c r="AL472" s="552"/>
      <c r="AM472" s="615"/>
      <c r="AN472" s="259"/>
      <c r="AO472" s="615"/>
      <c r="AP472" s="552"/>
      <c r="AQ472" s="552"/>
      <c r="AR472" s="552"/>
      <c r="AS472" s="552"/>
      <c r="AT472" s="552"/>
      <c r="AU472" s="552"/>
      <c r="AV472" s="552"/>
      <c r="AW472" s="616"/>
      <c r="AX472" s="552"/>
      <c r="AY472" s="552"/>
      <c r="AZ472" s="552"/>
      <c r="BA472" s="616"/>
      <c r="BB472" s="552"/>
      <c r="BC472" s="552"/>
      <c r="BD472" s="552"/>
      <c r="BE472" s="616"/>
      <c r="BF472" s="552"/>
      <c r="BG472" s="552"/>
      <c r="BH472" s="552"/>
      <c r="BI472" s="552"/>
      <c r="BJ472" s="552"/>
      <c r="BK472" s="552"/>
      <c r="BL472" s="552"/>
      <c r="BM472" s="552"/>
      <c r="BN472" s="552"/>
      <c r="BO472" s="678"/>
    </row>
    <row r="473" spans="32:67" ht="20.25" customHeight="1">
      <c r="AF473" s="678"/>
      <c r="AG473" s="552"/>
      <c r="AH473" s="552"/>
      <c r="AI473" s="614"/>
      <c r="AJ473" s="552"/>
      <c r="AK473" s="552"/>
      <c r="AL473" s="552"/>
      <c r="AM473" s="615"/>
      <c r="AN473" s="259"/>
      <c r="AO473" s="615"/>
      <c r="AP473" s="552"/>
      <c r="AQ473" s="552"/>
      <c r="AR473" s="552"/>
      <c r="AS473" s="552"/>
      <c r="AT473" s="552"/>
      <c r="AU473" s="552"/>
      <c r="AV473" s="552"/>
      <c r="AW473" s="616"/>
      <c r="AX473" s="552"/>
      <c r="AY473" s="552"/>
      <c r="AZ473" s="552"/>
      <c r="BA473" s="616"/>
      <c r="BB473" s="552"/>
      <c r="BC473" s="552"/>
      <c r="BD473" s="552"/>
      <c r="BE473" s="616"/>
      <c r="BF473" s="552"/>
      <c r="BG473" s="552"/>
      <c r="BH473" s="552"/>
      <c r="BI473" s="552"/>
      <c r="BJ473" s="552"/>
      <c r="BK473" s="552"/>
      <c r="BL473" s="552"/>
      <c r="BM473" s="552"/>
      <c r="BN473" s="552"/>
      <c r="BO473" s="678"/>
    </row>
    <row r="474" spans="32:67" ht="20.25" customHeight="1">
      <c r="AF474" s="678"/>
      <c r="AG474" s="552"/>
      <c r="AH474" s="552"/>
      <c r="AI474" s="614"/>
      <c r="AJ474" s="552"/>
      <c r="AK474" s="552"/>
      <c r="AL474" s="552"/>
      <c r="AM474" s="615"/>
      <c r="AN474" s="259"/>
      <c r="AO474" s="615"/>
      <c r="AP474" s="552"/>
      <c r="AQ474" s="552"/>
      <c r="AR474" s="552"/>
      <c r="AS474" s="552"/>
      <c r="AT474" s="552"/>
      <c r="AU474" s="552"/>
      <c r="AV474" s="552"/>
      <c r="AW474" s="616"/>
      <c r="AX474" s="552"/>
      <c r="AY474" s="552"/>
      <c r="AZ474" s="552"/>
      <c r="BA474" s="616"/>
      <c r="BB474" s="552"/>
      <c r="BC474" s="552"/>
      <c r="BD474" s="552"/>
      <c r="BE474" s="616"/>
      <c r="BF474" s="552"/>
      <c r="BG474" s="552"/>
      <c r="BH474" s="552"/>
      <c r="BI474" s="552"/>
      <c r="BJ474" s="552"/>
      <c r="BK474" s="552"/>
      <c r="BL474" s="552"/>
      <c r="BM474" s="552"/>
      <c r="BN474" s="552"/>
      <c r="BO474" s="678"/>
    </row>
    <row r="475" spans="32:67" ht="20.25" customHeight="1">
      <c r="AF475" s="678"/>
      <c r="AG475" s="552"/>
      <c r="AH475" s="552"/>
      <c r="AI475" s="614"/>
      <c r="AJ475" s="552"/>
      <c r="AK475" s="552"/>
      <c r="AL475" s="552"/>
      <c r="AM475" s="615"/>
      <c r="AN475" s="259"/>
      <c r="AO475" s="615"/>
      <c r="AP475" s="552"/>
      <c r="AQ475" s="552"/>
      <c r="AR475" s="552"/>
      <c r="AS475" s="552"/>
      <c r="AT475" s="552"/>
      <c r="AU475" s="552"/>
      <c r="AV475" s="552"/>
      <c r="AW475" s="616"/>
      <c r="AX475" s="552"/>
      <c r="AY475" s="552"/>
      <c r="AZ475" s="552"/>
      <c r="BA475" s="616"/>
      <c r="BB475" s="552"/>
      <c r="BC475" s="552"/>
      <c r="BD475" s="552"/>
      <c r="BE475" s="616"/>
      <c r="BF475" s="552"/>
      <c r="BG475" s="552"/>
      <c r="BH475" s="552"/>
      <c r="BI475" s="552"/>
      <c r="BJ475" s="552"/>
      <c r="BK475" s="552"/>
      <c r="BL475" s="552"/>
      <c r="BM475" s="552"/>
      <c r="BN475" s="552"/>
      <c r="BO475" s="678"/>
    </row>
    <row r="476" spans="32:67" ht="20.25" customHeight="1">
      <c r="AF476" s="678"/>
      <c r="AG476" s="552"/>
      <c r="AH476" s="552"/>
      <c r="AI476" s="614"/>
      <c r="AJ476" s="552"/>
      <c r="AK476" s="552"/>
      <c r="AL476" s="552"/>
      <c r="AM476" s="615"/>
      <c r="AN476" s="259"/>
      <c r="AO476" s="615"/>
      <c r="AP476" s="552"/>
      <c r="AQ476" s="552"/>
      <c r="AR476" s="552"/>
      <c r="AS476" s="552"/>
      <c r="AT476" s="552"/>
      <c r="AU476" s="552"/>
      <c r="AV476" s="552"/>
      <c r="AW476" s="616"/>
      <c r="AX476" s="552"/>
      <c r="AY476" s="552"/>
      <c r="AZ476" s="552"/>
      <c r="BA476" s="616"/>
      <c r="BB476" s="552"/>
      <c r="BC476" s="552"/>
      <c r="BD476" s="552"/>
      <c r="BE476" s="616"/>
      <c r="BF476" s="552"/>
      <c r="BG476" s="552"/>
      <c r="BH476" s="552"/>
      <c r="BI476" s="552"/>
      <c r="BJ476" s="552"/>
      <c r="BK476" s="552"/>
      <c r="BL476" s="552"/>
      <c r="BM476" s="552"/>
      <c r="BN476" s="552"/>
      <c r="BO476" s="678"/>
    </row>
    <row r="477" spans="32:67" ht="20.25" customHeight="1">
      <c r="AF477" s="678"/>
      <c r="AG477" s="552"/>
      <c r="AH477" s="552"/>
      <c r="AI477" s="614"/>
      <c r="AJ477" s="552"/>
      <c r="AK477" s="552"/>
      <c r="AL477" s="552"/>
      <c r="AM477" s="615"/>
      <c r="AN477" s="259"/>
      <c r="AO477" s="615"/>
      <c r="AP477" s="552"/>
      <c r="AQ477" s="552"/>
      <c r="AR477" s="552"/>
      <c r="AS477" s="552"/>
      <c r="AT477" s="552"/>
      <c r="AU477" s="552"/>
      <c r="AV477" s="552"/>
      <c r="AW477" s="616"/>
      <c r="AX477" s="552"/>
      <c r="AY477" s="552"/>
      <c r="AZ477" s="552"/>
      <c r="BA477" s="616"/>
      <c r="BB477" s="552"/>
      <c r="BC477" s="552"/>
      <c r="BD477" s="552"/>
      <c r="BE477" s="616"/>
      <c r="BF477" s="552"/>
      <c r="BG477" s="552"/>
      <c r="BH477" s="552"/>
      <c r="BI477" s="552"/>
      <c r="BJ477" s="552"/>
      <c r="BK477" s="552"/>
      <c r="BL477" s="552"/>
      <c r="BM477" s="552"/>
      <c r="BN477" s="552"/>
      <c r="BO477" s="678"/>
    </row>
    <row r="478" spans="32:67" ht="20.25" customHeight="1">
      <c r="AF478" s="678"/>
      <c r="AG478" s="552"/>
      <c r="AH478" s="552"/>
      <c r="AI478" s="614"/>
      <c r="AJ478" s="552"/>
      <c r="AK478" s="552"/>
      <c r="AL478" s="552"/>
      <c r="AM478" s="615"/>
      <c r="AN478" s="259"/>
      <c r="AO478" s="615"/>
      <c r="AP478" s="552"/>
      <c r="AQ478" s="552"/>
      <c r="AR478" s="552"/>
      <c r="AS478" s="552"/>
      <c r="AT478" s="552"/>
      <c r="AU478" s="552"/>
      <c r="AV478" s="552"/>
      <c r="AW478" s="616"/>
      <c r="AX478" s="552"/>
      <c r="AY478" s="552"/>
      <c r="AZ478" s="552"/>
      <c r="BA478" s="616"/>
      <c r="BB478" s="552"/>
      <c r="BC478" s="552"/>
      <c r="BD478" s="552"/>
      <c r="BE478" s="616"/>
      <c r="BF478" s="552"/>
      <c r="BG478" s="552"/>
      <c r="BH478" s="552"/>
      <c r="BI478" s="552"/>
      <c r="BJ478" s="552"/>
      <c r="BK478" s="552"/>
      <c r="BL478" s="552"/>
      <c r="BM478" s="552"/>
      <c r="BN478" s="552"/>
      <c r="BO478" s="678"/>
    </row>
    <row r="479" spans="32:67" ht="20.25" customHeight="1">
      <c r="AF479" s="678"/>
      <c r="AG479" s="552"/>
      <c r="AH479" s="552"/>
      <c r="AI479" s="614"/>
      <c r="AJ479" s="552"/>
      <c r="AK479" s="552"/>
      <c r="AL479" s="552"/>
      <c r="AM479" s="615"/>
      <c r="AN479" s="259"/>
      <c r="AO479" s="615"/>
      <c r="AP479" s="552"/>
      <c r="AQ479" s="552"/>
      <c r="AR479" s="552"/>
      <c r="AS479" s="552"/>
      <c r="AT479" s="552"/>
      <c r="AU479" s="552"/>
      <c r="AV479" s="552"/>
      <c r="AW479" s="616"/>
      <c r="AX479" s="552"/>
      <c r="AY479" s="552"/>
      <c r="AZ479" s="552"/>
      <c r="BA479" s="616"/>
      <c r="BB479" s="552"/>
      <c r="BC479" s="552"/>
      <c r="BD479" s="552"/>
      <c r="BE479" s="616"/>
      <c r="BF479" s="552"/>
      <c r="BG479" s="552"/>
      <c r="BH479" s="552"/>
      <c r="BI479" s="552"/>
      <c r="BJ479" s="552"/>
      <c r="BK479" s="552"/>
      <c r="BL479" s="552"/>
      <c r="BM479" s="552"/>
      <c r="BN479" s="552"/>
      <c r="BO479" s="678"/>
    </row>
    <row r="480" spans="32:67" ht="20.25" customHeight="1">
      <c r="AF480" s="678"/>
      <c r="AG480" s="552"/>
      <c r="AH480" s="552"/>
      <c r="AI480" s="614"/>
      <c r="AJ480" s="552"/>
      <c r="AK480" s="552"/>
      <c r="AL480" s="552"/>
      <c r="AM480" s="615"/>
      <c r="AN480" s="259"/>
      <c r="AO480" s="615"/>
      <c r="AP480" s="552"/>
      <c r="AQ480" s="552"/>
      <c r="AR480" s="552"/>
      <c r="AS480" s="552"/>
      <c r="AT480" s="552"/>
      <c r="AU480" s="552"/>
      <c r="AV480" s="552"/>
      <c r="AW480" s="616"/>
      <c r="AX480" s="552"/>
      <c r="AY480" s="552"/>
      <c r="AZ480" s="552"/>
      <c r="BA480" s="616"/>
      <c r="BB480" s="552"/>
      <c r="BC480" s="552"/>
      <c r="BD480" s="552"/>
      <c r="BE480" s="616"/>
      <c r="BF480" s="552"/>
      <c r="BG480" s="552"/>
      <c r="BH480" s="552"/>
      <c r="BI480" s="552"/>
      <c r="BJ480" s="552"/>
      <c r="BK480" s="552"/>
      <c r="BL480" s="552"/>
      <c r="BM480" s="552"/>
      <c r="BN480" s="552"/>
      <c r="BO480" s="678"/>
    </row>
    <row r="481" spans="32:67" ht="20.25" customHeight="1">
      <c r="AF481" s="678"/>
      <c r="AG481" s="552"/>
      <c r="AH481" s="552"/>
      <c r="AI481" s="614"/>
      <c r="AJ481" s="552"/>
      <c r="AK481" s="552"/>
      <c r="AL481" s="552"/>
      <c r="AM481" s="615"/>
      <c r="AN481" s="259"/>
      <c r="AO481" s="615"/>
      <c r="AP481" s="552"/>
      <c r="AQ481" s="552"/>
      <c r="AR481" s="552"/>
      <c r="AS481" s="552"/>
      <c r="AT481" s="552"/>
      <c r="AU481" s="552"/>
      <c r="AV481" s="552"/>
      <c r="AW481" s="616"/>
      <c r="AX481" s="552"/>
      <c r="AY481" s="552"/>
      <c r="AZ481" s="552"/>
      <c r="BA481" s="616"/>
      <c r="BB481" s="552"/>
      <c r="BC481" s="552"/>
      <c r="BD481" s="552"/>
      <c r="BE481" s="616"/>
      <c r="BF481" s="552"/>
      <c r="BG481" s="552"/>
      <c r="BH481" s="552"/>
      <c r="BI481" s="552"/>
      <c r="BJ481" s="552"/>
      <c r="BK481" s="552"/>
      <c r="BL481" s="552"/>
      <c r="BM481" s="552"/>
      <c r="BN481" s="552"/>
      <c r="BO481" s="678"/>
    </row>
    <row r="482" spans="32:67" ht="20.25" customHeight="1">
      <c r="AF482" s="678"/>
      <c r="AG482" s="552"/>
      <c r="AH482" s="552"/>
      <c r="AI482" s="614"/>
      <c r="AJ482" s="552"/>
      <c r="AK482" s="552"/>
      <c r="AL482" s="552"/>
      <c r="AM482" s="615"/>
      <c r="AN482" s="259"/>
      <c r="AO482" s="615"/>
      <c r="AP482" s="552"/>
      <c r="AQ482" s="552"/>
      <c r="AR482" s="552"/>
      <c r="AS482" s="552"/>
      <c r="AT482" s="552"/>
      <c r="AU482" s="552"/>
      <c r="AV482" s="552"/>
      <c r="AW482" s="616"/>
      <c r="AX482" s="552"/>
      <c r="AY482" s="552"/>
      <c r="AZ482" s="552"/>
      <c r="BA482" s="616"/>
      <c r="BB482" s="552"/>
      <c r="BC482" s="552"/>
      <c r="BD482" s="552"/>
      <c r="BE482" s="616"/>
      <c r="BF482" s="552"/>
      <c r="BG482" s="552"/>
      <c r="BH482" s="552"/>
      <c r="BI482" s="552"/>
      <c r="BJ482" s="552"/>
      <c r="BK482" s="552"/>
      <c r="BL482" s="552"/>
      <c r="BM482" s="552"/>
      <c r="BN482" s="552"/>
      <c r="BO482" s="678"/>
    </row>
    <row r="483" spans="32:67" ht="20.25" customHeight="1">
      <c r="AF483" s="678"/>
      <c r="AG483" s="552"/>
      <c r="AH483" s="552"/>
      <c r="AI483" s="614"/>
      <c r="AJ483" s="552"/>
      <c r="AK483" s="552"/>
      <c r="AL483" s="552"/>
      <c r="AM483" s="615"/>
      <c r="AN483" s="259"/>
      <c r="AO483" s="615"/>
      <c r="AP483" s="552"/>
      <c r="AQ483" s="552"/>
      <c r="AR483" s="552"/>
      <c r="AS483" s="552"/>
      <c r="AT483" s="552"/>
      <c r="AU483" s="552"/>
      <c r="AV483" s="552"/>
      <c r="AW483" s="616"/>
      <c r="AX483" s="552"/>
      <c r="AY483" s="552"/>
      <c r="AZ483" s="552"/>
      <c r="BA483" s="616"/>
      <c r="BB483" s="552"/>
      <c r="BC483" s="552"/>
      <c r="BD483" s="552"/>
      <c r="BE483" s="616"/>
      <c r="BF483" s="552"/>
      <c r="BG483" s="552"/>
      <c r="BH483" s="552"/>
      <c r="BI483" s="552"/>
      <c r="BJ483" s="552"/>
      <c r="BK483" s="552"/>
      <c r="BL483" s="552"/>
      <c r="BM483" s="552"/>
      <c r="BN483" s="552"/>
      <c r="BO483" s="678"/>
    </row>
    <row r="484" spans="32:67" ht="20.25" customHeight="1">
      <c r="AF484" s="678"/>
      <c r="AG484" s="552"/>
      <c r="AH484" s="552"/>
      <c r="AI484" s="614"/>
      <c r="AJ484" s="552"/>
      <c r="AK484" s="552"/>
      <c r="AL484" s="552"/>
      <c r="AM484" s="615"/>
      <c r="AN484" s="259"/>
      <c r="AO484" s="615"/>
      <c r="AP484" s="552"/>
      <c r="AQ484" s="552"/>
      <c r="AR484" s="552"/>
      <c r="AS484" s="552"/>
      <c r="AT484" s="552"/>
      <c r="AU484" s="552"/>
      <c r="AV484" s="552"/>
      <c r="AW484" s="616"/>
      <c r="AX484" s="552"/>
      <c r="AY484" s="552"/>
      <c r="AZ484" s="552"/>
      <c r="BA484" s="616"/>
      <c r="BB484" s="552"/>
      <c r="BC484" s="552"/>
      <c r="BD484" s="552"/>
      <c r="BE484" s="616"/>
      <c r="BF484" s="552"/>
      <c r="BG484" s="552"/>
      <c r="BH484" s="552"/>
      <c r="BI484" s="552"/>
      <c r="BJ484" s="552"/>
      <c r="BK484" s="552"/>
      <c r="BL484" s="552"/>
      <c r="BM484" s="552"/>
      <c r="BN484" s="552"/>
      <c r="BO484" s="678"/>
    </row>
    <row r="485" spans="32:67" ht="20.25" customHeight="1">
      <c r="AF485" s="678"/>
      <c r="AG485" s="552"/>
      <c r="AH485" s="552"/>
      <c r="AI485" s="614"/>
      <c r="AJ485" s="552"/>
      <c r="AK485" s="552"/>
      <c r="AL485" s="552"/>
      <c r="AM485" s="615"/>
      <c r="AN485" s="259"/>
      <c r="AO485" s="615"/>
      <c r="AP485" s="552"/>
      <c r="AQ485" s="552"/>
      <c r="AR485" s="552"/>
      <c r="AS485" s="552"/>
      <c r="AT485" s="552"/>
      <c r="AU485" s="552"/>
      <c r="AV485" s="552"/>
      <c r="AW485" s="616"/>
      <c r="AX485" s="552"/>
      <c r="AY485" s="552"/>
      <c r="AZ485" s="552"/>
      <c r="BA485" s="616"/>
      <c r="BB485" s="552"/>
      <c r="BC485" s="552"/>
      <c r="BD485" s="552"/>
      <c r="BE485" s="616"/>
      <c r="BF485" s="552"/>
      <c r="BG485" s="552"/>
      <c r="BH485" s="552"/>
      <c r="BI485" s="552"/>
      <c r="BJ485" s="552"/>
      <c r="BK485" s="552"/>
      <c r="BL485" s="552"/>
      <c r="BM485" s="552"/>
      <c r="BN485" s="552"/>
      <c r="BO485" s="678"/>
    </row>
    <row r="486" spans="32:67" ht="20.25" customHeight="1">
      <c r="AF486" s="678"/>
      <c r="AG486" s="552"/>
      <c r="AH486" s="552"/>
      <c r="AI486" s="614"/>
      <c r="AJ486" s="552"/>
      <c r="AK486" s="552"/>
      <c r="AL486" s="552"/>
      <c r="AM486" s="615"/>
      <c r="AN486" s="259"/>
      <c r="AO486" s="615"/>
      <c r="AP486" s="552"/>
      <c r="AQ486" s="552"/>
      <c r="AR486" s="552"/>
      <c r="AS486" s="552"/>
      <c r="AT486" s="552"/>
      <c r="AU486" s="552"/>
      <c r="AV486" s="552"/>
      <c r="AW486" s="616"/>
      <c r="AX486" s="552"/>
      <c r="AY486" s="552"/>
      <c r="AZ486" s="552"/>
      <c r="BA486" s="616"/>
      <c r="BB486" s="552"/>
      <c r="BC486" s="552"/>
      <c r="BD486" s="552"/>
      <c r="BE486" s="616"/>
      <c r="BF486" s="552"/>
      <c r="BG486" s="552"/>
      <c r="BH486" s="552"/>
      <c r="BI486" s="552"/>
      <c r="BJ486" s="552"/>
      <c r="BK486" s="552"/>
      <c r="BL486" s="552"/>
      <c r="BM486" s="552"/>
      <c r="BN486" s="552"/>
      <c r="BO486" s="678"/>
    </row>
    <row r="487" spans="32:67" ht="20.25" customHeight="1">
      <c r="AF487" s="678"/>
      <c r="AG487" s="552"/>
      <c r="AH487" s="552"/>
      <c r="AI487" s="614"/>
      <c r="AJ487" s="552"/>
      <c r="AK487" s="552"/>
      <c r="AL487" s="552"/>
      <c r="AM487" s="615"/>
      <c r="AN487" s="259"/>
      <c r="AO487" s="615"/>
      <c r="AP487" s="552"/>
      <c r="AQ487" s="552"/>
      <c r="AR487" s="552"/>
      <c r="AS487" s="552"/>
      <c r="AT487" s="552"/>
      <c r="AU487" s="552"/>
      <c r="AV487" s="552"/>
      <c r="AW487" s="616"/>
      <c r="AX487" s="552"/>
      <c r="AY487" s="552"/>
      <c r="AZ487" s="552"/>
      <c r="BA487" s="616"/>
      <c r="BB487" s="552"/>
      <c r="BC487" s="552"/>
      <c r="BD487" s="552"/>
      <c r="BE487" s="616"/>
      <c r="BF487" s="552"/>
      <c r="BG487" s="552"/>
      <c r="BH487" s="552"/>
      <c r="BI487" s="552"/>
      <c r="BJ487" s="552"/>
      <c r="BK487" s="552"/>
      <c r="BL487" s="552"/>
      <c r="BM487" s="552"/>
      <c r="BN487" s="552"/>
      <c r="BO487" s="678"/>
    </row>
    <row r="488" spans="32:67" ht="20.25" customHeight="1">
      <c r="AF488" s="678"/>
      <c r="AG488" s="552"/>
      <c r="AH488" s="552"/>
      <c r="AI488" s="614"/>
      <c r="AJ488" s="552"/>
      <c r="AK488" s="552"/>
      <c r="AL488" s="552"/>
      <c r="AM488" s="615"/>
      <c r="AN488" s="259"/>
      <c r="AO488" s="615"/>
      <c r="AP488" s="552"/>
      <c r="AQ488" s="552"/>
      <c r="AR488" s="552"/>
      <c r="AS488" s="552"/>
      <c r="AT488" s="552"/>
      <c r="AU488" s="552"/>
      <c r="AV488" s="552"/>
      <c r="AW488" s="616"/>
      <c r="AX488" s="552"/>
      <c r="AY488" s="552"/>
      <c r="AZ488" s="552"/>
      <c r="BA488" s="616"/>
      <c r="BB488" s="552"/>
      <c r="BC488" s="552"/>
      <c r="BD488" s="552"/>
      <c r="BE488" s="616"/>
      <c r="BF488" s="552"/>
      <c r="BG488" s="552"/>
      <c r="BH488" s="552"/>
      <c r="BI488" s="552"/>
      <c r="BJ488" s="552"/>
      <c r="BK488" s="552"/>
      <c r="BL488" s="552"/>
      <c r="BM488" s="552"/>
      <c r="BN488" s="552"/>
      <c r="BO488" s="678"/>
    </row>
    <row r="489" spans="32:67" ht="20.25" customHeight="1">
      <c r="AF489" s="678"/>
      <c r="AG489" s="552"/>
      <c r="AH489" s="552"/>
      <c r="AI489" s="614"/>
      <c r="AJ489" s="552"/>
      <c r="AK489" s="552"/>
      <c r="AL489" s="552"/>
      <c r="AM489" s="615"/>
      <c r="AN489" s="259"/>
      <c r="AO489" s="615"/>
      <c r="AP489" s="552"/>
      <c r="AQ489" s="552"/>
      <c r="AR489" s="552"/>
      <c r="AS489" s="552"/>
      <c r="AT489" s="552"/>
      <c r="AU489" s="552"/>
      <c r="AV489" s="552"/>
      <c r="AW489" s="616"/>
      <c r="AX489" s="552"/>
      <c r="AY489" s="552"/>
      <c r="AZ489" s="552"/>
      <c r="BA489" s="616"/>
      <c r="BB489" s="552"/>
      <c r="BC489" s="552"/>
      <c r="BD489" s="552"/>
      <c r="BE489" s="616"/>
      <c r="BF489" s="552"/>
      <c r="BG489" s="552"/>
      <c r="BH489" s="552"/>
      <c r="BI489" s="552"/>
      <c r="BJ489" s="552"/>
      <c r="BK489" s="552"/>
      <c r="BL489" s="552"/>
      <c r="BM489" s="552"/>
      <c r="BN489" s="552"/>
      <c r="BO489" s="678"/>
    </row>
    <row r="490" spans="32:67" ht="20.25" customHeight="1">
      <c r="AF490" s="678"/>
      <c r="AG490" s="552"/>
      <c r="AH490" s="552"/>
      <c r="AI490" s="614"/>
      <c r="AJ490" s="552"/>
      <c r="AK490" s="552"/>
      <c r="AL490" s="552"/>
      <c r="AM490" s="615"/>
      <c r="AN490" s="259"/>
      <c r="AO490" s="615"/>
      <c r="AP490" s="552"/>
      <c r="AQ490" s="552"/>
      <c r="AR490" s="552"/>
      <c r="AS490" s="552"/>
      <c r="AT490" s="552"/>
      <c r="AU490" s="552"/>
      <c r="AV490" s="552"/>
      <c r="AW490" s="616"/>
      <c r="AX490" s="552"/>
      <c r="AY490" s="552"/>
      <c r="AZ490" s="552"/>
      <c r="BA490" s="616"/>
      <c r="BB490" s="552"/>
      <c r="BC490" s="552"/>
      <c r="BD490" s="552"/>
      <c r="BE490" s="616"/>
      <c r="BF490" s="552"/>
      <c r="BG490" s="552"/>
      <c r="BH490" s="552"/>
      <c r="BI490" s="552"/>
      <c r="BJ490" s="552"/>
      <c r="BK490" s="552"/>
      <c r="BL490" s="552"/>
      <c r="BM490" s="552"/>
      <c r="BN490" s="552"/>
      <c r="BO490" s="678"/>
    </row>
    <row r="491" spans="32:67" ht="20.25" customHeight="1">
      <c r="AF491" s="678"/>
      <c r="AG491" s="552"/>
      <c r="AH491" s="552"/>
      <c r="AI491" s="614"/>
      <c r="AJ491" s="552"/>
      <c r="AK491" s="552"/>
      <c r="AL491" s="552"/>
      <c r="AM491" s="615"/>
      <c r="AN491" s="259"/>
      <c r="AO491" s="615"/>
      <c r="AP491" s="552"/>
      <c r="AQ491" s="552"/>
      <c r="AR491" s="552"/>
      <c r="AS491" s="552"/>
      <c r="AT491" s="552"/>
      <c r="AU491" s="552"/>
      <c r="AV491" s="552"/>
      <c r="AW491" s="616"/>
      <c r="AX491" s="552"/>
      <c r="AY491" s="552"/>
      <c r="AZ491" s="552"/>
      <c r="BA491" s="616"/>
      <c r="BB491" s="552"/>
      <c r="BC491" s="552"/>
      <c r="BD491" s="552"/>
      <c r="BE491" s="616"/>
      <c r="BF491" s="552"/>
      <c r="BG491" s="552"/>
      <c r="BH491" s="552"/>
      <c r="BI491" s="552"/>
      <c r="BJ491" s="552"/>
      <c r="BK491" s="552"/>
      <c r="BL491" s="552"/>
      <c r="BM491" s="552"/>
      <c r="BN491" s="552"/>
      <c r="BO491" s="678"/>
    </row>
    <row r="492" spans="32:67" ht="20.25" customHeight="1">
      <c r="AF492" s="678"/>
      <c r="AG492" s="552"/>
      <c r="AH492" s="552"/>
      <c r="AI492" s="614"/>
      <c r="AJ492" s="552"/>
      <c r="AK492" s="552"/>
      <c r="AL492" s="552"/>
      <c r="AM492" s="615"/>
      <c r="AN492" s="259"/>
      <c r="AO492" s="615"/>
      <c r="AP492" s="552"/>
      <c r="AQ492" s="552"/>
      <c r="AR492" s="552"/>
      <c r="AS492" s="552"/>
      <c r="AT492" s="552"/>
      <c r="AU492" s="552"/>
      <c r="AV492" s="552"/>
      <c r="AW492" s="616"/>
      <c r="AX492" s="552"/>
      <c r="AY492" s="552"/>
      <c r="AZ492" s="552"/>
      <c r="BA492" s="616"/>
      <c r="BB492" s="552"/>
      <c r="BC492" s="552"/>
      <c r="BD492" s="552"/>
      <c r="BE492" s="616"/>
      <c r="BF492" s="552"/>
      <c r="BG492" s="552"/>
      <c r="BH492" s="552"/>
      <c r="BI492" s="552"/>
      <c r="BJ492" s="552"/>
      <c r="BK492" s="552"/>
      <c r="BL492" s="552"/>
      <c r="BM492" s="552"/>
      <c r="BN492" s="552"/>
      <c r="BO492" s="678"/>
    </row>
    <row r="493" spans="32:67" ht="20.25" customHeight="1">
      <c r="AF493" s="678"/>
      <c r="AG493" s="552"/>
      <c r="AH493" s="552"/>
      <c r="AI493" s="614"/>
      <c r="AJ493" s="552"/>
      <c r="AK493" s="552"/>
      <c r="AL493" s="552"/>
      <c r="AM493" s="615"/>
      <c r="AN493" s="259"/>
      <c r="AO493" s="615"/>
      <c r="AP493" s="552"/>
      <c r="AQ493" s="552"/>
      <c r="AR493" s="552"/>
      <c r="AS493" s="552"/>
      <c r="AT493" s="552"/>
      <c r="AU493" s="552"/>
      <c r="AV493" s="552"/>
      <c r="AW493" s="616"/>
      <c r="AX493" s="552"/>
      <c r="AY493" s="552"/>
      <c r="AZ493" s="552"/>
      <c r="BA493" s="616"/>
      <c r="BB493" s="552"/>
      <c r="BC493" s="552"/>
      <c r="BD493" s="552"/>
      <c r="BE493" s="616"/>
      <c r="BF493" s="552"/>
      <c r="BG493" s="552"/>
      <c r="BH493" s="552"/>
      <c r="BI493" s="552"/>
      <c r="BJ493" s="552"/>
      <c r="BK493" s="552"/>
      <c r="BL493" s="552"/>
      <c r="BM493" s="552"/>
      <c r="BN493" s="552"/>
      <c r="BO493" s="678"/>
    </row>
    <row r="494" spans="32:67" ht="20.25" customHeight="1">
      <c r="AF494" s="678"/>
      <c r="AG494" s="552"/>
      <c r="AH494" s="552"/>
      <c r="AI494" s="614"/>
      <c r="AJ494" s="552"/>
      <c r="AK494" s="552"/>
      <c r="AL494" s="552"/>
      <c r="AM494" s="615"/>
      <c r="AN494" s="259"/>
      <c r="AO494" s="615"/>
      <c r="AP494" s="552"/>
      <c r="AQ494" s="552"/>
      <c r="AR494" s="552"/>
      <c r="AS494" s="552"/>
      <c r="AT494" s="552"/>
      <c r="AU494" s="552"/>
      <c r="AV494" s="552"/>
      <c r="AW494" s="616"/>
      <c r="AX494" s="552"/>
      <c r="AY494" s="552"/>
      <c r="AZ494" s="552"/>
      <c r="BA494" s="616"/>
      <c r="BB494" s="552"/>
      <c r="BC494" s="552"/>
      <c r="BD494" s="552"/>
      <c r="BE494" s="616"/>
      <c r="BF494" s="552"/>
      <c r="BG494" s="552"/>
      <c r="BH494" s="552"/>
      <c r="BI494" s="552"/>
      <c r="BJ494" s="552"/>
      <c r="BK494" s="552"/>
      <c r="BL494" s="552"/>
      <c r="BM494" s="552"/>
      <c r="BN494" s="552"/>
      <c r="BO494" s="678"/>
    </row>
    <row r="495" spans="32:67" ht="20.25" customHeight="1">
      <c r="AF495" s="678"/>
      <c r="AG495" s="552"/>
      <c r="AH495" s="552"/>
      <c r="AI495" s="614"/>
      <c r="AJ495" s="552"/>
      <c r="AK495" s="552"/>
      <c r="AL495" s="552"/>
      <c r="AM495" s="615"/>
      <c r="AN495" s="259"/>
      <c r="AO495" s="615"/>
      <c r="AP495" s="552"/>
      <c r="AQ495" s="552"/>
      <c r="AR495" s="552"/>
      <c r="AS495" s="552"/>
      <c r="AT495" s="552"/>
      <c r="AU495" s="552"/>
      <c r="AV495" s="552"/>
      <c r="AW495" s="616"/>
      <c r="AX495" s="552"/>
      <c r="AY495" s="552"/>
      <c r="AZ495" s="552"/>
      <c r="BA495" s="616"/>
      <c r="BB495" s="552"/>
      <c r="BC495" s="552"/>
      <c r="BD495" s="552"/>
      <c r="BE495" s="616"/>
      <c r="BF495" s="552"/>
      <c r="BG495" s="552"/>
      <c r="BH495" s="552"/>
      <c r="BI495" s="552"/>
      <c r="BJ495" s="552"/>
      <c r="BK495" s="552"/>
      <c r="BL495" s="552"/>
      <c r="BM495" s="552"/>
      <c r="BN495" s="552"/>
      <c r="BO495" s="678"/>
    </row>
    <row r="496" spans="32:67" ht="20.25" customHeight="1">
      <c r="AF496" s="678"/>
      <c r="AG496" s="552"/>
      <c r="AH496" s="552"/>
      <c r="AI496" s="614"/>
      <c r="AJ496" s="552"/>
      <c r="AK496" s="552"/>
      <c r="AL496" s="552"/>
      <c r="AM496" s="615"/>
      <c r="AN496" s="259"/>
      <c r="AO496" s="615"/>
      <c r="AP496" s="552"/>
      <c r="AQ496" s="552"/>
      <c r="AR496" s="552"/>
      <c r="AS496" s="552"/>
      <c r="AT496" s="552"/>
      <c r="AU496" s="552"/>
      <c r="AV496" s="552"/>
      <c r="AW496" s="616"/>
      <c r="AX496" s="552"/>
      <c r="AY496" s="552"/>
      <c r="AZ496" s="552"/>
      <c r="BA496" s="616"/>
      <c r="BB496" s="552"/>
      <c r="BC496" s="552"/>
      <c r="BD496" s="552"/>
      <c r="BE496" s="616"/>
      <c r="BF496" s="552"/>
      <c r="BG496" s="552"/>
      <c r="BH496" s="552"/>
      <c r="BI496" s="552"/>
      <c r="BJ496" s="552"/>
      <c r="BK496" s="552"/>
      <c r="BL496" s="552"/>
      <c r="BM496" s="552"/>
      <c r="BN496" s="552"/>
      <c r="BO496" s="678"/>
    </row>
    <row r="497" spans="32:67" ht="20.25" customHeight="1">
      <c r="AF497" s="678"/>
      <c r="AG497" s="552"/>
      <c r="AH497" s="552"/>
      <c r="AI497" s="614"/>
      <c r="AJ497" s="552"/>
      <c r="AK497" s="552"/>
      <c r="AL497" s="552"/>
      <c r="AM497" s="615"/>
      <c r="AN497" s="259"/>
      <c r="AO497" s="615"/>
      <c r="AP497" s="552"/>
      <c r="AQ497" s="552"/>
      <c r="AR497" s="552"/>
      <c r="AS497" s="552"/>
      <c r="AT497" s="552"/>
      <c r="AU497" s="552"/>
      <c r="AV497" s="552"/>
      <c r="AW497" s="616"/>
      <c r="AX497" s="552"/>
      <c r="AY497" s="552"/>
      <c r="AZ497" s="552"/>
      <c r="BA497" s="616"/>
      <c r="BB497" s="552"/>
      <c r="BC497" s="552"/>
      <c r="BD497" s="552"/>
      <c r="BE497" s="616"/>
      <c r="BF497" s="552"/>
      <c r="BG497" s="552"/>
      <c r="BH497" s="552"/>
      <c r="BI497" s="552"/>
      <c r="BJ497" s="552"/>
      <c r="BK497" s="552"/>
      <c r="BL497" s="552"/>
      <c r="BM497" s="552"/>
      <c r="BN497" s="552"/>
      <c r="BO497" s="678"/>
    </row>
    <row r="498" spans="32:67" ht="20.25" customHeight="1">
      <c r="AF498" s="678"/>
      <c r="AG498" s="552"/>
      <c r="AH498" s="552"/>
      <c r="AI498" s="614"/>
      <c r="AJ498" s="552"/>
      <c r="AK498" s="552"/>
      <c r="AL498" s="552"/>
      <c r="AM498" s="615"/>
      <c r="AN498" s="259"/>
      <c r="AO498" s="615"/>
      <c r="AP498" s="552"/>
      <c r="AQ498" s="552"/>
      <c r="AR498" s="552"/>
      <c r="AS498" s="552"/>
      <c r="AT498" s="552"/>
      <c r="AU498" s="552"/>
      <c r="AV498" s="552"/>
      <c r="AW498" s="616"/>
      <c r="AX498" s="552"/>
      <c r="AY498" s="552"/>
      <c r="AZ498" s="552"/>
      <c r="BA498" s="616"/>
      <c r="BB498" s="552"/>
      <c r="BC498" s="552"/>
      <c r="BD498" s="552"/>
      <c r="BE498" s="616"/>
      <c r="BF498" s="552"/>
      <c r="BG498" s="552"/>
      <c r="BH498" s="552"/>
      <c r="BI498" s="552"/>
      <c r="BJ498" s="552"/>
      <c r="BK498" s="552"/>
      <c r="BL498" s="552"/>
      <c r="BM498" s="552"/>
      <c r="BN498" s="552"/>
      <c r="BO498" s="678"/>
    </row>
    <row r="499" spans="32:67" ht="20.25" customHeight="1">
      <c r="AF499" s="678"/>
      <c r="AG499" s="552"/>
      <c r="AH499" s="552"/>
      <c r="AI499" s="614"/>
      <c r="AJ499" s="552"/>
      <c r="AK499" s="552"/>
      <c r="AL499" s="552"/>
      <c r="AM499" s="615"/>
      <c r="AN499" s="259"/>
      <c r="AO499" s="615"/>
      <c r="AP499" s="552"/>
      <c r="AQ499" s="552"/>
      <c r="AR499" s="552"/>
      <c r="AS499" s="552"/>
      <c r="AT499" s="552"/>
      <c r="AU499" s="552"/>
      <c r="AV499" s="552"/>
      <c r="AW499" s="616"/>
      <c r="AX499" s="552"/>
      <c r="AY499" s="552"/>
      <c r="AZ499" s="552"/>
      <c r="BA499" s="616"/>
      <c r="BB499" s="552"/>
      <c r="BC499" s="552"/>
      <c r="BD499" s="552"/>
      <c r="BE499" s="616"/>
      <c r="BF499" s="552"/>
      <c r="BG499" s="552"/>
      <c r="BH499" s="552"/>
      <c r="BI499" s="552"/>
      <c r="BJ499" s="552"/>
      <c r="BK499" s="552"/>
      <c r="BL499" s="552"/>
      <c r="BM499" s="552"/>
      <c r="BN499" s="552"/>
      <c r="BO499" s="678"/>
    </row>
    <row r="500" spans="32:67" ht="20.25" customHeight="1">
      <c r="AF500" s="678"/>
      <c r="AG500" s="552"/>
      <c r="AH500" s="552"/>
      <c r="AI500" s="614"/>
      <c r="AJ500" s="552"/>
      <c r="AK500" s="552"/>
      <c r="AL500" s="552"/>
      <c r="AM500" s="615"/>
      <c r="AN500" s="259"/>
      <c r="AO500" s="615"/>
      <c r="AP500" s="552"/>
      <c r="AQ500" s="552"/>
      <c r="AR500" s="552"/>
      <c r="AS500" s="552"/>
      <c r="AT500" s="552"/>
      <c r="AU500" s="552"/>
      <c r="AV500" s="552"/>
      <c r="AW500" s="616"/>
      <c r="AX500" s="552"/>
      <c r="AY500" s="552"/>
      <c r="AZ500" s="552"/>
      <c r="BA500" s="616"/>
      <c r="BB500" s="552"/>
      <c r="BC500" s="552"/>
      <c r="BD500" s="552"/>
      <c r="BE500" s="616"/>
      <c r="BF500" s="552"/>
      <c r="BG500" s="552"/>
      <c r="BH500" s="552"/>
      <c r="BI500" s="552"/>
      <c r="BJ500" s="552"/>
      <c r="BK500" s="552"/>
      <c r="BL500" s="552"/>
      <c r="BM500" s="552"/>
      <c r="BN500" s="552"/>
      <c r="BO500" s="678"/>
    </row>
    <row r="501" spans="32:67" ht="20.25" customHeight="1">
      <c r="AF501" s="678"/>
      <c r="AG501" s="552"/>
      <c r="AH501" s="552"/>
      <c r="AI501" s="614"/>
      <c r="AJ501" s="552"/>
      <c r="AK501" s="552"/>
      <c r="AL501" s="552"/>
      <c r="AM501" s="615"/>
      <c r="AN501" s="259"/>
      <c r="AO501" s="615"/>
      <c r="AP501" s="552"/>
      <c r="AQ501" s="552"/>
      <c r="AR501" s="552"/>
      <c r="AS501" s="552"/>
      <c r="AT501" s="552"/>
      <c r="AU501" s="552"/>
      <c r="AV501" s="552"/>
      <c r="AW501" s="616"/>
      <c r="AX501" s="552"/>
      <c r="AY501" s="552"/>
      <c r="AZ501" s="552"/>
      <c r="BA501" s="616"/>
      <c r="BB501" s="552"/>
      <c r="BC501" s="552"/>
      <c r="BD501" s="552"/>
      <c r="BE501" s="616"/>
      <c r="BF501" s="552"/>
      <c r="BG501" s="552"/>
      <c r="BH501" s="552"/>
      <c r="BI501" s="552"/>
      <c r="BJ501" s="552"/>
      <c r="BK501" s="552"/>
      <c r="BL501" s="552"/>
      <c r="BM501" s="552"/>
      <c r="BN501" s="552"/>
      <c r="BO501" s="678"/>
    </row>
    <row r="502" spans="32:67" ht="20.25" customHeight="1">
      <c r="AF502" s="678"/>
      <c r="AG502" s="552"/>
      <c r="AH502" s="552"/>
      <c r="AI502" s="614"/>
      <c r="AJ502" s="552"/>
      <c r="AK502" s="552"/>
      <c r="AL502" s="552"/>
      <c r="AM502" s="615"/>
      <c r="AN502" s="259"/>
      <c r="AO502" s="615"/>
      <c r="AP502" s="552"/>
      <c r="AQ502" s="552"/>
      <c r="AR502" s="552"/>
      <c r="AS502" s="552"/>
      <c r="AT502" s="552"/>
      <c r="AU502" s="552"/>
      <c r="AV502" s="552"/>
      <c r="AW502" s="616"/>
      <c r="AX502" s="552"/>
      <c r="AY502" s="552"/>
      <c r="AZ502" s="552"/>
      <c r="BA502" s="616"/>
      <c r="BB502" s="552"/>
      <c r="BC502" s="552"/>
      <c r="BD502" s="552"/>
      <c r="BE502" s="616"/>
      <c r="BF502" s="552"/>
      <c r="BG502" s="552"/>
      <c r="BH502" s="552"/>
      <c r="BI502" s="552"/>
      <c r="BJ502" s="552"/>
      <c r="BK502" s="552"/>
      <c r="BL502" s="552"/>
      <c r="BM502" s="552"/>
      <c r="BN502" s="552"/>
      <c r="BO502" s="678"/>
    </row>
    <row r="503" spans="32:67" ht="20.25" customHeight="1">
      <c r="AF503" s="678"/>
      <c r="AG503" s="552"/>
      <c r="AH503" s="552"/>
      <c r="AI503" s="614"/>
      <c r="AJ503" s="552"/>
      <c r="AK503" s="552"/>
      <c r="AL503" s="552"/>
      <c r="AM503" s="615"/>
      <c r="AN503" s="259"/>
      <c r="AO503" s="615"/>
      <c r="AP503" s="552"/>
      <c r="AQ503" s="552"/>
      <c r="AR503" s="552"/>
      <c r="AS503" s="552"/>
      <c r="AT503" s="552"/>
      <c r="AU503" s="552"/>
      <c r="AV503" s="552"/>
      <c r="AW503" s="616"/>
      <c r="AX503" s="552"/>
      <c r="AY503" s="552"/>
      <c r="AZ503" s="552"/>
      <c r="BA503" s="616"/>
      <c r="BB503" s="552"/>
      <c r="BC503" s="552"/>
      <c r="BD503" s="552"/>
      <c r="BE503" s="616"/>
      <c r="BF503" s="552"/>
      <c r="BG503" s="552"/>
      <c r="BH503" s="552"/>
      <c r="BI503" s="552"/>
      <c r="BJ503" s="552"/>
      <c r="BK503" s="552"/>
      <c r="BL503" s="552"/>
      <c r="BM503" s="552"/>
      <c r="BN503" s="552"/>
      <c r="BO503" s="678"/>
    </row>
    <row r="504" spans="32:67" ht="20.25" customHeight="1">
      <c r="AF504" s="678"/>
      <c r="AG504" s="552"/>
      <c r="AH504" s="552"/>
      <c r="AI504" s="614"/>
      <c r="AJ504" s="552"/>
      <c r="AK504" s="552"/>
      <c r="AL504" s="552"/>
      <c r="AM504" s="615"/>
      <c r="AN504" s="259"/>
      <c r="AO504" s="615"/>
      <c r="AP504" s="552"/>
      <c r="AQ504" s="552"/>
      <c r="AR504" s="552"/>
      <c r="AS504" s="552"/>
      <c r="AT504" s="552"/>
      <c r="AU504" s="552"/>
      <c r="AV504" s="552"/>
      <c r="AW504" s="616"/>
      <c r="AX504" s="552"/>
      <c r="AY504" s="552"/>
      <c r="AZ504" s="552"/>
      <c r="BA504" s="616"/>
      <c r="BB504" s="552"/>
      <c r="BC504" s="552"/>
      <c r="BD504" s="552"/>
      <c r="BE504" s="616"/>
      <c r="BF504" s="552"/>
      <c r="BG504" s="552"/>
      <c r="BH504" s="552"/>
      <c r="BI504" s="552"/>
      <c r="BJ504" s="552"/>
      <c r="BK504" s="552"/>
      <c r="BL504" s="552"/>
      <c r="BM504" s="552"/>
      <c r="BN504" s="552"/>
      <c r="BO504" s="678"/>
    </row>
    <row r="505" spans="32:67" ht="20.25" customHeight="1">
      <c r="AF505" s="678"/>
      <c r="AG505" s="552"/>
      <c r="AH505" s="552"/>
      <c r="AI505" s="614"/>
      <c r="AJ505" s="552"/>
      <c r="AK505" s="552"/>
      <c r="AL505" s="552"/>
      <c r="AM505" s="615"/>
      <c r="AN505" s="259"/>
      <c r="AO505" s="615"/>
      <c r="AP505" s="552"/>
      <c r="AQ505" s="552"/>
      <c r="AR505" s="552"/>
      <c r="AS505" s="552"/>
      <c r="AT505" s="552"/>
      <c r="AU505" s="552"/>
      <c r="AV505" s="552"/>
      <c r="AW505" s="616"/>
      <c r="AX505" s="552"/>
      <c r="AY505" s="552"/>
      <c r="AZ505" s="552"/>
      <c r="BA505" s="616"/>
      <c r="BB505" s="552"/>
      <c r="BC505" s="552"/>
      <c r="BD505" s="552"/>
      <c r="BE505" s="616"/>
      <c r="BF505" s="552"/>
      <c r="BG505" s="552"/>
      <c r="BH505" s="552"/>
      <c r="BI505" s="552"/>
      <c r="BJ505" s="552"/>
      <c r="BK505" s="552"/>
      <c r="BL505" s="552"/>
      <c r="BM505" s="552"/>
      <c r="BN505" s="552"/>
      <c r="BO505" s="678"/>
    </row>
    <row r="506" spans="32:67" ht="20.25" customHeight="1">
      <c r="AF506" s="678"/>
      <c r="AG506" s="552"/>
      <c r="AH506" s="552"/>
      <c r="AI506" s="614"/>
      <c r="AJ506" s="552"/>
      <c r="AK506" s="552"/>
      <c r="AL506" s="552"/>
      <c r="AM506" s="615"/>
      <c r="AN506" s="259"/>
      <c r="AO506" s="615"/>
      <c r="AP506" s="552"/>
      <c r="AQ506" s="552"/>
      <c r="AR506" s="552"/>
      <c r="AS506" s="552"/>
      <c r="AT506" s="552"/>
      <c r="AU506" s="552"/>
      <c r="AV506" s="552"/>
      <c r="AW506" s="616"/>
      <c r="AX506" s="552"/>
      <c r="AY506" s="552"/>
      <c r="AZ506" s="552"/>
      <c r="BA506" s="616"/>
      <c r="BB506" s="552"/>
      <c r="BC506" s="552"/>
      <c r="BD506" s="552"/>
      <c r="BE506" s="616"/>
      <c r="BF506" s="552"/>
      <c r="BG506" s="552"/>
      <c r="BH506" s="552"/>
      <c r="BI506" s="552"/>
      <c r="BJ506" s="552"/>
      <c r="BK506" s="552"/>
      <c r="BL506" s="552"/>
      <c r="BM506" s="552"/>
      <c r="BN506" s="552"/>
      <c r="BO506" s="678"/>
    </row>
    <row r="507" spans="32:67" ht="20.25" customHeight="1">
      <c r="AF507" s="678"/>
      <c r="AG507" s="552"/>
      <c r="AH507" s="552"/>
      <c r="AI507" s="614"/>
      <c r="AJ507" s="552"/>
      <c r="AK507" s="552"/>
      <c r="AL507" s="552"/>
      <c r="AM507" s="615"/>
      <c r="AN507" s="259"/>
      <c r="AO507" s="615"/>
      <c r="AP507" s="552"/>
      <c r="AQ507" s="552"/>
      <c r="AR507" s="552"/>
      <c r="AS507" s="552"/>
      <c r="AT507" s="552"/>
      <c r="AU507" s="552"/>
      <c r="AV507" s="552"/>
      <c r="AW507" s="616"/>
      <c r="AX507" s="552"/>
      <c r="AY507" s="552"/>
      <c r="AZ507" s="552"/>
      <c r="BA507" s="616"/>
      <c r="BB507" s="552"/>
      <c r="BC507" s="552"/>
      <c r="BD507" s="552"/>
      <c r="BE507" s="616"/>
      <c r="BF507" s="552"/>
      <c r="BG507" s="552"/>
      <c r="BH507" s="552"/>
      <c r="BI507" s="552"/>
      <c r="BJ507" s="552"/>
      <c r="BK507" s="552"/>
      <c r="BL507" s="552"/>
      <c r="BM507" s="552"/>
      <c r="BN507" s="552"/>
      <c r="BO507" s="678"/>
    </row>
    <row r="508" spans="32:67" ht="20.25" customHeight="1">
      <c r="AF508" s="678"/>
      <c r="AG508" s="552"/>
      <c r="AH508" s="552"/>
      <c r="AI508" s="614"/>
      <c r="AJ508" s="552"/>
      <c r="AK508" s="552"/>
      <c r="AL508" s="552"/>
      <c r="AM508" s="615"/>
      <c r="AN508" s="259"/>
      <c r="AO508" s="615"/>
      <c r="AP508" s="552"/>
      <c r="AQ508" s="552"/>
      <c r="AR508" s="552"/>
      <c r="AS508" s="552"/>
      <c r="AT508" s="552"/>
      <c r="AU508" s="552"/>
      <c r="AV508" s="552"/>
      <c r="AW508" s="616"/>
      <c r="AX508" s="552"/>
      <c r="AY508" s="552"/>
      <c r="AZ508" s="552"/>
      <c r="BA508" s="616"/>
      <c r="BB508" s="552"/>
      <c r="BC508" s="552"/>
      <c r="BD508" s="552"/>
      <c r="BE508" s="616"/>
      <c r="BF508" s="552"/>
      <c r="BG508" s="552"/>
      <c r="BH508" s="552"/>
      <c r="BI508" s="552"/>
      <c r="BJ508" s="552"/>
      <c r="BK508" s="552"/>
      <c r="BL508" s="552"/>
      <c r="BM508" s="552"/>
      <c r="BN508" s="552"/>
      <c r="BO508" s="678"/>
    </row>
    <row r="509" spans="32:67" ht="20.25" customHeight="1">
      <c r="AF509" s="678"/>
      <c r="AG509" s="552"/>
      <c r="AH509" s="552"/>
      <c r="AI509" s="614"/>
      <c r="AJ509" s="552"/>
      <c r="AK509" s="552"/>
      <c r="AL509" s="552"/>
      <c r="AM509" s="615"/>
      <c r="AN509" s="259"/>
      <c r="AO509" s="615"/>
      <c r="AP509" s="552"/>
      <c r="AQ509" s="552"/>
      <c r="AR509" s="552"/>
      <c r="AS509" s="552"/>
      <c r="AT509" s="552"/>
      <c r="AU509" s="552"/>
      <c r="AV509" s="552"/>
      <c r="AW509" s="616"/>
      <c r="AX509" s="552"/>
      <c r="AY509" s="552"/>
      <c r="AZ509" s="552"/>
      <c r="BA509" s="616"/>
      <c r="BB509" s="552"/>
      <c r="BC509" s="552"/>
      <c r="BD509" s="552"/>
      <c r="BE509" s="616"/>
      <c r="BF509" s="552"/>
      <c r="BG509" s="552"/>
      <c r="BH509" s="552"/>
      <c r="BI509" s="552"/>
      <c r="BJ509" s="552"/>
      <c r="BK509" s="552"/>
      <c r="BL509" s="552"/>
      <c r="BM509" s="552"/>
      <c r="BN509" s="552"/>
      <c r="BO509" s="678"/>
    </row>
    <row r="510" spans="32:67" ht="20.25" customHeight="1">
      <c r="AF510" s="678"/>
      <c r="AG510" s="552"/>
      <c r="AH510" s="552"/>
      <c r="AI510" s="614"/>
      <c r="AJ510" s="552"/>
      <c r="AK510" s="552"/>
      <c r="AL510" s="552"/>
      <c r="AM510" s="615"/>
      <c r="AN510" s="259"/>
      <c r="AO510" s="615"/>
      <c r="AP510" s="552"/>
      <c r="AQ510" s="552"/>
      <c r="AR510" s="552"/>
      <c r="AS510" s="552"/>
      <c r="AT510" s="552"/>
      <c r="AU510" s="552"/>
      <c r="AV510" s="552"/>
      <c r="AW510" s="616"/>
      <c r="AX510" s="552"/>
      <c r="AY510" s="552"/>
      <c r="AZ510" s="552"/>
      <c r="BA510" s="616"/>
      <c r="BB510" s="552"/>
      <c r="BC510" s="552"/>
      <c r="BD510" s="552"/>
      <c r="BE510" s="616"/>
      <c r="BF510" s="552"/>
      <c r="BG510" s="552"/>
      <c r="BH510" s="552"/>
      <c r="BI510" s="552"/>
      <c r="BJ510" s="552"/>
      <c r="BK510" s="552"/>
      <c r="BL510" s="552"/>
      <c r="BM510" s="552"/>
      <c r="BN510" s="552"/>
      <c r="BO510" s="678"/>
    </row>
    <row r="511" spans="32:67" ht="20.25" customHeight="1">
      <c r="AF511" s="678"/>
      <c r="AG511" s="552"/>
      <c r="AH511" s="552"/>
      <c r="AI511" s="614"/>
      <c r="AJ511" s="552"/>
      <c r="AK511" s="552"/>
      <c r="AL511" s="552"/>
      <c r="AM511" s="615"/>
      <c r="AN511" s="259"/>
      <c r="AO511" s="615"/>
      <c r="AP511" s="552"/>
      <c r="AQ511" s="552"/>
      <c r="AR511" s="552"/>
      <c r="AS511" s="552"/>
      <c r="AT511" s="552"/>
      <c r="AU511" s="552"/>
      <c r="AV511" s="552"/>
      <c r="AW511" s="616"/>
      <c r="AX511" s="552"/>
      <c r="AY511" s="552"/>
      <c r="AZ511" s="552"/>
      <c r="BA511" s="616"/>
      <c r="BB511" s="552"/>
      <c r="BC511" s="552"/>
      <c r="BD511" s="552"/>
      <c r="BE511" s="616"/>
      <c r="BF511" s="552"/>
      <c r="BG511" s="552"/>
      <c r="BH511" s="552"/>
      <c r="BI511" s="552"/>
      <c r="BJ511" s="552"/>
      <c r="BK511" s="552"/>
      <c r="BL511" s="552"/>
      <c r="BM511" s="552"/>
      <c r="BN511" s="552"/>
      <c r="BO511" s="678"/>
    </row>
    <row r="512" spans="32:67" ht="20.25" customHeight="1">
      <c r="AF512" s="678"/>
      <c r="AG512" s="552"/>
      <c r="AH512" s="552"/>
      <c r="AI512" s="614"/>
      <c r="AJ512" s="552"/>
      <c r="AK512" s="552"/>
      <c r="AL512" s="552"/>
      <c r="AM512" s="615"/>
      <c r="AN512" s="259"/>
      <c r="AO512" s="615"/>
      <c r="AP512" s="552"/>
      <c r="AQ512" s="552"/>
      <c r="AR512" s="552"/>
      <c r="AS512" s="552"/>
      <c r="AT512" s="552"/>
      <c r="AU512" s="552"/>
      <c r="AV512" s="552"/>
      <c r="AW512" s="616"/>
      <c r="AX512" s="552"/>
      <c r="AY512" s="552"/>
      <c r="AZ512" s="552"/>
      <c r="BA512" s="616"/>
      <c r="BB512" s="552"/>
      <c r="BC512" s="552"/>
      <c r="BD512" s="552"/>
      <c r="BE512" s="616"/>
      <c r="BF512" s="552"/>
      <c r="BG512" s="552"/>
      <c r="BH512" s="552"/>
      <c r="BI512" s="552"/>
      <c r="BJ512" s="552"/>
      <c r="BK512" s="552"/>
      <c r="BL512" s="552"/>
      <c r="BM512" s="552"/>
      <c r="BN512" s="552"/>
      <c r="BO512" s="678"/>
    </row>
    <row r="513" spans="32:67" ht="20.25" customHeight="1">
      <c r="AF513" s="678"/>
      <c r="AG513" s="552"/>
      <c r="AH513" s="552"/>
      <c r="AI513" s="614"/>
      <c r="AJ513" s="552"/>
      <c r="AK513" s="552"/>
      <c r="AL513" s="552"/>
      <c r="AM513" s="615"/>
      <c r="AN513" s="259"/>
      <c r="AO513" s="615"/>
      <c r="AP513" s="552"/>
      <c r="AQ513" s="552"/>
      <c r="AR513" s="552"/>
      <c r="AS513" s="552"/>
      <c r="AT513" s="552"/>
      <c r="AU513" s="552"/>
      <c r="AV513" s="552"/>
      <c r="AW513" s="616"/>
      <c r="AX513" s="552"/>
      <c r="AY513" s="552"/>
      <c r="AZ513" s="552"/>
      <c r="BA513" s="616"/>
      <c r="BB513" s="552"/>
      <c r="BC513" s="552"/>
      <c r="BD513" s="552"/>
      <c r="BE513" s="616"/>
      <c r="BF513" s="552"/>
      <c r="BG513" s="552"/>
      <c r="BH513" s="552"/>
      <c r="BI513" s="552"/>
      <c r="BJ513" s="552"/>
      <c r="BK513" s="552"/>
      <c r="BL513" s="552"/>
      <c r="BM513" s="552"/>
      <c r="BN513" s="552"/>
      <c r="BO513" s="678"/>
    </row>
    <row r="514" spans="32:67" ht="20.25" customHeight="1">
      <c r="AF514" s="678"/>
      <c r="AG514" s="552"/>
      <c r="AH514" s="552"/>
      <c r="AI514" s="614"/>
      <c r="AJ514" s="552"/>
      <c r="AK514" s="552"/>
      <c r="AL514" s="552"/>
      <c r="AM514" s="615"/>
      <c r="AN514" s="259"/>
      <c r="AO514" s="615"/>
      <c r="AP514" s="552"/>
      <c r="AQ514" s="552"/>
      <c r="AR514" s="552"/>
      <c r="AS514" s="552"/>
      <c r="AT514" s="552"/>
      <c r="AU514" s="552"/>
      <c r="AV514" s="552"/>
      <c r="AW514" s="616"/>
      <c r="AX514" s="552"/>
      <c r="AY514" s="552"/>
      <c r="AZ514" s="552"/>
      <c r="BA514" s="616"/>
      <c r="BB514" s="552"/>
      <c r="BC514" s="552"/>
      <c r="BD514" s="552"/>
      <c r="BE514" s="616"/>
      <c r="BF514" s="552"/>
      <c r="BG514" s="552"/>
      <c r="BH514" s="552"/>
      <c r="BI514" s="552"/>
      <c r="BJ514" s="552"/>
      <c r="BK514" s="552"/>
      <c r="BL514" s="552"/>
      <c r="BM514" s="552"/>
      <c r="BN514" s="552"/>
      <c r="BO514" s="678"/>
    </row>
    <row r="515" spans="32:67" ht="20.25" customHeight="1">
      <c r="AF515" s="678"/>
      <c r="AG515" s="552"/>
      <c r="AH515" s="552"/>
      <c r="AI515" s="614"/>
      <c r="AJ515" s="552"/>
      <c r="AK515" s="552"/>
      <c r="AL515" s="552"/>
      <c r="AM515" s="615"/>
      <c r="AN515" s="259"/>
      <c r="AO515" s="615"/>
      <c r="AP515" s="552"/>
      <c r="AQ515" s="552"/>
      <c r="AR515" s="552"/>
      <c r="AS515" s="552"/>
      <c r="AT515" s="552"/>
      <c r="AU515" s="552"/>
      <c r="AV515" s="552"/>
      <c r="AW515" s="616"/>
      <c r="AX515" s="552"/>
      <c r="AY515" s="552"/>
      <c r="AZ515" s="552"/>
      <c r="BA515" s="616"/>
      <c r="BB515" s="552"/>
      <c r="BC515" s="552"/>
      <c r="BD515" s="552"/>
      <c r="BE515" s="616"/>
      <c r="BF515" s="552"/>
      <c r="BG515" s="552"/>
      <c r="BH515" s="552"/>
      <c r="BI515" s="552"/>
      <c r="BJ515" s="552"/>
      <c r="BK515" s="552"/>
      <c r="BL515" s="552"/>
      <c r="BM515" s="552"/>
      <c r="BN515" s="552"/>
      <c r="BO515" s="678"/>
    </row>
    <row r="516" spans="32:67" ht="20.25" customHeight="1">
      <c r="AF516" s="678"/>
      <c r="AG516" s="552"/>
      <c r="AH516" s="552"/>
      <c r="AI516" s="614"/>
      <c r="AJ516" s="552"/>
      <c r="AK516" s="552"/>
      <c r="AL516" s="552"/>
      <c r="AM516" s="615"/>
      <c r="AN516" s="259"/>
      <c r="AO516" s="615"/>
      <c r="AP516" s="552"/>
      <c r="AQ516" s="552"/>
      <c r="AR516" s="552"/>
      <c r="AS516" s="552"/>
      <c r="AT516" s="552"/>
      <c r="AU516" s="552"/>
      <c r="AV516" s="552"/>
      <c r="AW516" s="616"/>
      <c r="AX516" s="552"/>
      <c r="AY516" s="552"/>
      <c r="AZ516" s="552"/>
      <c r="BA516" s="616"/>
      <c r="BB516" s="552"/>
      <c r="BC516" s="552"/>
      <c r="BD516" s="552"/>
      <c r="BE516" s="616"/>
      <c r="BF516" s="552"/>
      <c r="BG516" s="552"/>
      <c r="BH516" s="552"/>
      <c r="BI516" s="552"/>
      <c r="BJ516" s="552"/>
      <c r="BK516" s="552"/>
      <c r="BL516" s="552"/>
      <c r="BM516" s="552"/>
      <c r="BN516" s="552"/>
      <c r="BO516" s="678"/>
    </row>
    <row r="517" spans="32:67" ht="20.25" customHeight="1">
      <c r="AF517" s="678"/>
      <c r="AG517" s="552"/>
      <c r="AH517" s="552"/>
      <c r="AI517" s="614"/>
      <c r="AJ517" s="552"/>
      <c r="AK517" s="552"/>
      <c r="AL517" s="552"/>
      <c r="AM517" s="615"/>
      <c r="AN517" s="259"/>
      <c r="AO517" s="615"/>
      <c r="AP517" s="552"/>
      <c r="AQ517" s="552"/>
      <c r="AR517" s="552"/>
      <c r="AS517" s="552"/>
      <c r="AT517" s="552"/>
      <c r="AU517" s="552"/>
      <c r="AV517" s="552"/>
      <c r="AW517" s="616"/>
      <c r="AX517" s="552"/>
      <c r="AY517" s="552"/>
      <c r="AZ517" s="552"/>
      <c r="BA517" s="616"/>
      <c r="BB517" s="552"/>
      <c r="BC517" s="552"/>
      <c r="BD517" s="552"/>
      <c r="BE517" s="616"/>
      <c r="BF517" s="552"/>
      <c r="BG517" s="552"/>
      <c r="BH517" s="552"/>
      <c r="BI517" s="552"/>
      <c r="BJ517" s="552"/>
      <c r="BK517" s="552"/>
      <c r="BL517" s="552"/>
      <c r="BM517" s="552"/>
      <c r="BN517" s="552"/>
      <c r="BO517" s="678"/>
    </row>
    <row r="518" spans="32:67" ht="20.25" customHeight="1">
      <c r="AF518" s="678"/>
      <c r="AG518" s="552"/>
      <c r="AH518" s="552"/>
      <c r="AI518" s="614"/>
      <c r="AJ518" s="552"/>
      <c r="AK518" s="552"/>
      <c r="AL518" s="552"/>
      <c r="AM518" s="615"/>
      <c r="AN518" s="259"/>
      <c r="AO518" s="615"/>
      <c r="AP518" s="552"/>
      <c r="AQ518" s="552"/>
      <c r="AR518" s="552"/>
      <c r="AS518" s="552"/>
      <c r="AT518" s="552"/>
      <c r="AU518" s="552"/>
      <c r="AV518" s="552"/>
      <c r="AW518" s="616"/>
      <c r="AX518" s="552"/>
      <c r="AY518" s="552"/>
      <c r="AZ518" s="552"/>
      <c r="BA518" s="616"/>
      <c r="BB518" s="552"/>
      <c r="BC518" s="552"/>
      <c r="BD518" s="552"/>
      <c r="BE518" s="616"/>
      <c r="BF518" s="552"/>
      <c r="BG518" s="552"/>
      <c r="BH518" s="552"/>
      <c r="BI518" s="552"/>
      <c r="BJ518" s="552"/>
      <c r="BK518" s="552"/>
      <c r="BL518" s="552"/>
      <c r="BM518" s="552"/>
      <c r="BN518" s="552"/>
      <c r="BO518" s="678"/>
    </row>
    <row r="519" spans="32:67" ht="20.25" customHeight="1">
      <c r="AF519" s="678"/>
      <c r="AG519" s="552"/>
      <c r="AH519" s="552"/>
      <c r="AI519" s="614"/>
      <c r="AJ519" s="552"/>
      <c r="AK519" s="552"/>
      <c r="AL519" s="552"/>
      <c r="AM519" s="615"/>
      <c r="AN519" s="259"/>
      <c r="AO519" s="615"/>
      <c r="AP519" s="552"/>
      <c r="AQ519" s="552"/>
      <c r="AR519" s="552"/>
      <c r="AS519" s="552"/>
      <c r="AT519" s="552"/>
      <c r="AU519" s="552"/>
      <c r="AV519" s="552"/>
      <c r="AW519" s="616"/>
      <c r="AX519" s="552"/>
      <c r="AY519" s="552"/>
      <c r="AZ519" s="552"/>
      <c r="BA519" s="616"/>
      <c r="BB519" s="552"/>
      <c r="BC519" s="552"/>
      <c r="BD519" s="552"/>
      <c r="BE519" s="616"/>
      <c r="BF519" s="552"/>
      <c r="BG519" s="552"/>
      <c r="BH519" s="552"/>
      <c r="BI519" s="552"/>
      <c r="BJ519" s="552"/>
      <c r="BK519" s="552"/>
      <c r="BL519" s="552"/>
      <c r="BM519" s="552"/>
      <c r="BN519" s="552"/>
      <c r="BO519" s="678"/>
    </row>
    <row r="520" spans="32:67" ht="20.25" customHeight="1">
      <c r="AF520" s="678"/>
      <c r="AG520" s="552"/>
      <c r="AH520" s="552"/>
      <c r="AI520" s="614"/>
      <c r="AJ520" s="552"/>
      <c r="AK520" s="552"/>
      <c r="AL520" s="552"/>
      <c r="AM520" s="615"/>
      <c r="AN520" s="259"/>
      <c r="AO520" s="615"/>
      <c r="AP520" s="552"/>
      <c r="AQ520" s="552"/>
      <c r="AR520" s="552"/>
      <c r="AS520" s="552"/>
      <c r="AT520" s="552"/>
      <c r="AU520" s="552"/>
      <c r="AV520" s="552"/>
      <c r="AW520" s="616"/>
      <c r="AX520" s="552"/>
      <c r="AY520" s="552"/>
      <c r="AZ520" s="552"/>
      <c r="BA520" s="616"/>
      <c r="BB520" s="552"/>
      <c r="BC520" s="552"/>
      <c r="BD520" s="552"/>
      <c r="BE520" s="616"/>
      <c r="BF520" s="552"/>
      <c r="BG520" s="552"/>
      <c r="BH520" s="552"/>
      <c r="BI520" s="552"/>
      <c r="BJ520" s="552"/>
      <c r="BK520" s="552"/>
      <c r="BL520" s="552"/>
      <c r="BM520" s="552"/>
      <c r="BN520" s="552"/>
      <c r="BO520" s="678"/>
    </row>
    <row r="521" spans="32:67" ht="20.25" customHeight="1">
      <c r="AF521" s="678"/>
      <c r="AG521" s="552"/>
      <c r="AH521" s="552"/>
      <c r="AI521" s="614"/>
      <c r="AJ521" s="552"/>
      <c r="AK521" s="552"/>
      <c r="AL521" s="552"/>
      <c r="AM521" s="615"/>
      <c r="AN521" s="259"/>
      <c r="AO521" s="615"/>
      <c r="AP521" s="552"/>
      <c r="AQ521" s="552"/>
      <c r="AR521" s="552"/>
      <c r="AS521" s="552"/>
      <c r="AT521" s="552"/>
      <c r="AU521" s="552"/>
      <c r="AV521" s="552"/>
      <c r="AW521" s="616"/>
      <c r="AX521" s="552"/>
      <c r="AY521" s="552"/>
      <c r="AZ521" s="552"/>
      <c r="BA521" s="616"/>
      <c r="BB521" s="552"/>
      <c r="BC521" s="552"/>
      <c r="BD521" s="552"/>
      <c r="BE521" s="616"/>
      <c r="BF521" s="552"/>
      <c r="BG521" s="552"/>
      <c r="BH521" s="552"/>
      <c r="BI521" s="552"/>
      <c r="BJ521" s="552"/>
      <c r="BK521" s="552"/>
      <c r="BL521" s="552"/>
      <c r="BM521" s="552"/>
      <c r="BN521" s="552"/>
      <c r="BO521" s="678"/>
    </row>
    <row r="522" spans="32:67" ht="20.25" customHeight="1">
      <c r="AF522" s="678"/>
      <c r="AG522" s="552"/>
      <c r="AH522" s="552"/>
      <c r="AI522" s="614"/>
      <c r="AJ522" s="552"/>
      <c r="AK522" s="552"/>
      <c r="AL522" s="552"/>
      <c r="AM522" s="615"/>
      <c r="AN522" s="259"/>
      <c r="AO522" s="615"/>
      <c r="AP522" s="552"/>
      <c r="AQ522" s="552"/>
      <c r="AR522" s="552"/>
      <c r="AS522" s="552"/>
      <c r="AT522" s="552"/>
      <c r="AU522" s="552"/>
      <c r="AV522" s="552"/>
      <c r="AW522" s="616"/>
      <c r="AX522" s="552"/>
      <c r="AY522" s="552"/>
      <c r="AZ522" s="552"/>
      <c r="BA522" s="616"/>
      <c r="BB522" s="552"/>
      <c r="BC522" s="552"/>
      <c r="BD522" s="552"/>
      <c r="BE522" s="616"/>
      <c r="BF522" s="552"/>
      <c r="BG522" s="552"/>
      <c r="BH522" s="552"/>
      <c r="BI522" s="552"/>
      <c r="BJ522" s="552"/>
      <c r="BK522" s="552"/>
      <c r="BL522" s="552"/>
      <c r="BM522" s="552"/>
      <c r="BN522" s="552"/>
      <c r="BO522" s="678"/>
    </row>
    <row r="523" spans="32:67" ht="20.25" customHeight="1">
      <c r="AF523" s="678"/>
      <c r="AG523" s="552"/>
      <c r="AH523" s="552"/>
      <c r="AI523" s="614"/>
      <c r="AJ523" s="552"/>
      <c r="AK523" s="552"/>
      <c r="AL523" s="552"/>
      <c r="AM523" s="615"/>
      <c r="AN523" s="259"/>
      <c r="AO523" s="615"/>
      <c r="AP523" s="552"/>
      <c r="AQ523" s="552"/>
      <c r="AR523" s="552"/>
      <c r="AS523" s="552"/>
      <c r="AT523" s="552"/>
      <c r="AU523" s="552"/>
      <c r="AV523" s="552"/>
      <c r="AW523" s="616"/>
      <c r="AX523" s="552"/>
      <c r="AY523" s="552"/>
      <c r="AZ523" s="552"/>
      <c r="BA523" s="616"/>
      <c r="BB523" s="552"/>
      <c r="BC523" s="552"/>
      <c r="BD523" s="552"/>
      <c r="BE523" s="616"/>
      <c r="BF523" s="552"/>
      <c r="BG523" s="552"/>
      <c r="BH523" s="552"/>
      <c r="BI523" s="552"/>
      <c r="BJ523" s="552"/>
      <c r="BK523" s="552"/>
      <c r="BL523" s="552"/>
      <c r="BM523" s="552"/>
      <c r="BN523" s="552"/>
      <c r="BO523" s="678"/>
    </row>
    <row r="524" spans="32:67" ht="20.25" customHeight="1">
      <c r="AF524" s="678"/>
      <c r="AG524" s="552"/>
      <c r="AH524" s="552"/>
      <c r="AI524" s="614"/>
      <c r="AJ524" s="552"/>
      <c r="AK524" s="552"/>
      <c r="AL524" s="552"/>
      <c r="AM524" s="615"/>
      <c r="AN524" s="259"/>
      <c r="AO524" s="615"/>
      <c r="AP524" s="552"/>
      <c r="AQ524" s="552"/>
      <c r="AR524" s="552"/>
      <c r="AS524" s="552"/>
      <c r="AT524" s="552"/>
      <c r="AU524" s="552"/>
      <c r="AV524" s="552"/>
      <c r="AW524" s="616"/>
      <c r="AX524" s="552"/>
      <c r="AY524" s="552"/>
      <c r="AZ524" s="552"/>
      <c r="BA524" s="616"/>
      <c r="BB524" s="552"/>
      <c r="BC524" s="552"/>
      <c r="BD524" s="552"/>
      <c r="BE524" s="616"/>
      <c r="BF524" s="552"/>
      <c r="BG524" s="552"/>
      <c r="BH524" s="552"/>
      <c r="BI524" s="552"/>
      <c r="BJ524" s="552"/>
      <c r="BK524" s="552"/>
      <c r="BL524" s="552"/>
      <c r="BM524" s="552"/>
      <c r="BN524" s="552"/>
      <c r="BO524" s="678"/>
    </row>
    <row r="525" spans="32:67" ht="20.25" customHeight="1">
      <c r="AF525" s="678"/>
      <c r="AG525" s="552"/>
      <c r="AH525" s="552"/>
      <c r="AI525" s="614"/>
      <c r="AJ525" s="552"/>
      <c r="AK525" s="552"/>
      <c r="AL525" s="552"/>
      <c r="AM525" s="615"/>
      <c r="AN525" s="259"/>
      <c r="AO525" s="615"/>
      <c r="AP525" s="552"/>
      <c r="AQ525" s="552"/>
      <c r="AR525" s="552"/>
      <c r="AS525" s="552"/>
      <c r="AT525" s="552"/>
      <c r="AU525" s="552"/>
      <c r="AV525" s="552"/>
      <c r="AW525" s="616"/>
      <c r="AX525" s="552"/>
      <c r="AY525" s="552"/>
      <c r="AZ525" s="552"/>
      <c r="BA525" s="616"/>
      <c r="BB525" s="552"/>
      <c r="BC525" s="552"/>
      <c r="BD525" s="552"/>
      <c r="BE525" s="616"/>
      <c r="BF525" s="552"/>
      <c r="BG525" s="552"/>
      <c r="BH525" s="552"/>
      <c r="BI525" s="552"/>
      <c r="BJ525" s="552"/>
      <c r="BK525" s="552"/>
      <c r="BL525" s="552"/>
      <c r="BM525" s="552"/>
      <c r="BN525" s="552"/>
      <c r="BO525" s="678"/>
    </row>
    <row r="526" spans="32:67" ht="20.25" customHeight="1">
      <c r="AF526" s="678"/>
      <c r="AG526" s="552"/>
      <c r="AH526" s="552"/>
      <c r="AI526" s="614"/>
      <c r="AJ526" s="552"/>
      <c r="AK526" s="552"/>
      <c r="AL526" s="552"/>
      <c r="AM526" s="615"/>
      <c r="AN526" s="259"/>
      <c r="AO526" s="615"/>
      <c r="AP526" s="552"/>
      <c r="AQ526" s="552"/>
      <c r="AR526" s="552"/>
      <c r="AS526" s="552"/>
      <c r="AT526" s="552"/>
      <c r="AU526" s="552"/>
      <c r="AV526" s="552"/>
      <c r="AW526" s="616"/>
      <c r="AX526" s="552"/>
      <c r="AY526" s="552"/>
      <c r="AZ526" s="552"/>
      <c r="BA526" s="616"/>
      <c r="BB526" s="552"/>
      <c r="BC526" s="552"/>
      <c r="BD526" s="552"/>
      <c r="BE526" s="616"/>
      <c r="BF526" s="552"/>
      <c r="BG526" s="552"/>
      <c r="BH526" s="552"/>
      <c r="BI526" s="552"/>
      <c r="BJ526" s="552"/>
      <c r="BK526" s="552"/>
      <c r="BL526" s="552"/>
      <c r="BM526" s="552"/>
      <c r="BN526" s="552"/>
      <c r="BO526" s="678"/>
    </row>
    <row r="527" spans="32:67" ht="20.25" customHeight="1">
      <c r="AF527" s="678"/>
      <c r="AG527" s="552"/>
      <c r="AH527" s="552"/>
      <c r="AI527" s="614"/>
      <c r="AJ527" s="552"/>
      <c r="AK527" s="552"/>
      <c r="AL527" s="552"/>
      <c r="AM527" s="615"/>
      <c r="AN527" s="259"/>
      <c r="AO527" s="615"/>
      <c r="AP527" s="552"/>
      <c r="AQ527" s="552"/>
      <c r="AR527" s="552"/>
      <c r="AS527" s="552"/>
      <c r="AT527" s="552"/>
      <c r="AU527" s="552"/>
      <c r="AV527" s="552"/>
      <c r="AW527" s="616"/>
      <c r="AX527" s="552"/>
      <c r="AY527" s="552"/>
      <c r="AZ527" s="552"/>
      <c r="BA527" s="616"/>
      <c r="BB527" s="552"/>
      <c r="BC527" s="552"/>
      <c r="BD527" s="552"/>
      <c r="BE527" s="616"/>
      <c r="BF527" s="552"/>
      <c r="BG527" s="552"/>
      <c r="BH527" s="552"/>
      <c r="BI527" s="552"/>
      <c r="BJ527" s="552"/>
      <c r="BK527" s="552"/>
      <c r="BL527" s="552"/>
      <c r="BM527" s="552"/>
      <c r="BN527" s="552"/>
      <c r="BO527" s="678"/>
    </row>
    <row r="528" spans="32:67" ht="20.25" customHeight="1">
      <c r="AF528" s="678"/>
      <c r="AG528" s="552"/>
      <c r="AH528" s="552"/>
      <c r="AI528" s="614"/>
      <c r="AJ528" s="552"/>
      <c r="AK528" s="552"/>
      <c r="AL528" s="552"/>
      <c r="AM528" s="615"/>
      <c r="AN528" s="259"/>
      <c r="AO528" s="615"/>
      <c r="AP528" s="552"/>
      <c r="AQ528" s="552"/>
      <c r="AR528" s="552"/>
      <c r="AS528" s="552"/>
      <c r="AT528" s="552"/>
      <c r="AU528" s="552"/>
      <c r="AV528" s="552"/>
      <c r="AW528" s="616"/>
      <c r="AX528" s="552"/>
      <c r="AY528" s="552"/>
      <c r="AZ528" s="552"/>
      <c r="BA528" s="616"/>
      <c r="BB528" s="552"/>
      <c r="BC528" s="552"/>
      <c r="BD528" s="552"/>
      <c r="BE528" s="616"/>
      <c r="BF528" s="552"/>
      <c r="BG528" s="552"/>
      <c r="BH528" s="552"/>
      <c r="BI528" s="552"/>
      <c r="BJ528" s="552"/>
      <c r="BK528" s="552"/>
      <c r="BL528" s="552"/>
      <c r="BM528" s="552"/>
      <c r="BN528" s="552"/>
      <c r="BO528" s="678"/>
    </row>
    <row r="529" spans="32:67" ht="20.25" customHeight="1">
      <c r="AF529" s="678"/>
      <c r="AG529" s="552"/>
      <c r="AH529" s="552"/>
      <c r="AI529" s="614"/>
      <c r="AJ529" s="552"/>
      <c r="AK529" s="552"/>
      <c r="AL529" s="552"/>
      <c r="AM529" s="615"/>
      <c r="AN529" s="259"/>
      <c r="AO529" s="615"/>
      <c r="AP529" s="552"/>
      <c r="AQ529" s="552"/>
      <c r="AR529" s="552"/>
      <c r="AS529" s="552"/>
      <c r="AT529" s="552"/>
      <c r="AU529" s="552"/>
      <c r="AV529" s="552"/>
      <c r="AW529" s="616"/>
      <c r="AX529" s="552"/>
      <c r="AY529" s="552"/>
      <c r="AZ529" s="552"/>
      <c r="BA529" s="616"/>
      <c r="BB529" s="552"/>
      <c r="BC529" s="552"/>
      <c r="BD529" s="552"/>
      <c r="BE529" s="616"/>
      <c r="BF529" s="552"/>
      <c r="BG529" s="552"/>
      <c r="BH529" s="552"/>
      <c r="BI529" s="552"/>
      <c r="BJ529" s="552"/>
      <c r="BK529" s="552"/>
      <c r="BL529" s="552"/>
      <c r="BM529" s="552"/>
      <c r="BN529" s="552"/>
      <c r="BO529" s="678"/>
    </row>
    <row r="530" spans="32:67" ht="20.25" customHeight="1">
      <c r="AF530" s="678"/>
      <c r="AG530" s="552"/>
      <c r="AH530" s="552"/>
      <c r="AI530" s="614"/>
      <c r="AJ530" s="552"/>
      <c r="AK530" s="552"/>
      <c r="AL530" s="552"/>
      <c r="AM530" s="615"/>
      <c r="AN530" s="259"/>
      <c r="AO530" s="615"/>
      <c r="AP530" s="552"/>
      <c r="AQ530" s="552"/>
      <c r="AR530" s="552"/>
      <c r="AS530" s="552"/>
      <c r="AT530" s="552"/>
      <c r="AU530" s="552"/>
      <c r="AV530" s="552"/>
      <c r="AW530" s="616"/>
      <c r="AX530" s="552"/>
      <c r="AY530" s="552"/>
      <c r="AZ530" s="552"/>
      <c r="BA530" s="616"/>
      <c r="BB530" s="552"/>
      <c r="BC530" s="552"/>
      <c r="BD530" s="552"/>
      <c r="BE530" s="616"/>
      <c r="BF530" s="552"/>
      <c r="BG530" s="552"/>
      <c r="BH530" s="552"/>
      <c r="BI530" s="552"/>
      <c r="BJ530" s="552"/>
      <c r="BK530" s="552"/>
      <c r="BL530" s="552"/>
      <c r="BM530" s="552"/>
      <c r="BN530" s="552"/>
      <c r="BO530" s="678"/>
    </row>
    <row r="531" spans="32:67" ht="20.25" customHeight="1">
      <c r="AF531" s="678"/>
      <c r="AG531" s="552"/>
      <c r="AH531" s="552"/>
      <c r="AI531" s="614"/>
      <c r="AJ531" s="552"/>
      <c r="AK531" s="552"/>
      <c r="AL531" s="552"/>
      <c r="AM531" s="615"/>
      <c r="AN531" s="259"/>
      <c r="AO531" s="615"/>
      <c r="AP531" s="552"/>
      <c r="AQ531" s="552"/>
      <c r="AR531" s="552"/>
      <c r="AS531" s="552"/>
      <c r="AT531" s="552"/>
      <c r="AU531" s="552"/>
      <c r="AV531" s="552"/>
      <c r="AW531" s="616"/>
      <c r="AX531" s="552"/>
      <c r="AY531" s="552"/>
      <c r="AZ531" s="552"/>
      <c r="BA531" s="616"/>
      <c r="BB531" s="552"/>
      <c r="BC531" s="552"/>
      <c r="BD531" s="552"/>
      <c r="BE531" s="616"/>
      <c r="BF531" s="552"/>
      <c r="BG531" s="552"/>
      <c r="BH531" s="552"/>
      <c r="BI531" s="552"/>
      <c r="BJ531" s="552"/>
      <c r="BK531" s="552"/>
      <c r="BL531" s="552"/>
      <c r="BM531" s="552"/>
      <c r="BN531" s="552"/>
      <c r="BO531" s="678"/>
    </row>
    <row r="532" spans="32:67" ht="20.25" customHeight="1">
      <c r="AF532" s="678"/>
      <c r="AG532" s="552"/>
      <c r="AH532" s="552"/>
      <c r="AI532" s="614"/>
      <c r="AJ532" s="552"/>
      <c r="AK532" s="552"/>
      <c r="AL532" s="552"/>
      <c r="AM532" s="615"/>
      <c r="AN532" s="259"/>
      <c r="AO532" s="615"/>
      <c r="AP532" s="552"/>
      <c r="AQ532" s="552"/>
      <c r="AR532" s="552"/>
      <c r="AS532" s="552"/>
      <c r="AT532" s="552"/>
      <c r="AU532" s="552"/>
      <c r="AV532" s="552"/>
      <c r="AW532" s="616"/>
      <c r="AX532" s="552"/>
      <c r="AY532" s="552"/>
      <c r="AZ532" s="552"/>
      <c r="BA532" s="616"/>
      <c r="BB532" s="552"/>
      <c r="BC532" s="552"/>
      <c r="BD532" s="552"/>
      <c r="BE532" s="616"/>
      <c r="BF532" s="552"/>
      <c r="BG532" s="552"/>
      <c r="BH532" s="552"/>
      <c r="BI532" s="552"/>
      <c r="BJ532" s="552"/>
      <c r="BK532" s="552"/>
      <c r="BL532" s="552"/>
      <c r="BM532" s="552"/>
      <c r="BN532" s="552"/>
      <c r="BO532" s="678"/>
    </row>
    <row r="533" spans="32:67" ht="20.25" customHeight="1">
      <c r="AF533" s="678"/>
      <c r="AG533" s="552"/>
      <c r="AH533" s="552"/>
      <c r="AI533" s="614"/>
      <c r="AJ533" s="552"/>
      <c r="AK533" s="552"/>
      <c r="AL533" s="552"/>
      <c r="AM533" s="615"/>
      <c r="AN533" s="259"/>
      <c r="AO533" s="615"/>
      <c r="AP533" s="552"/>
      <c r="AQ533" s="552"/>
      <c r="AR533" s="552"/>
      <c r="AS533" s="552"/>
      <c r="AT533" s="552"/>
      <c r="AU533" s="552"/>
      <c r="AV533" s="552"/>
      <c r="AW533" s="616"/>
      <c r="AX533" s="552"/>
      <c r="AY533" s="552"/>
      <c r="AZ533" s="552"/>
      <c r="BA533" s="616"/>
      <c r="BB533" s="552"/>
      <c r="BC533" s="552"/>
      <c r="BD533" s="552"/>
      <c r="BE533" s="616"/>
      <c r="BF533" s="552"/>
      <c r="BG533" s="552"/>
      <c r="BH533" s="552"/>
      <c r="BI533" s="552"/>
      <c r="BJ533" s="552"/>
      <c r="BK533" s="552"/>
      <c r="BL533" s="552"/>
      <c r="BM533" s="552"/>
      <c r="BN533" s="552"/>
      <c r="BO533" s="678"/>
    </row>
    <row r="534" spans="32:67" ht="20.25" customHeight="1">
      <c r="AF534" s="678"/>
      <c r="AG534" s="552"/>
      <c r="AH534" s="552"/>
      <c r="AI534" s="614"/>
      <c r="AJ534" s="552"/>
      <c r="AK534" s="552"/>
      <c r="AL534" s="552"/>
      <c r="AM534" s="615"/>
      <c r="AN534" s="259"/>
      <c r="AO534" s="615"/>
      <c r="AP534" s="552"/>
      <c r="AQ534" s="552"/>
      <c r="AR534" s="552"/>
      <c r="AS534" s="552"/>
      <c r="AT534" s="552"/>
      <c r="AU534" s="552"/>
      <c r="AV534" s="552"/>
      <c r="AW534" s="616"/>
      <c r="AX534" s="552"/>
      <c r="AY534" s="552"/>
      <c r="AZ534" s="552"/>
      <c r="BA534" s="616"/>
      <c r="BB534" s="552"/>
      <c r="BC534" s="552"/>
      <c r="BD534" s="552"/>
      <c r="BE534" s="616"/>
      <c r="BF534" s="552"/>
      <c r="BG534" s="552"/>
      <c r="BH534" s="552"/>
      <c r="BI534" s="552"/>
      <c r="BJ534" s="552"/>
      <c r="BK534" s="552"/>
      <c r="BL534" s="552"/>
      <c r="BM534" s="552"/>
      <c r="BN534" s="552"/>
      <c r="BO534" s="678"/>
    </row>
    <row r="535" spans="32:67" ht="20.25" customHeight="1">
      <c r="AF535" s="678"/>
      <c r="AG535" s="552"/>
      <c r="AH535" s="552"/>
      <c r="AI535" s="614"/>
      <c r="AJ535" s="552"/>
      <c r="AK535" s="552"/>
      <c r="AL535" s="552"/>
      <c r="AM535" s="615"/>
      <c r="AN535" s="259"/>
      <c r="AO535" s="615"/>
      <c r="AP535" s="552"/>
      <c r="AQ535" s="552"/>
      <c r="AR535" s="552"/>
      <c r="AS535" s="552"/>
      <c r="AT535" s="552"/>
      <c r="AU535" s="552"/>
      <c r="AV535" s="552"/>
      <c r="AW535" s="616"/>
      <c r="AX535" s="552"/>
      <c r="AY535" s="552"/>
      <c r="AZ535" s="552"/>
      <c r="BA535" s="616"/>
      <c r="BB535" s="552"/>
      <c r="BC535" s="552"/>
      <c r="BD535" s="552"/>
      <c r="BE535" s="616"/>
      <c r="BF535" s="552"/>
      <c r="BG535" s="552"/>
      <c r="BH535" s="552"/>
      <c r="BI535" s="552"/>
      <c r="BJ535" s="552"/>
      <c r="BK535" s="552"/>
      <c r="BL535" s="552"/>
      <c r="BM535" s="552"/>
      <c r="BN535" s="552"/>
      <c r="BO535" s="678"/>
    </row>
    <row r="536" spans="32:67" ht="20.25" customHeight="1">
      <c r="AF536" s="678"/>
      <c r="AG536" s="552"/>
      <c r="AH536" s="552"/>
      <c r="AI536" s="614"/>
      <c r="AJ536" s="552"/>
      <c r="AK536" s="552"/>
      <c r="AL536" s="552"/>
      <c r="AM536" s="615"/>
      <c r="AN536" s="259"/>
      <c r="AO536" s="615"/>
      <c r="AP536" s="552"/>
      <c r="AQ536" s="552"/>
      <c r="AR536" s="552"/>
      <c r="AS536" s="552"/>
      <c r="AT536" s="552"/>
      <c r="AU536" s="552"/>
      <c r="AV536" s="552"/>
      <c r="AW536" s="616"/>
      <c r="AX536" s="552"/>
      <c r="AY536" s="552"/>
      <c r="AZ536" s="552"/>
      <c r="BA536" s="616"/>
      <c r="BB536" s="552"/>
      <c r="BC536" s="552"/>
      <c r="BD536" s="552"/>
      <c r="BE536" s="616"/>
      <c r="BF536" s="552"/>
      <c r="BG536" s="552"/>
      <c r="BH536" s="552"/>
      <c r="BI536" s="552"/>
      <c r="BJ536" s="552"/>
      <c r="BK536" s="552"/>
      <c r="BL536" s="552"/>
      <c r="BM536" s="552"/>
      <c r="BN536" s="552"/>
      <c r="BO536" s="678"/>
    </row>
    <row r="537" spans="32:67" ht="20.25" customHeight="1">
      <c r="AF537" s="678"/>
      <c r="AG537" s="552"/>
      <c r="AH537" s="552"/>
      <c r="AI537" s="614"/>
      <c r="AJ537" s="552"/>
      <c r="AK537" s="552"/>
      <c r="AL537" s="552"/>
      <c r="AM537" s="615"/>
      <c r="AN537" s="259"/>
      <c r="AO537" s="615"/>
      <c r="AP537" s="552"/>
      <c r="AQ537" s="552"/>
      <c r="AR537" s="552"/>
      <c r="AS537" s="552"/>
      <c r="AT537" s="552"/>
      <c r="AU537" s="552"/>
      <c r="AV537" s="552"/>
      <c r="AW537" s="616"/>
      <c r="AX537" s="552"/>
      <c r="AY537" s="552"/>
      <c r="AZ537" s="552"/>
      <c r="BA537" s="616"/>
      <c r="BB537" s="552"/>
      <c r="BC537" s="552"/>
      <c r="BD537" s="552"/>
      <c r="BE537" s="616"/>
      <c r="BF537" s="552"/>
      <c r="BG537" s="552"/>
      <c r="BH537" s="552"/>
      <c r="BI537" s="552"/>
      <c r="BJ537" s="552"/>
      <c r="BK537" s="552"/>
      <c r="BL537" s="552"/>
      <c r="BM537" s="552"/>
      <c r="BN537" s="552"/>
      <c r="BO537" s="678"/>
    </row>
    <row r="538" spans="32:67" ht="20.25" customHeight="1">
      <c r="AF538" s="678"/>
      <c r="AG538" s="552"/>
      <c r="AH538" s="552"/>
      <c r="AI538" s="614"/>
      <c r="AJ538" s="552"/>
      <c r="AK538" s="552"/>
      <c r="AL538" s="552"/>
      <c r="AM538" s="615"/>
      <c r="AN538" s="259"/>
      <c r="AO538" s="615"/>
      <c r="AP538" s="552"/>
      <c r="AQ538" s="552"/>
      <c r="AR538" s="552"/>
      <c r="AS538" s="552"/>
      <c r="AT538" s="552"/>
      <c r="AU538" s="552"/>
      <c r="AV538" s="552"/>
      <c r="AW538" s="616"/>
      <c r="AX538" s="552"/>
      <c r="AY538" s="552"/>
      <c r="AZ538" s="552"/>
      <c r="BA538" s="616"/>
      <c r="BB538" s="552"/>
      <c r="BC538" s="552"/>
      <c r="BD538" s="552"/>
      <c r="BE538" s="616"/>
      <c r="BF538" s="552"/>
      <c r="BG538" s="552"/>
      <c r="BH538" s="552"/>
      <c r="BI538" s="552"/>
      <c r="BJ538" s="552"/>
      <c r="BK538" s="552"/>
      <c r="BL538" s="552"/>
      <c r="BM538" s="552"/>
      <c r="BN538" s="552"/>
      <c r="BO538" s="678"/>
    </row>
    <row r="539" spans="32:67" ht="20.25" customHeight="1">
      <c r="AF539" s="678"/>
      <c r="AG539" s="552"/>
      <c r="AH539" s="552"/>
      <c r="AI539" s="614"/>
      <c r="AJ539" s="552"/>
      <c r="AK539" s="552"/>
      <c r="AL539" s="552"/>
      <c r="AM539" s="615"/>
      <c r="AN539" s="259"/>
      <c r="AO539" s="615"/>
      <c r="AP539" s="552"/>
      <c r="AQ539" s="552"/>
      <c r="AR539" s="552"/>
      <c r="AS539" s="552"/>
      <c r="AT539" s="552"/>
      <c r="AU539" s="552"/>
      <c r="AV539" s="552"/>
      <c r="AW539" s="616"/>
      <c r="AX539" s="552"/>
      <c r="AY539" s="552"/>
      <c r="AZ539" s="552"/>
      <c r="BA539" s="616"/>
      <c r="BB539" s="552"/>
      <c r="BC539" s="552"/>
      <c r="BD539" s="552"/>
      <c r="BE539" s="616"/>
      <c r="BF539" s="552"/>
      <c r="BG539" s="552"/>
      <c r="BH539" s="552"/>
      <c r="BI539" s="552"/>
      <c r="BJ539" s="552"/>
      <c r="BK539" s="552"/>
      <c r="BL539" s="552"/>
      <c r="BM539" s="552"/>
      <c r="BN539" s="552"/>
      <c r="BO539" s="678"/>
    </row>
    <row r="540" spans="32:67" ht="20.25" customHeight="1">
      <c r="AF540" s="678"/>
      <c r="AG540" s="552"/>
      <c r="AH540" s="552"/>
      <c r="AI540" s="614"/>
      <c r="AJ540" s="552"/>
      <c r="AK540" s="552"/>
      <c r="AL540" s="552"/>
      <c r="AM540" s="615"/>
      <c r="AN540" s="259"/>
      <c r="AO540" s="615"/>
      <c r="AP540" s="552"/>
      <c r="AQ540" s="552"/>
      <c r="AR540" s="552"/>
      <c r="AS540" s="552"/>
      <c r="AT540" s="552"/>
      <c r="AU540" s="552"/>
      <c r="AV540" s="552"/>
      <c r="AW540" s="616"/>
      <c r="AX540" s="552"/>
      <c r="AY540" s="552"/>
      <c r="AZ540" s="552"/>
      <c r="BA540" s="616"/>
      <c r="BB540" s="552"/>
      <c r="BC540" s="552"/>
      <c r="BD540" s="552"/>
      <c r="BE540" s="616"/>
      <c r="BF540" s="552"/>
      <c r="BG540" s="552"/>
      <c r="BH540" s="552"/>
      <c r="BI540" s="552"/>
      <c r="BJ540" s="552"/>
      <c r="BK540" s="552"/>
      <c r="BL540" s="552"/>
      <c r="BM540" s="552"/>
      <c r="BN540" s="552"/>
      <c r="BO540" s="678"/>
    </row>
    <row r="541" spans="32:67" ht="20.25" customHeight="1">
      <c r="AF541" s="678"/>
      <c r="AG541" s="552"/>
      <c r="AH541" s="552"/>
      <c r="AI541" s="614"/>
      <c r="AJ541" s="552"/>
      <c r="AK541" s="552"/>
      <c r="AL541" s="552"/>
      <c r="AM541" s="615"/>
      <c r="AN541" s="259"/>
      <c r="AO541" s="615"/>
      <c r="AP541" s="552"/>
      <c r="AQ541" s="552"/>
      <c r="AR541" s="552"/>
      <c r="AS541" s="552"/>
      <c r="AT541" s="552"/>
      <c r="AU541" s="552"/>
      <c r="AV541" s="552"/>
      <c r="AW541" s="616"/>
      <c r="AX541" s="552"/>
      <c r="AY541" s="552"/>
      <c r="AZ541" s="552"/>
      <c r="BA541" s="616"/>
      <c r="BB541" s="552"/>
      <c r="BC541" s="552"/>
      <c r="BD541" s="552"/>
      <c r="BE541" s="616"/>
      <c r="BF541" s="552"/>
      <c r="BG541" s="552"/>
      <c r="BH541" s="552"/>
      <c r="BI541" s="552"/>
      <c r="BJ541" s="552"/>
      <c r="BK541" s="552"/>
      <c r="BL541" s="552"/>
      <c r="BM541" s="552"/>
      <c r="BN541" s="552"/>
      <c r="BO541" s="678"/>
    </row>
    <row r="542" spans="32:67" ht="20.25" customHeight="1">
      <c r="AF542" s="678"/>
      <c r="AG542" s="552"/>
      <c r="AH542" s="552"/>
      <c r="AI542" s="614"/>
      <c r="AJ542" s="552"/>
      <c r="AK542" s="552"/>
      <c r="AL542" s="552"/>
      <c r="AM542" s="615"/>
      <c r="AN542" s="259"/>
      <c r="AO542" s="615"/>
      <c r="AP542" s="552"/>
      <c r="AQ542" s="552"/>
      <c r="AR542" s="552"/>
      <c r="AS542" s="552"/>
      <c r="AT542" s="552"/>
      <c r="AU542" s="552"/>
      <c r="AV542" s="552"/>
      <c r="AW542" s="616"/>
      <c r="AX542" s="552"/>
      <c r="AY542" s="552"/>
      <c r="AZ542" s="552"/>
      <c r="BA542" s="616"/>
      <c r="BB542" s="552"/>
      <c r="BC542" s="552"/>
      <c r="BD542" s="552"/>
      <c r="BE542" s="616"/>
      <c r="BF542" s="552"/>
      <c r="BG542" s="552"/>
      <c r="BH542" s="552"/>
      <c r="BI542" s="552"/>
      <c r="BJ542" s="552"/>
      <c r="BK542" s="552"/>
      <c r="BL542" s="552"/>
      <c r="BM542" s="552"/>
      <c r="BN542" s="552"/>
      <c r="BO542" s="678"/>
    </row>
    <row r="543" spans="32:67" ht="20.25" customHeight="1">
      <c r="AF543" s="678"/>
      <c r="AG543" s="552"/>
      <c r="AH543" s="552"/>
      <c r="AI543" s="614"/>
      <c r="AJ543" s="552"/>
      <c r="AK543" s="552"/>
      <c r="AL543" s="552"/>
      <c r="AM543" s="615"/>
      <c r="AN543" s="259"/>
      <c r="AO543" s="615"/>
      <c r="AP543" s="552"/>
      <c r="AQ543" s="552"/>
      <c r="AR543" s="552"/>
      <c r="AS543" s="552"/>
      <c r="AT543" s="552"/>
      <c r="AU543" s="552"/>
      <c r="AV543" s="552"/>
      <c r="AW543" s="616"/>
      <c r="AX543" s="552"/>
      <c r="AY543" s="552"/>
      <c r="AZ543" s="552"/>
      <c r="BA543" s="616"/>
      <c r="BB543" s="552"/>
      <c r="BC543" s="552"/>
      <c r="BD543" s="552"/>
      <c r="BE543" s="616"/>
      <c r="BF543" s="552"/>
      <c r="BG543" s="552"/>
      <c r="BH543" s="552"/>
      <c r="BI543" s="552"/>
      <c r="BJ543" s="552"/>
      <c r="BK543" s="552"/>
      <c r="BL543" s="552"/>
      <c r="BM543" s="552"/>
      <c r="BN543" s="552"/>
      <c r="BO543" s="678"/>
    </row>
    <row r="544" spans="32:67" ht="20.25" customHeight="1">
      <c r="AF544" s="678"/>
      <c r="AG544" s="552"/>
      <c r="AH544" s="552"/>
      <c r="AI544" s="614"/>
      <c r="AJ544" s="552"/>
      <c r="AK544" s="552"/>
      <c r="AL544" s="552"/>
      <c r="AM544" s="615"/>
      <c r="AN544" s="259"/>
      <c r="AO544" s="615"/>
      <c r="AP544" s="552"/>
      <c r="AQ544" s="552"/>
      <c r="AR544" s="552"/>
      <c r="AS544" s="552"/>
      <c r="AT544" s="552"/>
      <c r="AU544" s="552"/>
      <c r="AV544" s="552"/>
      <c r="AW544" s="616"/>
      <c r="AX544" s="552"/>
      <c r="AY544" s="552"/>
      <c r="AZ544" s="552"/>
      <c r="BA544" s="616"/>
      <c r="BB544" s="552"/>
      <c r="BC544" s="552"/>
      <c r="BD544" s="552"/>
      <c r="BE544" s="616"/>
      <c r="BF544" s="552"/>
      <c r="BG544" s="552"/>
      <c r="BH544" s="552"/>
      <c r="BI544" s="552"/>
      <c r="BJ544" s="552"/>
      <c r="BK544" s="552"/>
      <c r="BL544" s="552"/>
      <c r="BM544" s="552"/>
      <c r="BN544" s="552"/>
      <c r="BO544" s="678"/>
    </row>
    <row r="545" spans="32:67" ht="20.25" customHeight="1">
      <c r="AF545" s="678"/>
      <c r="AG545" s="552"/>
      <c r="AH545" s="552"/>
      <c r="AI545" s="614"/>
      <c r="AJ545" s="552"/>
      <c r="AK545" s="552"/>
      <c r="AL545" s="552"/>
      <c r="AM545" s="615"/>
      <c r="AN545" s="259"/>
      <c r="AO545" s="615"/>
      <c r="AP545" s="552"/>
      <c r="AQ545" s="552"/>
      <c r="AR545" s="552"/>
      <c r="AS545" s="552"/>
      <c r="AT545" s="552"/>
      <c r="AU545" s="552"/>
      <c r="AV545" s="552"/>
      <c r="AW545" s="616"/>
      <c r="AX545" s="552"/>
      <c r="AY545" s="552"/>
      <c r="AZ545" s="552"/>
      <c r="BA545" s="616"/>
      <c r="BB545" s="552"/>
      <c r="BC545" s="552"/>
      <c r="BD545" s="552"/>
      <c r="BE545" s="616"/>
      <c r="BF545" s="552"/>
      <c r="BG545" s="552"/>
      <c r="BH545" s="552"/>
      <c r="BI545" s="552"/>
      <c r="BJ545" s="552"/>
      <c r="BK545" s="552"/>
      <c r="BL545" s="552"/>
      <c r="BM545" s="552"/>
      <c r="BN545" s="552"/>
      <c r="BO545" s="678"/>
    </row>
    <row r="546" spans="32:67" ht="20.25" customHeight="1">
      <c r="AF546" s="678"/>
      <c r="AG546" s="552"/>
      <c r="AH546" s="552"/>
      <c r="AI546" s="614"/>
      <c r="AJ546" s="552"/>
      <c r="AK546" s="552"/>
      <c r="AL546" s="552"/>
      <c r="AM546" s="615"/>
      <c r="AN546" s="259"/>
      <c r="AO546" s="615"/>
      <c r="AP546" s="552"/>
      <c r="AQ546" s="552"/>
      <c r="AR546" s="552"/>
      <c r="AS546" s="552"/>
      <c r="AT546" s="552"/>
      <c r="AU546" s="552"/>
      <c r="AV546" s="552"/>
      <c r="AW546" s="616"/>
      <c r="AX546" s="552"/>
      <c r="AY546" s="552"/>
      <c r="AZ546" s="552"/>
      <c r="BA546" s="616"/>
      <c r="BB546" s="552"/>
      <c r="BC546" s="552"/>
      <c r="BD546" s="552"/>
      <c r="BE546" s="616"/>
      <c r="BF546" s="552"/>
      <c r="BG546" s="552"/>
      <c r="BH546" s="552"/>
      <c r="BI546" s="552"/>
      <c r="BJ546" s="552"/>
      <c r="BK546" s="552"/>
      <c r="BL546" s="552"/>
      <c r="BM546" s="552"/>
      <c r="BN546" s="552"/>
      <c r="BO546" s="678"/>
    </row>
    <row r="547" spans="32:67" ht="20.25" customHeight="1">
      <c r="AF547" s="678"/>
      <c r="AG547" s="552"/>
      <c r="AH547" s="552"/>
      <c r="AI547" s="614"/>
      <c r="AJ547" s="552"/>
      <c r="AK547" s="552"/>
      <c r="AL547" s="552"/>
      <c r="AM547" s="615"/>
      <c r="AN547" s="259"/>
      <c r="AO547" s="615"/>
      <c r="AP547" s="552"/>
      <c r="AQ547" s="552"/>
      <c r="AR547" s="552"/>
      <c r="AS547" s="552"/>
      <c r="AT547" s="552"/>
      <c r="AU547" s="552"/>
      <c r="AV547" s="552"/>
      <c r="AW547" s="616"/>
      <c r="AX547" s="552"/>
      <c r="AY547" s="552"/>
      <c r="AZ547" s="552"/>
      <c r="BA547" s="616"/>
      <c r="BB547" s="552"/>
      <c r="BC547" s="552"/>
      <c r="BD547" s="552"/>
      <c r="BE547" s="616"/>
      <c r="BF547" s="552"/>
      <c r="BG547" s="552"/>
      <c r="BH547" s="552"/>
      <c r="BI547" s="552"/>
      <c r="BJ547" s="552"/>
      <c r="BK547" s="552"/>
      <c r="BL547" s="552"/>
      <c r="BM547" s="552"/>
      <c r="BN547" s="552"/>
      <c r="BO547" s="678"/>
    </row>
    <row r="548" spans="32:67" ht="20.25" customHeight="1">
      <c r="AF548" s="678"/>
      <c r="AG548" s="552"/>
      <c r="AH548" s="552"/>
      <c r="AI548" s="614"/>
      <c r="AJ548" s="552"/>
      <c r="AK548" s="552"/>
      <c r="AL548" s="552"/>
      <c r="AM548" s="615"/>
      <c r="AN548" s="259"/>
      <c r="AO548" s="615"/>
      <c r="AP548" s="552"/>
      <c r="AQ548" s="552"/>
      <c r="AR548" s="552"/>
      <c r="AS548" s="552"/>
      <c r="AT548" s="552"/>
      <c r="AU548" s="552"/>
      <c r="AV548" s="552"/>
      <c r="AW548" s="616"/>
      <c r="AX548" s="552"/>
      <c r="AY548" s="552"/>
      <c r="AZ548" s="552"/>
      <c r="BA548" s="616"/>
      <c r="BB548" s="552"/>
      <c r="BC548" s="552"/>
      <c r="BD548" s="552"/>
      <c r="BE548" s="616"/>
      <c r="BF548" s="552"/>
      <c r="BG548" s="552"/>
      <c r="BH548" s="552"/>
      <c r="BI548" s="552"/>
      <c r="BJ548" s="552"/>
      <c r="BK548" s="552"/>
      <c r="BL548" s="552"/>
      <c r="BM548" s="552"/>
      <c r="BN548" s="552"/>
      <c r="BO548" s="678"/>
    </row>
    <row r="549" spans="32:67" ht="20.25" customHeight="1">
      <c r="AF549" s="678"/>
      <c r="AG549" s="552"/>
      <c r="AH549" s="552"/>
      <c r="AI549" s="614"/>
      <c r="AJ549" s="552"/>
      <c r="AK549" s="552"/>
      <c r="AL549" s="552"/>
      <c r="AM549" s="615"/>
      <c r="AN549" s="259"/>
      <c r="AO549" s="615"/>
      <c r="AP549" s="552"/>
      <c r="AQ549" s="552"/>
      <c r="AR549" s="552"/>
      <c r="AS549" s="552"/>
      <c r="AT549" s="552"/>
      <c r="AU549" s="552"/>
      <c r="AV549" s="552"/>
      <c r="AW549" s="616"/>
      <c r="AX549" s="552"/>
      <c r="AY549" s="552"/>
      <c r="AZ549" s="552"/>
      <c r="BA549" s="616"/>
      <c r="BB549" s="552"/>
      <c r="BC549" s="552"/>
      <c r="BD549" s="552"/>
      <c r="BE549" s="616"/>
      <c r="BF549" s="552"/>
      <c r="BG549" s="552"/>
      <c r="BH549" s="552"/>
      <c r="BI549" s="552"/>
      <c r="BJ549" s="552"/>
      <c r="BK549" s="552"/>
      <c r="BL549" s="552"/>
      <c r="BM549" s="552"/>
      <c r="BN549" s="552"/>
      <c r="BO549" s="678"/>
    </row>
    <row r="550" spans="32:67" ht="20.25" customHeight="1">
      <c r="AF550" s="678"/>
      <c r="AG550" s="552"/>
      <c r="AH550" s="552"/>
      <c r="AI550" s="614"/>
      <c r="AJ550" s="552"/>
      <c r="AK550" s="552"/>
      <c r="AL550" s="552"/>
      <c r="AM550" s="615"/>
      <c r="AN550" s="259"/>
      <c r="AO550" s="615"/>
      <c r="AP550" s="552"/>
      <c r="AQ550" s="552"/>
      <c r="AR550" s="552"/>
      <c r="AS550" s="552"/>
      <c r="AT550" s="552"/>
      <c r="AU550" s="552"/>
      <c r="AV550" s="552"/>
      <c r="AW550" s="616"/>
      <c r="AX550" s="552"/>
      <c r="AY550" s="552"/>
      <c r="AZ550" s="552"/>
      <c r="BA550" s="616"/>
      <c r="BB550" s="552"/>
      <c r="BC550" s="552"/>
      <c r="BD550" s="552"/>
      <c r="BE550" s="616"/>
      <c r="BF550" s="552"/>
      <c r="BG550" s="552"/>
      <c r="BH550" s="552"/>
      <c r="BI550" s="552"/>
      <c r="BJ550" s="552"/>
      <c r="BK550" s="552"/>
      <c r="BL550" s="552"/>
      <c r="BM550" s="552"/>
      <c r="BN550" s="552"/>
      <c r="BO550" s="678"/>
    </row>
    <row r="551" spans="32:67" ht="20.25" customHeight="1">
      <c r="AF551" s="678"/>
      <c r="AG551" s="552"/>
      <c r="AH551" s="552"/>
      <c r="AI551" s="614"/>
      <c r="AJ551" s="552"/>
      <c r="AK551" s="552"/>
      <c r="AL551" s="552"/>
      <c r="AM551" s="615"/>
      <c r="AN551" s="259"/>
      <c r="AO551" s="615"/>
      <c r="AP551" s="552"/>
      <c r="AQ551" s="552"/>
      <c r="AR551" s="552"/>
      <c r="AS551" s="552"/>
      <c r="AT551" s="552"/>
      <c r="AU551" s="552"/>
      <c r="AV551" s="552"/>
      <c r="AW551" s="616"/>
      <c r="AX551" s="552"/>
      <c r="AY551" s="552"/>
      <c r="AZ551" s="552"/>
      <c r="BA551" s="616"/>
      <c r="BB551" s="552"/>
      <c r="BC551" s="552"/>
      <c r="BD551" s="552"/>
      <c r="BE551" s="616"/>
      <c r="BF551" s="552"/>
      <c r="BG551" s="552"/>
      <c r="BH551" s="552"/>
      <c r="BI551" s="552"/>
      <c r="BJ551" s="552"/>
      <c r="BK551" s="552"/>
      <c r="BL551" s="552"/>
      <c r="BM551" s="552"/>
      <c r="BN551" s="552"/>
      <c r="BO551" s="678"/>
    </row>
    <row r="552" spans="32:67" ht="20.25" customHeight="1">
      <c r="AF552" s="678"/>
      <c r="AG552" s="552"/>
      <c r="AH552" s="552"/>
      <c r="AI552" s="614"/>
      <c r="AJ552" s="552"/>
      <c r="AK552" s="552"/>
      <c r="AL552" s="552"/>
      <c r="AM552" s="615"/>
      <c r="AN552" s="259"/>
      <c r="AO552" s="615"/>
      <c r="AP552" s="552"/>
      <c r="AQ552" s="552"/>
      <c r="AR552" s="552"/>
      <c r="AS552" s="552"/>
      <c r="AT552" s="552"/>
      <c r="AU552" s="552"/>
      <c r="AV552" s="552"/>
      <c r="AW552" s="616"/>
      <c r="AX552" s="552"/>
      <c r="AY552" s="552"/>
      <c r="AZ552" s="552"/>
      <c r="BA552" s="616"/>
      <c r="BB552" s="552"/>
      <c r="BC552" s="552"/>
      <c r="BD552" s="552"/>
      <c r="BE552" s="616"/>
      <c r="BF552" s="552"/>
      <c r="BG552" s="552"/>
      <c r="BH552" s="552"/>
      <c r="BI552" s="552"/>
      <c r="BJ552" s="552"/>
      <c r="BK552" s="552"/>
      <c r="BL552" s="552"/>
      <c r="BM552" s="552"/>
      <c r="BN552" s="552"/>
      <c r="BO552" s="678"/>
    </row>
    <row r="553" spans="32:67" ht="20.25" customHeight="1">
      <c r="AF553" s="678"/>
      <c r="AG553" s="552"/>
      <c r="AH553" s="552"/>
      <c r="AI553" s="614"/>
      <c r="AJ553" s="552"/>
      <c r="AK553" s="552"/>
      <c r="AL553" s="552"/>
      <c r="AM553" s="615"/>
      <c r="AN553" s="259"/>
      <c r="AO553" s="615"/>
      <c r="AP553" s="552"/>
      <c r="AQ553" s="552"/>
      <c r="AR553" s="552"/>
      <c r="AS553" s="552"/>
      <c r="AT553" s="552"/>
      <c r="AU553" s="552"/>
      <c r="AV553" s="552"/>
      <c r="AW553" s="616"/>
      <c r="AX553" s="552"/>
      <c r="AY553" s="552"/>
      <c r="AZ553" s="552"/>
      <c r="BA553" s="616"/>
      <c r="BB553" s="552"/>
      <c r="BC553" s="552"/>
      <c r="BD553" s="552"/>
      <c r="BE553" s="616"/>
      <c r="BF553" s="552"/>
      <c r="BG553" s="552"/>
      <c r="BH553" s="552"/>
      <c r="BI553" s="552"/>
      <c r="BJ553" s="552"/>
      <c r="BK553" s="552"/>
      <c r="BL553" s="552"/>
      <c r="BM553" s="552"/>
      <c r="BN553" s="552"/>
      <c r="BO553" s="678"/>
    </row>
    <row r="554" spans="32:67" ht="20.25" customHeight="1">
      <c r="AF554" s="678"/>
      <c r="AG554" s="552"/>
      <c r="AH554" s="552"/>
      <c r="AI554" s="614"/>
      <c r="AJ554" s="552"/>
      <c r="AK554" s="552"/>
      <c r="AL554" s="552"/>
      <c r="AM554" s="615"/>
      <c r="AN554" s="259"/>
      <c r="AO554" s="615"/>
      <c r="AP554" s="552"/>
      <c r="AQ554" s="552"/>
      <c r="AR554" s="552"/>
      <c r="AS554" s="552"/>
      <c r="AT554" s="552"/>
      <c r="AU554" s="552"/>
      <c r="AV554" s="552"/>
      <c r="AW554" s="616"/>
      <c r="AX554" s="552"/>
      <c r="AY554" s="552"/>
      <c r="AZ554" s="552"/>
      <c r="BA554" s="616"/>
      <c r="BB554" s="552"/>
      <c r="BC554" s="552"/>
      <c r="BD554" s="552"/>
      <c r="BE554" s="616"/>
      <c r="BF554" s="552"/>
      <c r="BG554" s="552"/>
      <c r="BH554" s="552"/>
      <c r="BI554" s="552"/>
      <c r="BJ554" s="552"/>
      <c r="BK554" s="552"/>
      <c r="BL554" s="552"/>
      <c r="BM554" s="552"/>
      <c r="BN554" s="552"/>
      <c r="BO554" s="678"/>
    </row>
    <row r="555" spans="32:67" ht="20.25" customHeight="1">
      <c r="AF555" s="678"/>
      <c r="AG555" s="552"/>
      <c r="AH555" s="552"/>
      <c r="AI555" s="614"/>
      <c r="AJ555" s="552"/>
      <c r="AK555" s="552"/>
      <c r="AL555" s="552"/>
      <c r="AM555" s="615"/>
      <c r="AN555" s="259"/>
      <c r="AO555" s="615"/>
      <c r="AP555" s="552"/>
      <c r="AQ555" s="552"/>
      <c r="AR555" s="552"/>
      <c r="AS555" s="552"/>
      <c r="AT555" s="552"/>
      <c r="AU555" s="552"/>
      <c r="AV555" s="552"/>
      <c r="AW555" s="616"/>
      <c r="AX555" s="552"/>
      <c r="AY555" s="552"/>
      <c r="AZ555" s="552"/>
      <c r="BA555" s="616"/>
      <c r="BB555" s="552"/>
      <c r="BC555" s="552"/>
      <c r="BD555" s="552"/>
      <c r="BE555" s="616"/>
      <c r="BF555" s="552"/>
      <c r="BG555" s="552"/>
      <c r="BH555" s="552"/>
      <c r="BI555" s="552"/>
      <c r="BJ555" s="552"/>
      <c r="BK555" s="552"/>
      <c r="BL555" s="552"/>
      <c r="BM555" s="552"/>
      <c r="BN555" s="552"/>
      <c r="BO555" s="678"/>
    </row>
    <row r="556" spans="32:67" ht="20.25" customHeight="1">
      <c r="AF556" s="678"/>
      <c r="AG556" s="552"/>
      <c r="AH556" s="552"/>
      <c r="AI556" s="614"/>
      <c r="AJ556" s="552"/>
      <c r="AK556" s="552"/>
      <c r="AL556" s="552"/>
      <c r="AM556" s="615"/>
      <c r="AN556" s="259"/>
      <c r="AO556" s="615"/>
      <c r="AP556" s="552"/>
      <c r="AQ556" s="552"/>
      <c r="AR556" s="552"/>
      <c r="AS556" s="552"/>
      <c r="AT556" s="552"/>
      <c r="AU556" s="552"/>
      <c r="AV556" s="552"/>
      <c r="AW556" s="616"/>
      <c r="AX556" s="552"/>
      <c r="AY556" s="552"/>
      <c r="AZ556" s="552"/>
      <c r="BA556" s="616"/>
      <c r="BB556" s="552"/>
      <c r="BC556" s="552"/>
      <c r="BD556" s="552"/>
      <c r="BE556" s="616"/>
      <c r="BF556" s="552"/>
      <c r="BG556" s="552"/>
      <c r="BH556" s="552"/>
      <c r="BI556" s="552"/>
      <c r="BJ556" s="552"/>
      <c r="BK556" s="552"/>
      <c r="BL556" s="552"/>
      <c r="BM556" s="552"/>
      <c r="BN556" s="552"/>
      <c r="BO556" s="678"/>
    </row>
    <row r="557" spans="32:67" ht="20.25" customHeight="1">
      <c r="AF557" s="678"/>
      <c r="AG557" s="552"/>
      <c r="AH557" s="552"/>
      <c r="AI557" s="614"/>
      <c r="AJ557" s="552"/>
      <c r="AK557" s="552"/>
      <c r="AL557" s="552"/>
      <c r="AM557" s="615"/>
      <c r="AN557" s="259"/>
      <c r="AO557" s="615"/>
      <c r="AP557" s="552"/>
      <c r="AQ557" s="552"/>
      <c r="AR557" s="552"/>
      <c r="AS557" s="552"/>
      <c r="AT557" s="552"/>
      <c r="AU557" s="552"/>
      <c r="AV557" s="552"/>
      <c r="AW557" s="616"/>
      <c r="AX557" s="552"/>
      <c r="AY557" s="552"/>
      <c r="AZ557" s="552"/>
      <c r="BA557" s="616"/>
      <c r="BB557" s="552"/>
      <c r="BC557" s="552"/>
      <c r="BD557" s="552"/>
      <c r="BE557" s="616"/>
      <c r="BF557" s="552"/>
      <c r="BG557" s="552"/>
      <c r="BH557" s="552"/>
      <c r="BI557" s="552"/>
      <c r="BJ557" s="552"/>
      <c r="BK557" s="552"/>
      <c r="BL557" s="552"/>
      <c r="BM557" s="552"/>
      <c r="BN557" s="552"/>
      <c r="BO557" s="678"/>
    </row>
    <row r="558" spans="32:67" ht="20.25" customHeight="1">
      <c r="AF558" s="678"/>
      <c r="AG558" s="552"/>
      <c r="AH558" s="552"/>
      <c r="AI558" s="614"/>
      <c r="AJ558" s="552"/>
      <c r="AK558" s="552"/>
      <c r="AL558" s="552"/>
      <c r="AM558" s="615"/>
      <c r="AN558" s="259"/>
      <c r="AO558" s="615"/>
      <c r="AP558" s="552"/>
      <c r="AQ558" s="552"/>
      <c r="AR558" s="552"/>
      <c r="AS558" s="552"/>
      <c r="AT558" s="552"/>
      <c r="AU558" s="552"/>
      <c r="AV558" s="552"/>
      <c r="AW558" s="616"/>
      <c r="AX558" s="552"/>
      <c r="AY558" s="552"/>
      <c r="AZ558" s="552"/>
      <c r="BA558" s="616"/>
      <c r="BB558" s="552"/>
      <c r="BC558" s="552"/>
      <c r="BD558" s="552"/>
      <c r="BE558" s="616"/>
      <c r="BF558" s="552"/>
      <c r="BG558" s="552"/>
      <c r="BH558" s="552"/>
      <c r="BI558" s="552"/>
      <c r="BJ558" s="552"/>
      <c r="BK558" s="552"/>
      <c r="BL558" s="552"/>
      <c r="BM558" s="552"/>
      <c r="BN558" s="552"/>
      <c r="BO558" s="678"/>
    </row>
    <row r="559" spans="32:67" ht="20.25" customHeight="1">
      <c r="AF559" s="678"/>
      <c r="AG559" s="552"/>
      <c r="AH559" s="552"/>
      <c r="AI559" s="614"/>
      <c r="AJ559" s="552"/>
      <c r="AK559" s="552"/>
      <c r="AL559" s="552"/>
      <c r="AM559" s="615"/>
      <c r="AN559" s="259"/>
      <c r="AO559" s="615"/>
      <c r="AP559" s="552"/>
      <c r="AQ559" s="552"/>
      <c r="AR559" s="552"/>
      <c r="AS559" s="552"/>
      <c r="AT559" s="552"/>
      <c r="AU559" s="552"/>
      <c r="AV559" s="552"/>
      <c r="AW559" s="616"/>
      <c r="AX559" s="552"/>
      <c r="AY559" s="552"/>
      <c r="AZ559" s="552"/>
      <c r="BA559" s="616"/>
      <c r="BB559" s="552"/>
      <c r="BC559" s="552"/>
      <c r="BD559" s="552"/>
      <c r="BE559" s="616"/>
      <c r="BF559" s="552"/>
      <c r="BG559" s="552"/>
      <c r="BH559" s="552"/>
      <c r="BI559" s="552"/>
      <c r="BJ559" s="552"/>
      <c r="BK559" s="552"/>
      <c r="BL559" s="552"/>
      <c r="BM559" s="552"/>
      <c r="BN559" s="552"/>
      <c r="BO559" s="678"/>
    </row>
    <row r="560" spans="32:67" ht="20.25" customHeight="1">
      <c r="AF560" s="678"/>
      <c r="AG560" s="552"/>
      <c r="AH560" s="552"/>
      <c r="AI560" s="614"/>
      <c r="AJ560" s="552"/>
      <c r="AK560" s="552"/>
      <c r="AL560" s="552"/>
      <c r="AM560" s="615"/>
      <c r="AN560" s="259"/>
      <c r="AO560" s="615"/>
      <c r="AP560" s="552"/>
      <c r="AQ560" s="552"/>
      <c r="AR560" s="552"/>
      <c r="AS560" s="552"/>
      <c r="AT560" s="552"/>
      <c r="AU560" s="552"/>
      <c r="AV560" s="552"/>
      <c r="AW560" s="616"/>
      <c r="AX560" s="552"/>
      <c r="AY560" s="552"/>
      <c r="AZ560" s="552"/>
      <c r="BA560" s="616"/>
      <c r="BB560" s="552"/>
      <c r="BC560" s="552"/>
      <c r="BD560" s="552"/>
      <c r="BE560" s="616"/>
      <c r="BF560" s="552"/>
      <c r="BG560" s="552"/>
      <c r="BH560" s="552"/>
      <c r="BI560" s="552"/>
      <c r="BJ560" s="552"/>
      <c r="BK560" s="552"/>
      <c r="BL560" s="552"/>
      <c r="BM560" s="552"/>
      <c r="BN560" s="552"/>
      <c r="BO560" s="678"/>
    </row>
    <row r="561" spans="32:67" ht="20.25" customHeight="1">
      <c r="AF561" s="678"/>
      <c r="AG561" s="552"/>
      <c r="AH561" s="552"/>
      <c r="AI561" s="614"/>
      <c r="AJ561" s="552"/>
      <c r="AK561" s="552"/>
      <c r="AL561" s="552"/>
      <c r="AM561" s="615"/>
      <c r="AN561" s="259"/>
      <c r="AO561" s="615"/>
      <c r="AP561" s="552"/>
      <c r="AQ561" s="552"/>
      <c r="AR561" s="552"/>
      <c r="AS561" s="552"/>
      <c r="AT561" s="552"/>
      <c r="AU561" s="552"/>
      <c r="AV561" s="552"/>
      <c r="AW561" s="616"/>
      <c r="AX561" s="552"/>
      <c r="AY561" s="552"/>
      <c r="AZ561" s="552"/>
      <c r="BA561" s="616"/>
      <c r="BB561" s="552"/>
      <c r="BC561" s="552"/>
      <c r="BD561" s="552"/>
      <c r="BE561" s="616"/>
      <c r="BF561" s="552"/>
      <c r="BG561" s="552"/>
      <c r="BH561" s="552"/>
      <c r="BI561" s="552"/>
      <c r="BJ561" s="552"/>
      <c r="BK561" s="552"/>
      <c r="BL561" s="552"/>
      <c r="BM561" s="552"/>
      <c r="BN561" s="552"/>
      <c r="BO561" s="678"/>
    </row>
    <row r="562" spans="32:67" ht="20.25" customHeight="1">
      <c r="AF562" s="678"/>
      <c r="AG562" s="552"/>
      <c r="AH562" s="552"/>
      <c r="AI562" s="614"/>
      <c r="AJ562" s="552"/>
      <c r="AK562" s="552"/>
      <c r="AL562" s="552"/>
      <c r="AM562" s="615"/>
      <c r="AN562" s="259"/>
      <c r="AO562" s="615"/>
      <c r="AP562" s="552"/>
      <c r="AQ562" s="552"/>
      <c r="AR562" s="552"/>
      <c r="AS562" s="552"/>
      <c r="AT562" s="552"/>
      <c r="AU562" s="552"/>
      <c r="AV562" s="552"/>
      <c r="AW562" s="616"/>
      <c r="AX562" s="552"/>
      <c r="AY562" s="552"/>
      <c r="AZ562" s="552"/>
      <c r="BA562" s="616"/>
      <c r="BB562" s="552"/>
      <c r="BC562" s="552"/>
      <c r="BD562" s="552"/>
      <c r="BE562" s="616"/>
      <c r="BF562" s="552"/>
      <c r="BG562" s="552"/>
      <c r="BH562" s="552"/>
      <c r="BI562" s="552"/>
      <c r="BJ562" s="552"/>
      <c r="BK562" s="552"/>
      <c r="BL562" s="552"/>
      <c r="BM562" s="552"/>
      <c r="BN562" s="552"/>
      <c r="BO562" s="678"/>
    </row>
    <row r="563" spans="32:67" ht="20.25" customHeight="1">
      <c r="AF563" s="678"/>
      <c r="AG563" s="552"/>
      <c r="AH563" s="552"/>
      <c r="AI563" s="614"/>
      <c r="AJ563" s="552"/>
      <c r="AK563" s="552"/>
      <c r="AL563" s="552"/>
      <c r="AM563" s="615"/>
      <c r="AN563" s="259"/>
      <c r="AO563" s="615"/>
      <c r="AP563" s="552"/>
      <c r="AQ563" s="552"/>
      <c r="AR563" s="552"/>
      <c r="AS563" s="552"/>
      <c r="AT563" s="552"/>
      <c r="AU563" s="552"/>
      <c r="AV563" s="552"/>
      <c r="AW563" s="616"/>
      <c r="AX563" s="552"/>
      <c r="AY563" s="552"/>
      <c r="AZ563" s="552"/>
      <c r="BA563" s="616"/>
      <c r="BB563" s="552"/>
      <c r="BC563" s="552"/>
      <c r="BD563" s="552"/>
      <c r="BE563" s="616"/>
      <c r="BF563" s="552"/>
      <c r="BG563" s="552"/>
      <c r="BH563" s="552"/>
      <c r="BI563" s="552"/>
      <c r="BJ563" s="552"/>
      <c r="BK563" s="552"/>
      <c r="BL563" s="552"/>
      <c r="BM563" s="552"/>
      <c r="BN563" s="552"/>
      <c r="BO563" s="678"/>
    </row>
    <row r="564" spans="32:67" ht="20.25" customHeight="1">
      <c r="AF564" s="678"/>
      <c r="AG564" s="552"/>
      <c r="AH564" s="552"/>
      <c r="AI564" s="614"/>
      <c r="AJ564" s="552"/>
      <c r="AK564" s="552"/>
      <c r="AL564" s="552"/>
      <c r="AM564" s="615"/>
      <c r="AN564" s="259"/>
      <c r="AO564" s="615"/>
      <c r="AP564" s="552"/>
      <c r="AQ564" s="552"/>
      <c r="AR564" s="552"/>
      <c r="AS564" s="552"/>
      <c r="AT564" s="552"/>
      <c r="AU564" s="552"/>
      <c r="AV564" s="552"/>
      <c r="AW564" s="616"/>
      <c r="AX564" s="552"/>
      <c r="AY564" s="552"/>
      <c r="AZ564" s="552"/>
      <c r="BA564" s="616"/>
      <c r="BB564" s="552"/>
      <c r="BC564" s="552"/>
      <c r="BD564" s="552"/>
      <c r="BE564" s="616"/>
      <c r="BF564" s="552"/>
      <c r="BG564" s="552"/>
      <c r="BH564" s="552"/>
      <c r="BI564" s="552"/>
      <c r="BJ564" s="552"/>
      <c r="BK564" s="552"/>
      <c r="BL564" s="552"/>
      <c r="BM564" s="552"/>
      <c r="BN564" s="552"/>
      <c r="BO564" s="678"/>
    </row>
    <row r="565" spans="32:67" ht="20.25" customHeight="1">
      <c r="AF565" s="678"/>
      <c r="AG565" s="552"/>
      <c r="AH565" s="552"/>
      <c r="AI565" s="614"/>
      <c r="AJ565" s="552"/>
      <c r="AK565" s="552"/>
      <c r="AL565" s="552"/>
      <c r="AM565" s="615"/>
      <c r="AN565" s="259"/>
      <c r="AO565" s="615"/>
      <c r="AP565" s="552"/>
      <c r="AQ565" s="552"/>
      <c r="AR565" s="552"/>
      <c r="AS565" s="552"/>
      <c r="AT565" s="552"/>
      <c r="AU565" s="552"/>
      <c r="AV565" s="552"/>
      <c r="AW565" s="616"/>
      <c r="AX565" s="552"/>
      <c r="AY565" s="552"/>
      <c r="AZ565" s="552"/>
      <c r="BA565" s="616"/>
      <c r="BB565" s="552"/>
      <c r="BC565" s="552"/>
      <c r="BD565" s="552"/>
      <c r="BE565" s="616"/>
      <c r="BF565" s="552"/>
      <c r="BG565" s="552"/>
      <c r="BH565" s="552"/>
      <c r="BI565" s="552"/>
      <c r="BJ565" s="552"/>
      <c r="BK565" s="552"/>
      <c r="BL565" s="552"/>
      <c r="BM565" s="552"/>
      <c r="BN565" s="552"/>
      <c r="BO565" s="678"/>
    </row>
    <row r="566" spans="32:67" ht="20.25" customHeight="1">
      <c r="AF566" s="678"/>
      <c r="AG566" s="552"/>
      <c r="AH566" s="552"/>
      <c r="AI566" s="614"/>
      <c r="AJ566" s="552"/>
      <c r="AK566" s="552"/>
      <c r="AL566" s="552"/>
      <c r="AM566" s="615"/>
      <c r="AN566" s="259"/>
      <c r="AO566" s="615"/>
      <c r="AP566" s="552"/>
      <c r="AQ566" s="552"/>
      <c r="AR566" s="552"/>
      <c r="AS566" s="552"/>
      <c r="AT566" s="552"/>
      <c r="AU566" s="552"/>
      <c r="AV566" s="552"/>
      <c r="AW566" s="616"/>
      <c r="AX566" s="552"/>
      <c r="AY566" s="552"/>
      <c r="AZ566" s="552"/>
      <c r="BA566" s="616"/>
      <c r="BB566" s="552"/>
      <c r="BC566" s="552"/>
      <c r="BD566" s="552"/>
      <c r="BE566" s="616"/>
      <c r="BF566" s="552"/>
      <c r="BG566" s="552"/>
      <c r="BH566" s="552"/>
      <c r="BI566" s="552"/>
      <c r="BJ566" s="552"/>
      <c r="BK566" s="552"/>
      <c r="BL566" s="552"/>
      <c r="BM566" s="552"/>
      <c r="BN566" s="552"/>
      <c r="BO566" s="678"/>
    </row>
    <row r="567" spans="32:67" ht="20.25" customHeight="1">
      <c r="AF567" s="678"/>
      <c r="AG567" s="552"/>
      <c r="AH567" s="552"/>
      <c r="AI567" s="614"/>
      <c r="AJ567" s="552"/>
      <c r="AK567" s="552"/>
      <c r="AL567" s="552"/>
      <c r="AM567" s="615"/>
      <c r="AN567" s="259"/>
      <c r="AO567" s="615"/>
      <c r="AP567" s="552"/>
      <c r="AQ567" s="552"/>
      <c r="AR567" s="552"/>
      <c r="AS567" s="552"/>
      <c r="AT567" s="552"/>
      <c r="AU567" s="552"/>
      <c r="AV567" s="552"/>
      <c r="AW567" s="616"/>
      <c r="AX567" s="552"/>
      <c r="AY567" s="552"/>
      <c r="AZ567" s="552"/>
      <c r="BA567" s="616"/>
      <c r="BB567" s="552"/>
      <c r="BC567" s="552"/>
      <c r="BD567" s="552"/>
      <c r="BE567" s="616"/>
      <c r="BF567" s="552"/>
      <c r="BG567" s="552"/>
      <c r="BH567" s="552"/>
      <c r="BI567" s="552"/>
      <c r="BJ567" s="552"/>
      <c r="BK567" s="552"/>
      <c r="BL567" s="552"/>
      <c r="BM567" s="552"/>
      <c r="BN567" s="552"/>
      <c r="BO567" s="678"/>
    </row>
    <row r="568" spans="32:67" ht="20.25" customHeight="1">
      <c r="AF568" s="678"/>
      <c r="AG568" s="552"/>
      <c r="AH568" s="552"/>
      <c r="AI568" s="614"/>
      <c r="AJ568" s="552"/>
      <c r="AK568" s="552"/>
      <c r="AL568" s="552"/>
      <c r="AM568" s="615"/>
      <c r="AN568" s="259"/>
      <c r="AO568" s="615"/>
      <c r="AP568" s="552"/>
      <c r="AQ568" s="552"/>
      <c r="AR568" s="552"/>
      <c r="AS568" s="552"/>
      <c r="AT568" s="552"/>
      <c r="AU568" s="552"/>
      <c r="AV568" s="552"/>
      <c r="AW568" s="616"/>
      <c r="AX568" s="552"/>
      <c r="AY568" s="552"/>
      <c r="AZ568" s="552"/>
      <c r="BA568" s="616"/>
      <c r="BB568" s="552"/>
      <c r="BC568" s="552"/>
      <c r="BD568" s="552"/>
      <c r="BE568" s="616"/>
      <c r="BF568" s="552"/>
      <c r="BG568" s="552"/>
      <c r="BH568" s="552"/>
      <c r="BI568" s="552"/>
      <c r="BJ568" s="552"/>
      <c r="BK568" s="552"/>
      <c r="BL568" s="552"/>
      <c r="BM568" s="552"/>
      <c r="BN568" s="552"/>
      <c r="BO568" s="678"/>
    </row>
    <row r="569" spans="32:67" ht="20.25" customHeight="1">
      <c r="AF569" s="678"/>
      <c r="AG569" s="552"/>
      <c r="AH569" s="552"/>
      <c r="AI569" s="614"/>
      <c r="AJ569" s="552"/>
      <c r="AK569" s="552"/>
      <c r="AL569" s="552"/>
      <c r="AM569" s="615"/>
      <c r="AN569" s="259"/>
      <c r="AO569" s="615"/>
      <c r="AP569" s="552"/>
      <c r="AQ569" s="552"/>
      <c r="AR569" s="552"/>
      <c r="AS569" s="552"/>
      <c r="AT569" s="552"/>
      <c r="AU569" s="552"/>
      <c r="AV569" s="552"/>
      <c r="AW569" s="616"/>
      <c r="AX569" s="552"/>
      <c r="AY569" s="552"/>
      <c r="AZ569" s="552"/>
      <c r="BA569" s="616"/>
      <c r="BB569" s="552"/>
      <c r="BC569" s="552"/>
      <c r="BD569" s="552"/>
      <c r="BE569" s="616"/>
      <c r="BF569" s="552"/>
      <c r="BG569" s="552"/>
      <c r="BH569" s="552"/>
      <c r="BI569" s="552"/>
      <c r="BJ569" s="552"/>
      <c r="BK569" s="552"/>
      <c r="BL569" s="552"/>
      <c r="BM569" s="552"/>
      <c r="BN569" s="552"/>
      <c r="BO569" s="678"/>
    </row>
    <row r="570" spans="32:67" ht="20.25" customHeight="1">
      <c r="AF570" s="678"/>
      <c r="AG570" s="552"/>
      <c r="AH570" s="552"/>
      <c r="AI570" s="614"/>
      <c r="AJ570" s="552"/>
      <c r="AK570" s="552"/>
      <c r="AL570" s="552"/>
      <c r="AM570" s="615"/>
      <c r="AN570" s="259"/>
      <c r="AO570" s="615"/>
      <c r="AP570" s="552"/>
      <c r="AQ570" s="552"/>
      <c r="AR570" s="552"/>
      <c r="AS570" s="552"/>
      <c r="AT570" s="552"/>
      <c r="AU570" s="552"/>
      <c r="AV570" s="552"/>
      <c r="AW570" s="616"/>
      <c r="AX570" s="552"/>
      <c r="AY570" s="552"/>
      <c r="AZ570" s="552"/>
      <c r="BA570" s="616"/>
      <c r="BB570" s="552"/>
      <c r="BC570" s="552"/>
      <c r="BD570" s="552"/>
      <c r="BE570" s="616"/>
      <c r="BF570" s="552"/>
      <c r="BG570" s="552"/>
      <c r="BH570" s="552"/>
      <c r="BI570" s="552"/>
      <c r="BJ570" s="552"/>
      <c r="BK570" s="552"/>
      <c r="BL570" s="552"/>
      <c r="BM570" s="552"/>
      <c r="BN570" s="552"/>
      <c r="BO570" s="678"/>
    </row>
    <row r="571" spans="32:67" ht="20.25" customHeight="1">
      <c r="AF571" s="678"/>
      <c r="AG571" s="552"/>
      <c r="AH571" s="552"/>
      <c r="AI571" s="614"/>
      <c r="AJ571" s="552"/>
      <c r="AK571" s="552"/>
      <c r="AL571" s="552"/>
      <c r="AM571" s="615"/>
      <c r="AN571" s="259"/>
      <c r="AO571" s="615"/>
      <c r="AP571" s="552"/>
      <c r="AQ571" s="552"/>
      <c r="AR571" s="552"/>
      <c r="AS571" s="552"/>
      <c r="AT571" s="552"/>
      <c r="AU571" s="552"/>
      <c r="AV571" s="552"/>
      <c r="AW571" s="616"/>
      <c r="AX571" s="552"/>
      <c r="AY571" s="552"/>
      <c r="AZ571" s="552"/>
      <c r="BA571" s="616"/>
      <c r="BB571" s="552"/>
      <c r="BC571" s="552"/>
      <c r="BD571" s="552"/>
      <c r="BE571" s="616"/>
      <c r="BF571" s="552"/>
      <c r="BG571" s="552"/>
      <c r="BH571" s="552"/>
      <c r="BI571" s="552"/>
      <c r="BJ571" s="552"/>
      <c r="BK571" s="552"/>
      <c r="BL571" s="552"/>
      <c r="BM571" s="552"/>
      <c r="BN571" s="552"/>
      <c r="BO571" s="678"/>
    </row>
    <row r="572" spans="32:67" ht="20.25" customHeight="1">
      <c r="AF572" s="678"/>
      <c r="AG572" s="552"/>
      <c r="AH572" s="552"/>
      <c r="AI572" s="614"/>
      <c r="AJ572" s="552"/>
      <c r="AK572" s="552"/>
      <c r="AL572" s="552"/>
      <c r="AM572" s="615"/>
      <c r="AN572" s="259"/>
      <c r="AO572" s="615"/>
      <c r="AP572" s="552"/>
      <c r="AQ572" s="552"/>
      <c r="AR572" s="552"/>
      <c r="AS572" s="552"/>
      <c r="AT572" s="552"/>
      <c r="AU572" s="552"/>
      <c r="AV572" s="552"/>
      <c r="AW572" s="616"/>
      <c r="AX572" s="552"/>
      <c r="AY572" s="552"/>
      <c r="AZ572" s="552"/>
      <c r="BA572" s="616"/>
      <c r="BB572" s="552"/>
      <c r="BC572" s="552"/>
      <c r="BD572" s="552"/>
      <c r="BE572" s="616"/>
      <c r="BF572" s="552"/>
      <c r="BG572" s="552"/>
      <c r="BH572" s="552"/>
      <c r="BI572" s="552"/>
      <c r="BJ572" s="552"/>
      <c r="BK572" s="552"/>
      <c r="BL572" s="552"/>
      <c r="BM572" s="552"/>
      <c r="BN572" s="552"/>
      <c r="BO572" s="678"/>
    </row>
    <row r="573" spans="32:67" ht="20.25" customHeight="1">
      <c r="AF573" s="678"/>
      <c r="AG573" s="552"/>
      <c r="AH573" s="552"/>
      <c r="AI573" s="614"/>
      <c r="AJ573" s="552"/>
      <c r="AK573" s="552"/>
      <c r="AL573" s="552"/>
      <c r="AM573" s="615"/>
      <c r="AN573" s="259"/>
      <c r="AO573" s="615"/>
      <c r="AP573" s="552"/>
      <c r="AQ573" s="552"/>
      <c r="AR573" s="552"/>
      <c r="AS573" s="552"/>
      <c r="AT573" s="552"/>
      <c r="AU573" s="552"/>
      <c r="AV573" s="552"/>
      <c r="AW573" s="616"/>
      <c r="AX573" s="552"/>
      <c r="AY573" s="552"/>
      <c r="AZ573" s="552"/>
      <c r="BA573" s="616"/>
      <c r="BB573" s="552"/>
      <c r="BC573" s="552"/>
      <c r="BD573" s="552"/>
      <c r="BE573" s="616"/>
      <c r="BF573" s="552"/>
      <c r="BG573" s="552"/>
      <c r="BH573" s="552"/>
      <c r="BI573" s="552"/>
      <c r="BJ573" s="552"/>
      <c r="BK573" s="552"/>
      <c r="BL573" s="552"/>
      <c r="BM573" s="552"/>
      <c r="BN573" s="552"/>
      <c r="BO573" s="678"/>
    </row>
    <row r="574" spans="32:67" ht="20.25" customHeight="1">
      <c r="AF574" s="678"/>
      <c r="AG574" s="552"/>
      <c r="AH574" s="552"/>
      <c r="AI574" s="614"/>
      <c r="AJ574" s="552"/>
      <c r="AK574" s="552"/>
      <c r="AL574" s="552"/>
      <c r="AM574" s="615"/>
      <c r="AN574" s="259"/>
      <c r="AO574" s="615"/>
      <c r="AP574" s="552"/>
      <c r="AQ574" s="552"/>
      <c r="AR574" s="552"/>
      <c r="AS574" s="552"/>
      <c r="AT574" s="552"/>
      <c r="AU574" s="552"/>
      <c r="AV574" s="552"/>
      <c r="AW574" s="616"/>
      <c r="AX574" s="552"/>
      <c r="AY574" s="552"/>
      <c r="AZ574" s="552"/>
      <c r="BA574" s="616"/>
      <c r="BB574" s="552"/>
      <c r="BC574" s="552"/>
      <c r="BD574" s="552"/>
      <c r="BE574" s="616"/>
      <c r="BF574" s="552"/>
      <c r="BG574" s="552"/>
      <c r="BH574" s="552"/>
      <c r="BI574" s="552"/>
      <c r="BJ574" s="552"/>
      <c r="BK574" s="552"/>
      <c r="BL574" s="552"/>
      <c r="BM574" s="552"/>
      <c r="BN574" s="552"/>
      <c r="BO574" s="678"/>
    </row>
    <row r="575" spans="32:67" ht="20.25" customHeight="1">
      <c r="AF575" s="678"/>
      <c r="AG575" s="552"/>
      <c r="AH575" s="552"/>
      <c r="AI575" s="614"/>
      <c r="AJ575" s="552"/>
      <c r="AK575" s="552"/>
      <c r="AL575" s="552"/>
      <c r="AM575" s="615"/>
      <c r="AN575" s="259"/>
      <c r="AO575" s="615"/>
      <c r="AP575" s="552"/>
      <c r="AQ575" s="552"/>
      <c r="AR575" s="552"/>
      <c r="AS575" s="552"/>
      <c r="AT575" s="552"/>
      <c r="AU575" s="552"/>
      <c r="AV575" s="552"/>
      <c r="AW575" s="616"/>
      <c r="AX575" s="552"/>
      <c r="AY575" s="552"/>
      <c r="AZ575" s="552"/>
      <c r="BA575" s="616"/>
      <c r="BB575" s="552"/>
      <c r="BC575" s="552"/>
      <c r="BD575" s="552"/>
      <c r="BE575" s="616"/>
      <c r="BF575" s="552"/>
      <c r="BG575" s="552"/>
      <c r="BH575" s="552"/>
      <c r="BI575" s="552"/>
      <c r="BJ575" s="552"/>
      <c r="BK575" s="552"/>
      <c r="BL575" s="552"/>
      <c r="BM575" s="552"/>
      <c r="BN575" s="552"/>
      <c r="BO575" s="678"/>
    </row>
    <row r="576" spans="32:67" ht="20.25" customHeight="1">
      <c r="AF576" s="678"/>
      <c r="AG576" s="552"/>
      <c r="AH576" s="552"/>
      <c r="AI576" s="614"/>
      <c r="AJ576" s="552"/>
      <c r="AK576" s="552"/>
      <c r="AL576" s="552"/>
      <c r="AM576" s="615"/>
      <c r="AN576" s="259"/>
      <c r="AO576" s="615"/>
      <c r="AP576" s="552"/>
      <c r="AQ576" s="552"/>
      <c r="AR576" s="552"/>
      <c r="AS576" s="552"/>
      <c r="AT576" s="552"/>
      <c r="AU576" s="552"/>
      <c r="AV576" s="552"/>
      <c r="AW576" s="616"/>
      <c r="AX576" s="552"/>
      <c r="AY576" s="552"/>
      <c r="AZ576" s="552"/>
      <c r="BA576" s="616"/>
      <c r="BB576" s="552"/>
      <c r="BC576" s="552"/>
      <c r="BD576" s="552"/>
      <c r="BE576" s="616"/>
      <c r="BF576" s="552"/>
      <c r="BG576" s="552"/>
      <c r="BH576" s="552"/>
      <c r="BI576" s="552"/>
      <c r="BJ576" s="552"/>
      <c r="BK576" s="552"/>
      <c r="BL576" s="552"/>
      <c r="BM576" s="552"/>
      <c r="BN576" s="552"/>
      <c r="BO576" s="678"/>
    </row>
    <row r="577" spans="32:67" ht="20.25" customHeight="1">
      <c r="AF577" s="678"/>
      <c r="AG577" s="552"/>
      <c r="AH577" s="552"/>
      <c r="AI577" s="614"/>
      <c r="AJ577" s="552"/>
      <c r="AK577" s="552"/>
      <c r="AL577" s="552"/>
      <c r="AM577" s="615"/>
      <c r="AN577" s="259"/>
      <c r="AO577" s="615"/>
      <c r="AP577" s="552"/>
      <c r="AQ577" s="552"/>
      <c r="AR577" s="552"/>
      <c r="AS577" s="552"/>
      <c r="AT577" s="552"/>
      <c r="AU577" s="552"/>
      <c r="AV577" s="552"/>
      <c r="AW577" s="616"/>
      <c r="AX577" s="552"/>
      <c r="AY577" s="552"/>
      <c r="AZ577" s="552"/>
      <c r="BA577" s="616"/>
      <c r="BB577" s="552"/>
      <c r="BC577" s="552"/>
      <c r="BD577" s="552"/>
      <c r="BE577" s="616"/>
      <c r="BF577" s="552"/>
      <c r="BG577" s="552"/>
      <c r="BH577" s="552"/>
      <c r="BI577" s="552"/>
      <c r="BJ577" s="552"/>
      <c r="BK577" s="552"/>
      <c r="BL577" s="552"/>
      <c r="BM577" s="552"/>
      <c r="BN577" s="552"/>
      <c r="BO577" s="678"/>
    </row>
    <row r="578" spans="32:67" ht="20.25" customHeight="1">
      <c r="AF578" s="678"/>
      <c r="AG578" s="552"/>
      <c r="AH578" s="552"/>
      <c r="AI578" s="614"/>
      <c r="AJ578" s="552"/>
      <c r="AK578" s="552"/>
      <c r="AL578" s="552"/>
      <c r="AM578" s="615"/>
      <c r="AN578" s="259"/>
      <c r="AO578" s="615"/>
      <c r="AP578" s="552"/>
      <c r="AQ578" s="552"/>
      <c r="AR578" s="552"/>
      <c r="AS578" s="552"/>
      <c r="AT578" s="552"/>
      <c r="AU578" s="552"/>
      <c r="AV578" s="552"/>
      <c r="AW578" s="616"/>
      <c r="AX578" s="552"/>
      <c r="AY578" s="552"/>
      <c r="AZ578" s="552"/>
      <c r="BA578" s="616"/>
      <c r="BB578" s="552"/>
      <c r="BC578" s="552"/>
      <c r="BD578" s="552"/>
      <c r="BE578" s="616"/>
      <c r="BF578" s="552"/>
      <c r="BG578" s="552"/>
      <c r="BH578" s="552"/>
      <c r="BI578" s="552"/>
      <c r="BJ578" s="552"/>
      <c r="BK578" s="552"/>
      <c r="BL578" s="552"/>
      <c r="BM578" s="552"/>
      <c r="BN578" s="552"/>
      <c r="BO578" s="678"/>
    </row>
    <row r="579" spans="32:67" ht="20.25" customHeight="1">
      <c r="AF579" s="678"/>
      <c r="AG579" s="552"/>
      <c r="AH579" s="552"/>
      <c r="AI579" s="614"/>
      <c r="AJ579" s="552"/>
      <c r="AK579" s="552"/>
      <c r="AL579" s="552"/>
      <c r="AM579" s="615"/>
      <c r="AN579" s="259"/>
      <c r="AO579" s="615"/>
      <c r="AP579" s="552"/>
      <c r="AQ579" s="552"/>
      <c r="AR579" s="552"/>
      <c r="AS579" s="552"/>
      <c r="AT579" s="552"/>
      <c r="AU579" s="552"/>
      <c r="AV579" s="552"/>
      <c r="AW579" s="616"/>
      <c r="AX579" s="552"/>
      <c r="AY579" s="552"/>
      <c r="AZ579" s="552"/>
      <c r="BA579" s="616"/>
      <c r="BB579" s="552"/>
      <c r="BC579" s="552"/>
      <c r="BD579" s="552"/>
      <c r="BE579" s="616"/>
      <c r="BF579" s="552"/>
      <c r="BG579" s="552"/>
      <c r="BH579" s="552"/>
      <c r="BI579" s="552"/>
      <c r="BJ579" s="552"/>
      <c r="BK579" s="552"/>
      <c r="BL579" s="552"/>
      <c r="BM579" s="552"/>
      <c r="BN579" s="552"/>
      <c r="BO579" s="678"/>
    </row>
    <row r="580" spans="32:67" ht="20.25" customHeight="1">
      <c r="AF580" s="678"/>
      <c r="AG580" s="552"/>
      <c r="AH580" s="552"/>
      <c r="AI580" s="614"/>
      <c r="AJ580" s="552"/>
      <c r="AK580" s="552"/>
      <c r="AL580" s="552"/>
      <c r="AM580" s="615"/>
      <c r="AN580" s="259"/>
      <c r="AO580" s="615"/>
      <c r="AP580" s="552"/>
      <c r="AQ580" s="552"/>
      <c r="AR580" s="552"/>
      <c r="AS580" s="552"/>
      <c r="AT580" s="552"/>
      <c r="AU580" s="552"/>
      <c r="AV580" s="552"/>
      <c r="AW580" s="616"/>
      <c r="AX580" s="552"/>
      <c r="AY580" s="552"/>
      <c r="AZ580" s="552"/>
      <c r="BA580" s="616"/>
      <c r="BB580" s="552"/>
      <c r="BC580" s="552"/>
      <c r="BD580" s="552"/>
      <c r="BE580" s="616"/>
      <c r="BF580" s="552"/>
      <c r="BG580" s="552"/>
      <c r="BH580" s="552"/>
      <c r="BI580" s="552"/>
      <c r="BJ580" s="552"/>
      <c r="BK580" s="552"/>
      <c r="BL580" s="552"/>
      <c r="BM580" s="552"/>
      <c r="BN580" s="552"/>
      <c r="BO580" s="678"/>
    </row>
    <row r="581" spans="32:67" ht="20.25" customHeight="1">
      <c r="AF581" s="678"/>
      <c r="AG581" s="552"/>
      <c r="AH581" s="552"/>
      <c r="AI581" s="614"/>
      <c r="AJ581" s="552"/>
      <c r="AK581" s="552"/>
      <c r="AL581" s="552"/>
      <c r="AM581" s="615"/>
      <c r="AN581" s="259"/>
      <c r="AO581" s="615"/>
      <c r="AP581" s="552"/>
      <c r="AQ581" s="552"/>
      <c r="AR581" s="552"/>
      <c r="AS581" s="552"/>
      <c r="AT581" s="552"/>
      <c r="AU581" s="552"/>
      <c r="AV581" s="552"/>
      <c r="AW581" s="616"/>
      <c r="AX581" s="552"/>
      <c r="AY581" s="552"/>
      <c r="AZ581" s="552"/>
      <c r="BA581" s="616"/>
      <c r="BB581" s="552"/>
      <c r="BC581" s="552"/>
      <c r="BD581" s="552"/>
      <c r="BE581" s="616"/>
      <c r="BF581" s="552"/>
      <c r="BG581" s="552"/>
      <c r="BH581" s="552"/>
      <c r="BI581" s="552"/>
      <c r="BJ581" s="552"/>
      <c r="BK581" s="552"/>
      <c r="BL581" s="552"/>
      <c r="BM581" s="552"/>
      <c r="BN581" s="552"/>
      <c r="BO581" s="678"/>
    </row>
    <row r="582" spans="32:67" ht="20.25" customHeight="1">
      <c r="AF582" s="678"/>
      <c r="AG582" s="552"/>
      <c r="AH582" s="552"/>
      <c r="AI582" s="614"/>
      <c r="AJ582" s="552"/>
      <c r="AK582" s="552"/>
      <c r="AL582" s="552"/>
      <c r="AM582" s="615"/>
      <c r="AN582" s="259"/>
      <c r="AO582" s="615"/>
      <c r="AP582" s="552"/>
      <c r="AQ582" s="552"/>
      <c r="AR582" s="552"/>
      <c r="AS582" s="552"/>
      <c r="AT582" s="552"/>
      <c r="AU582" s="552"/>
      <c r="AV582" s="552"/>
      <c r="AW582" s="616"/>
      <c r="AX582" s="552"/>
      <c r="AY582" s="552"/>
      <c r="AZ582" s="552"/>
      <c r="BA582" s="616"/>
      <c r="BB582" s="552"/>
      <c r="BC582" s="552"/>
      <c r="BD582" s="552"/>
      <c r="BE582" s="616"/>
      <c r="BF582" s="552"/>
      <c r="BG582" s="552"/>
      <c r="BH582" s="552"/>
      <c r="BI582" s="552"/>
      <c r="BJ582" s="552"/>
      <c r="BK582" s="552"/>
      <c r="BL582" s="552"/>
      <c r="BM582" s="552"/>
      <c r="BN582" s="552"/>
      <c r="BO582" s="678"/>
    </row>
    <row r="583" spans="32:67" ht="20.25" customHeight="1">
      <c r="AF583" s="678"/>
      <c r="AG583" s="552"/>
      <c r="AH583" s="552"/>
      <c r="AI583" s="614"/>
      <c r="AJ583" s="552"/>
      <c r="AK583" s="552"/>
      <c r="AL583" s="552"/>
      <c r="AM583" s="615"/>
      <c r="AN583" s="259"/>
      <c r="AO583" s="615"/>
      <c r="AP583" s="552"/>
      <c r="AQ583" s="552"/>
      <c r="AR583" s="552"/>
      <c r="AS583" s="552"/>
      <c r="AT583" s="552"/>
      <c r="AU583" s="552"/>
      <c r="AV583" s="552"/>
      <c r="AW583" s="616"/>
      <c r="AX583" s="552"/>
      <c r="AY583" s="552"/>
      <c r="AZ583" s="552"/>
      <c r="BA583" s="616"/>
      <c r="BB583" s="552"/>
      <c r="BC583" s="552"/>
      <c r="BD583" s="552"/>
      <c r="BE583" s="616"/>
      <c r="BF583" s="552"/>
      <c r="BG583" s="552"/>
      <c r="BH583" s="552"/>
      <c r="BI583" s="552"/>
      <c r="BJ583" s="552"/>
      <c r="BK583" s="552"/>
      <c r="BL583" s="552"/>
      <c r="BM583" s="552"/>
      <c r="BN583" s="552"/>
      <c r="BO583" s="678"/>
    </row>
    <row r="584" spans="32:67" ht="20.25" customHeight="1">
      <c r="AF584" s="678"/>
      <c r="AG584" s="552"/>
      <c r="AH584" s="552"/>
      <c r="AI584" s="614"/>
      <c r="AJ584" s="552"/>
      <c r="AK584" s="552"/>
      <c r="AL584" s="552"/>
      <c r="AM584" s="615"/>
      <c r="AN584" s="259"/>
      <c r="AO584" s="615"/>
      <c r="AP584" s="552"/>
      <c r="AQ584" s="552"/>
      <c r="AR584" s="552"/>
      <c r="AS584" s="552"/>
      <c r="AT584" s="552"/>
      <c r="AU584" s="552"/>
      <c r="AV584" s="552"/>
      <c r="AW584" s="616"/>
      <c r="AX584" s="552"/>
      <c r="AY584" s="552"/>
      <c r="AZ584" s="552"/>
      <c r="BA584" s="616"/>
      <c r="BB584" s="552"/>
      <c r="BC584" s="552"/>
      <c r="BD584" s="552"/>
      <c r="BE584" s="616"/>
      <c r="BF584" s="552"/>
      <c r="BG584" s="552"/>
      <c r="BH584" s="552"/>
      <c r="BI584" s="552"/>
      <c r="BJ584" s="552"/>
      <c r="BK584" s="552"/>
      <c r="BL584" s="552"/>
      <c r="BM584" s="552"/>
      <c r="BN584" s="552"/>
      <c r="BO584" s="678"/>
    </row>
    <row r="585" spans="32:67" ht="20.25" customHeight="1">
      <c r="AF585" s="678"/>
      <c r="AG585" s="552"/>
      <c r="AH585" s="552"/>
      <c r="AI585" s="614"/>
      <c r="AJ585" s="552"/>
      <c r="AK585" s="552"/>
      <c r="AL585" s="552"/>
      <c r="AM585" s="615"/>
      <c r="AN585" s="259"/>
      <c r="AO585" s="615"/>
      <c r="AP585" s="552"/>
      <c r="AQ585" s="552"/>
      <c r="AR585" s="552"/>
      <c r="AS585" s="552"/>
      <c r="AT585" s="552"/>
      <c r="AU585" s="552"/>
      <c r="AV585" s="552"/>
      <c r="AW585" s="616"/>
      <c r="AX585" s="552"/>
      <c r="AY585" s="552"/>
      <c r="AZ585" s="552"/>
      <c r="BA585" s="616"/>
      <c r="BB585" s="552"/>
      <c r="BC585" s="552"/>
      <c r="BD585" s="552"/>
      <c r="BE585" s="616"/>
      <c r="BF585" s="552"/>
      <c r="BG585" s="552"/>
      <c r="BH585" s="552"/>
      <c r="BI585" s="552"/>
      <c r="BJ585" s="552"/>
      <c r="BK585" s="552"/>
      <c r="BL585" s="552"/>
      <c r="BM585" s="552"/>
      <c r="BN585" s="552"/>
      <c r="BO585" s="678"/>
    </row>
    <row r="586" spans="32:67" ht="20.25" customHeight="1">
      <c r="AF586" s="678"/>
      <c r="AG586" s="552"/>
      <c r="AH586" s="552"/>
      <c r="AI586" s="614"/>
      <c r="AJ586" s="552"/>
      <c r="AK586" s="552"/>
      <c r="AL586" s="552"/>
      <c r="AM586" s="615"/>
      <c r="AN586" s="259"/>
      <c r="AO586" s="615"/>
      <c r="AP586" s="552"/>
      <c r="AQ586" s="552"/>
      <c r="AR586" s="552"/>
      <c r="AS586" s="552"/>
      <c r="AT586" s="552"/>
      <c r="AU586" s="552"/>
      <c r="AV586" s="552"/>
      <c r="AW586" s="616"/>
      <c r="AX586" s="552"/>
      <c r="AY586" s="552"/>
      <c r="AZ586" s="552"/>
      <c r="BA586" s="616"/>
      <c r="BB586" s="552"/>
      <c r="BC586" s="552"/>
      <c r="BD586" s="552"/>
      <c r="BE586" s="616"/>
      <c r="BF586" s="552"/>
      <c r="BG586" s="552"/>
      <c r="BH586" s="552"/>
      <c r="BI586" s="552"/>
      <c r="BJ586" s="552"/>
      <c r="BK586" s="552"/>
      <c r="BL586" s="552"/>
      <c r="BM586" s="552"/>
      <c r="BN586" s="552"/>
      <c r="BO586" s="678"/>
    </row>
    <row r="587" spans="32:67" ht="20.25" customHeight="1">
      <c r="AF587" s="678"/>
      <c r="AG587" s="552"/>
      <c r="AH587" s="552"/>
      <c r="AI587" s="614"/>
      <c r="AJ587" s="552"/>
      <c r="AK587" s="552"/>
      <c r="AL587" s="552"/>
      <c r="AM587" s="615"/>
      <c r="AN587" s="259"/>
      <c r="AO587" s="615"/>
      <c r="AP587" s="552"/>
      <c r="AQ587" s="552"/>
      <c r="AR587" s="552"/>
      <c r="AS587" s="552"/>
      <c r="AT587" s="552"/>
      <c r="AU587" s="552"/>
      <c r="AV587" s="552"/>
      <c r="AW587" s="616"/>
      <c r="AX587" s="552"/>
      <c r="AY587" s="552"/>
      <c r="AZ587" s="552"/>
      <c r="BA587" s="616"/>
      <c r="BB587" s="552"/>
      <c r="BC587" s="552"/>
      <c r="BD587" s="552"/>
      <c r="BE587" s="616"/>
      <c r="BF587" s="552"/>
      <c r="BG587" s="552"/>
      <c r="BH587" s="552"/>
      <c r="BI587" s="552"/>
      <c r="BJ587" s="552"/>
      <c r="BK587" s="552"/>
      <c r="BL587" s="552"/>
      <c r="BM587" s="552"/>
      <c r="BN587" s="552"/>
      <c r="BO587" s="678"/>
    </row>
    <row r="588" spans="32:67" ht="20.25" customHeight="1">
      <c r="AF588" s="678"/>
      <c r="AG588" s="552"/>
      <c r="AH588" s="552"/>
      <c r="AI588" s="614"/>
      <c r="AJ588" s="552"/>
      <c r="AK588" s="552"/>
      <c r="AL588" s="552"/>
      <c r="AM588" s="615"/>
      <c r="AN588" s="259"/>
      <c r="AO588" s="615"/>
      <c r="AP588" s="552"/>
      <c r="AQ588" s="552"/>
      <c r="AR588" s="552"/>
      <c r="AS588" s="552"/>
      <c r="AT588" s="552"/>
      <c r="AU588" s="552"/>
      <c r="AV588" s="552"/>
      <c r="AW588" s="616"/>
      <c r="AX588" s="552"/>
      <c r="AY588" s="552"/>
      <c r="AZ588" s="552"/>
      <c r="BA588" s="616"/>
      <c r="BB588" s="552"/>
      <c r="BC588" s="552"/>
      <c r="BD588" s="552"/>
      <c r="BE588" s="616"/>
      <c r="BF588" s="552"/>
      <c r="BG588" s="552"/>
      <c r="BH588" s="552"/>
      <c r="BI588" s="552"/>
      <c r="BJ588" s="552"/>
      <c r="BK588" s="552"/>
      <c r="BL588" s="552"/>
      <c r="BM588" s="552"/>
      <c r="BN588" s="552"/>
      <c r="BO588" s="678"/>
    </row>
    <row r="589" spans="32:67" ht="20.25" customHeight="1">
      <c r="AF589" s="678"/>
      <c r="AG589" s="552"/>
      <c r="AH589" s="552"/>
      <c r="AI589" s="614"/>
      <c r="AJ589" s="552"/>
      <c r="AK589" s="552"/>
      <c r="AL589" s="552"/>
      <c r="AM589" s="615"/>
      <c r="AN589" s="259"/>
      <c r="AO589" s="615"/>
      <c r="AP589" s="552"/>
      <c r="AQ589" s="552"/>
      <c r="AR589" s="552"/>
      <c r="AS589" s="552"/>
      <c r="AT589" s="552"/>
      <c r="AU589" s="552"/>
      <c r="AV589" s="552"/>
      <c r="AW589" s="616"/>
      <c r="AX589" s="552"/>
      <c r="AY589" s="552"/>
      <c r="AZ589" s="552"/>
      <c r="BA589" s="616"/>
      <c r="BB589" s="552"/>
      <c r="BC589" s="552"/>
      <c r="BD589" s="552"/>
      <c r="BE589" s="616"/>
      <c r="BF589" s="552"/>
      <c r="BG589" s="552"/>
      <c r="BH589" s="552"/>
      <c r="BI589" s="552"/>
      <c r="BJ589" s="552"/>
      <c r="BK589" s="552"/>
      <c r="BL589" s="552"/>
      <c r="BM589" s="552"/>
      <c r="BN589" s="552"/>
      <c r="BO589" s="678"/>
    </row>
    <row r="590" spans="32:67" ht="20.25" customHeight="1">
      <c r="AF590" s="678"/>
      <c r="AG590" s="552"/>
      <c r="AH590" s="552"/>
      <c r="AI590" s="614"/>
      <c r="AJ590" s="552"/>
      <c r="AK590" s="552"/>
      <c r="AL590" s="552"/>
      <c r="AM590" s="615"/>
      <c r="AN590" s="259"/>
      <c r="AO590" s="615"/>
      <c r="AP590" s="552"/>
      <c r="AQ590" s="552"/>
      <c r="AR590" s="552"/>
      <c r="AS590" s="552"/>
      <c r="AT590" s="552"/>
      <c r="AU590" s="552"/>
      <c r="AV590" s="552"/>
      <c r="AW590" s="616"/>
      <c r="AX590" s="552"/>
      <c r="AY590" s="552"/>
      <c r="AZ590" s="552"/>
      <c r="BA590" s="616"/>
      <c r="BB590" s="552"/>
      <c r="BC590" s="552"/>
      <c r="BD590" s="552"/>
      <c r="BE590" s="616"/>
      <c r="BF590" s="552"/>
      <c r="BG590" s="552"/>
      <c r="BH590" s="552"/>
      <c r="BI590" s="552"/>
      <c r="BJ590" s="552"/>
      <c r="BK590" s="552"/>
      <c r="BL590" s="552"/>
      <c r="BM590" s="552"/>
      <c r="BN590" s="552"/>
      <c r="BO590" s="678"/>
    </row>
    <row r="591" spans="32:67" ht="20.25" customHeight="1">
      <c r="AF591" s="678"/>
      <c r="AG591" s="552"/>
      <c r="AH591" s="552"/>
      <c r="AI591" s="614"/>
      <c r="AJ591" s="552"/>
      <c r="AK591" s="552"/>
      <c r="AL591" s="552"/>
      <c r="AM591" s="615"/>
      <c r="AN591" s="259"/>
      <c r="AO591" s="615"/>
      <c r="AP591" s="552"/>
      <c r="AQ591" s="552"/>
      <c r="AR591" s="552"/>
      <c r="AS591" s="552"/>
      <c r="AT591" s="552"/>
      <c r="AU591" s="552"/>
      <c r="AV591" s="552"/>
      <c r="AW591" s="616"/>
      <c r="AX591" s="552"/>
      <c r="AY591" s="552"/>
      <c r="AZ591" s="552"/>
      <c r="BA591" s="616"/>
      <c r="BB591" s="552"/>
      <c r="BC591" s="552"/>
      <c r="BD591" s="552"/>
      <c r="BE591" s="616"/>
      <c r="BF591" s="552"/>
      <c r="BG591" s="552"/>
      <c r="BH591" s="552"/>
      <c r="BI591" s="552"/>
      <c r="BJ591" s="552"/>
      <c r="BK591" s="552"/>
      <c r="BL591" s="552"/>
      <c r="BM591" s="552"/>
      <c r="BN591" s="552"/>
      <c r="BO591" s="678"/>
    </row>
    <row r="592" spans="32:67" ht="20.25" customHeight="1">
      <c r="AF592" s="678"/>
      <c r="AG592" s="552"/>
      <c r="AH592" s="552"/>
      <c r="AI592" s="614"/>
      <c r="AJ592" s="552"/>
      <c r="AK592" s="552"/>
      <c r="AL592" s="552"/>
      <c r="AM592" s="615"/>
      <c r="AN592" s="259"/>
      <c r="AO592" s="615"/>
      <c r="AP592" s="552"/>
      <c r="AQ592" s="552"/>
      <c r="AR592" s="552"/>
      <c r="AS592" s="552"/>
      <c r="AT592" s="552"/>
      <c r="AU592" s="552"/>
      <c r="AV592" s="552"/>
      <c r="AW592" s="616"/>
      <c r="AX592" s="552"/>
      <c r="AY592" s="552"/>
      <c r="AZ592" s="552"/>
      <c r="BA592" s="616"/>
      <c r="BB592" s="552"/>
      <c r="BC592" s="552"/>
      <c r="BD592" s="552"/>
      <c r="BE592" s="616"/>
      <c r="BF592" s="552"/>
      <c r="BG592" s="552"/>
      <c r="BH592" s="552"/>
      <c r="BI592" s="552"/>
      <c r="BJ592" s="552"/>
      <c r="BK592" s="552"/>
      <c r="BL592" s="552"/>
      <c r="BM592" s="552"/>
      <c r="BN592" s="552"/>
      <c r="BO592" s="678"/>
    </row>
    <row r="593" spans="32:67" ht="20.25" customHeight="1">
      <c r="AF593" s="678"/>
      <c r="AG593" s="552"/>
      <c r="AH593" s="552"/>
      <c r="AI593" s="614"/>
      <c r="AJ593" s="552"/>
      <c r="AK593" s="552"/>
      <c r="AL593" s="552"/>
      <c r="AM593" s="615"/>
      <c r="AN593" s="259"/>
      <c r="AO593" s="615"/>
      <c r="AP593" s="552"/>
      <c r="AQ593" s="552"/>
      <c r="AR593" s="552"/>
      <c r="AS593" s="552"/>
      <c r="AT593" s="552"/>
      <c r="AU593" s="552"/>
      <c r="AV593" s="552"/>
      <c r="AW593" s="616"/>
      <c r="AX593" s="552"/>
      <c r="AY593" s="552"/>
      <c r="AZ593" s="552"/>
      <c r="BA593" s="616"/>
      <c r="BB593" s="552"/>
      <c r="BC593" s="552"/>
      <c r="BD593" s="552"/>
      <c r="BE593" s="616"/>
      <c r="BF593" s="552"/>
      <c r="BG593" s="552"/>
      <c r="BH593" s="552"/>
      <c r="BI593" s="552"/>
      <c r="BJ593" s="552"/>
      <c r="BK593" s="552"/>
      <c r="BL593" s="552"/>
      <c r="BM593" s="552"/>
      <c r="BN593" s="552"/>
      <c r="BO593" s="678"/>
    </row>
    <row r="594" spans="32:67" ht="20.25" customHeight="1">
      <c r="AF594" s="678"/>
      <c r="AG594" s="552"/>
      <c r="AH594" s="552"/>
      <c r="AI594" s="614"/>
      <c r="AJ594" s="552"/>
      <c r="AK594" s="552"/>
      <c r="AL594" s="552"/>
      <c r="AM594" s="615"/>
      <c r="AN594" s="259"/>
      <c r="AO594" s="615"/>
      <c r="AP594" s="552"/>
      <c r="AQ594" s="552"/>
      <c r="AR594" s="552"/>
      <c r="AS594" s="552"/>
      <c r="AT594" s="552"/>
      <c r="AU594" s="552"/>
      <c r="AV594" s="552"/>
      <c r="AW594" s="616"/>
      <c r="AX594" s="552"/>
      <c r="AY594" s="552"/>
      <c r="AZ594" s="552"/>
      <c r="BA594" s="616"/>
      <c r="BB594" s="552"/>
      <c r="BC594" s="552"/>
      <c r="BD594" s="552"/>
      <c r="BE594" s="616"/>
      <c r="BF594" s="552"/>
      <c r="BG594" s="552"/>
      <c r="BH594" s="552"/>
      <c r="BI594" s="552"/>
      <c r="BJ594" s="552"/>
      <c r="BK594" s="552"/>
      <c r="BL594" s="552"/>
      <c r="BM594" s="552"/>
      <c r="BN594" s="552"/>
      <c r="BO594" s="678"/>
    </row>
    <row r="595" spans="32:67" ht="20.25" customHeight="1">
      <c r="AF595" s="678"/>
      <c r="AG595" s="552"/>
      <c r="AH595" s="552"/>
      <c r="AI595" s="614"/>
      <c r="AJ595" s="552"/>
      <c r="AK595" s="552"/>
      <c r="AL595" s="552"/>
      <c r="AM595" s="615"/>
      <c r="AN595" s="259"/>
      <c r="AO595" s="615"/>
      <c r="AP595" s="552"/>
      <c r="AQ595" s="552"/>
      <c r="AR595" s="552"/>
      <c r="AS595" s="552"/>
      <c r="AT595" s="552"/>
      <c r="AU595" s="552"/>
      <c r="AV595" s="552"/>
      <c r="AW595" s="616"/>
      <c r="AX595" s="552"/>
      <c r="AY595" s="552"/>
      <c r="AZ595" s="552"/>
      <c r="BA595" s="616"/>
      <c r="BB595" s="552"/>
      <c r="BC595" s="552"/>
      <c r="BD595" s="552"/>
      <c r="BE595" s="616"/>
      <c r="BF595" s="552"/>
      <c r="BG595" s="552"/>
      <c r="BH595" s="552"/>
      <c r="BI595" s="552"/>
      <c r="BJ595" s="552"/>
      <c r="BK595" s="552"/>
      <c r="BL595" s="552"/>
      <c r="BM595" s="552"/>
      <c r="BN595" s="552"/>
      <c r="BO595" s="678"/>
    </row>
    <row r="596" spans="32:67" ht="20.25" customHeight="1">
      <c r="AF596" s="678"/>
      <c r="AG596" s="552"/>
      <c r="AH596" s="552"/>
      <c r="AI596" s="614"/>
      <c r="AJ596" s="552"/>
      <c r="AK596" s="552"/>
      <c r="AL596" s="552"/>
      <c r="AM596" s="615"/>
      <c r="AN596" s="259"/>
      <c r="AO596" s="615"/>
      <c r="AP596" s="552"/>
      <c r="AQ596" s="552"/>
      <c r="AR596" s="552"/>
      <c r="AS596" s="552"/>
      <c r="AT596" s="552"/>
      <c r="AU596" s="552"/>
      <c r="AV596" s="552"/>
      <c r="AW596" s="616"/>
      <c r="AX596" s="552"/>
      <c r="AY596" s="552"/>
      <c r="AZ596" s="552"/>
      <c r="BA596" s="616"/>
      <c r="BB596" s="552"/>
      <c r="BC596" s="552"/>
      <c r="BD596" s="552"/>
      <c r="BE596" s="616"/>
      <c r="BF596" s="552"/>
      <c r="BG596" s="552"/>
      <c r="BH596" s="552"/>
      <c r="BI596" s="552"/>
      <c r="BJ596" s="552"/>
      <c r="BK596" s="552"/>
      <c r="BL596" s="552"/>
      <c r="BM596" s="552"/>
      <c r="BN596" s="552"/>
      <c r="BO596" s="678"/>
    </row>
    <row r="597" spans="32:67" ht="20.25" customHeight="1">
      <c r="AF597" s="678"/>
      <c r="AG597" s="552"/>
      <c r="AH597" s="552"/>
      <c r="AI597" s="614"/>
      <c r="AJ597" s="552"/>
      <c r="AK597" s="552"/>
      <c r="AL597" s="552"/>
      <c r="AM597" s="615"/>
      <c r="AN597" s="259"/>
      <c r="AO597" s="615"/>
      <c r="AP597" s="552"/>
      <c r="AQ597" s="552"/>
      <c r="AR597" s="552"/>
      <c r="AS597" s="552"/>
      <c r="AT597" s="552"/>
      <c r="AU597" s="552"/>
      <c r="AV597" s="552"/>
      <c r="AW597" s="616"/>
      <c r="AX597" s="552"/>
      <c r="AY597" s="552"/>
      <c r="AZ597" s="552"/>
      <c r="BA597" s="616"/>
      <c r="BB597" s="552"/>
      <c r="BC597" s="552"/>
      <c r="BD597" s="552"/>
      <c r="BE597" s="616"/>
      <c r="BF597" s="552"/>
      <c r="BG597" s="552"/>
      <c r="BH597" s="552"/>
      <c r="BI597" s="552"/>
      <c r="BJ597" s="552"/>
      <c r="BK597" s="552"/>
      <c r="BL597" s="552"/>
      <c r="BM597" s="552"/>
      <c r="BN597" s="552"/>
      <c r="BO597" s="678"/>
    </row>
    <row r="598" spans="32:67" ht="20.25" customHeight="1">
      <c r="AF598" s="678"/>
      <c r="AG598" s="552"/>
      <c r="AH598" s="552"/>
      <c r="AI598" s="614"/>
      <c r="AJ598" s="552"/>
      <c r="AK598" s="552"/>
      <c r="AL598" s="552"/>
      <c r="AM598" s="615"/>
      <c r="AN598" s="259"/>
      <c r="AO598" s="615"/>
      <c r="AP598" s="552"/>
      <c r="AQ598" s="552"/>
      <c r="AR598" s="552"/>
      <c r="AS598" s="552"/>
      <c r="AT598" s="552"/>
      <c r="AU598" s="552"/>
      <c r="AV598" s="552"/>
      <c r="AW598" s="616"/>
      <c r="AX598" s="552"/>
      <c r="AY598" s="552"/>
      <c r="AZ598" s="552"/>
      <c r="BA598" s="616"/>
      <c r="BB598" s="552"/>
      <c r="BC598" s="552"/>
      <c r="BD598" s="552"/>
      <c r="BE598" s="616"/>
      <c r="BF598" s="552"/>
      <c r="BG598" s="552"/>
      <c r="BH598" s="552"/>
      <c r="BI598" s="552"/>
      <c r="BJ598" s="552"/>
      <c r="BK598" s="552"/>
      <c r="BL598" s="552"/>
      <c r="BM598" s="552"/>
      <c r="BN598" s="552"/>
      <c r="BO598" s="678"/>
    </row>
    <row r="599" spans="32:67" ht="20.25" customHeight="1">
      <c r="AF599" s="678"/>
      <c r="AG599" s="552"/>
      <c r="AH599" s="552"/>
      <c r="AI599" s="614"/>
      <c r="AJ599" s="552"/>
      <c r="AK599" s="552"/>
      <c r="AL599" s="552"/>
      <c r="AM599" s="615"/>
      <c r="AN599" s="259"/>
      <c r="AO599" s="615"/>
      <c r="AP599" s="552"/>
      <c r="AQ599" s="552"/>
      <c r="AR599" s="552"/>
      <c r="AS599" s="552"/>
      <c r="AT599" s="552"/>
      <c r="AU599" s="552"/>
      <c r="AV599" s="552"/>
      <c r="AW599" s="616"/>
      <c r="AX599" s="552"/>
      <c r="AY599" s="552"/>
      <c r="AZ599" s="552"/>
      <c r="BA599" s="616"/>
      <c r="BB599" s="552"/>
      <c r="BC599" s="552"/>
      <c r="BD599" s="552"/>
      <c r="BE599" s="616"/>
      <c r="BF599" s="552"/>
      <c r="BG599" s="552"/>
      <c r="BH599" s="552"/>
      <c r="BI599" s="552"/>
      <c r="BJ599" s="552"/>
      <c r="BK599" s="552"/>
      <c r="BL599" s="552"/>
      <c r="BM599" s="552"/>
      <c r="BN599" s="552"/>
      <c r="BO599" s="678"/>
    </row>
    <row r="600" spans="32:67" ht="20.25" customHeight="1">
      <c r="AF600" s="678"/>
      <c r="AG600" s="552"/>
      <c r="AH600" s="552"/>
      <c r="AI600" s="614"/>
      <c r="AJ600" s="552"/>
      <c r="AK600" s="552"/>
      <c r="AL600" s="552"/>
      <c r="AM600" s="615"/>
      <c r="AN600" s="259"/>
      <c r="AO600" s="615"/>
      <c r="AP600" s="552"/>
      <c r="AQ600" s="552"/>
      <c r="AR600" s="552"/>
      <c r="AS600" s="552"/>
      <c r="AT600" s="552"/>
      <c r="AU600" s="552"/>
      <c r="AV600" s="552"/>
      <c r="AW600" s="616"/>
      <c r="AX600" s="552"/>
      <c r="AY600" s="552"/>
      <c r="AZ600" s="552"/>
      <c r="BA600" s="616"/>
      <c r="BB600" s="552"/>
      <c r="BC600" s="552"/>
      <c r="BD600" s="552"/>
      <c r="BE600" s="616"/>
      <c r="BF600" s="552"/>
      <c r="BG600" s="552"/>
      <c r="BH600" s="552"/>
      <c r="BI600" s="552"/>
      <c r="BJ600" s="552"/>
      <c r="BK600" s="552"/>
      <c r="BL600" s="552"/>
      <c r="BM600" s="552"/>
      <c r="BN600" s="552"/>
      <c r="BO600" s="678"/>
    </row>
    <row r="601" spans="32:67" ht="20.25" customHeight="1">
      <c r="AF601" s="678"/>
      <c r="AG601" s="552"/>
      <c r="AH601" s="552"/>
      <c r="AI601" s="614"/>
      <c r="AJ601" s="552"/>
      <c r="AK601" s="552"/>
      <c r="AL601" s="552"/>
      <c r="AM601" s="615"/>
      <c r="AN601" s="259"/>
      <c r="AO601" s="615"/>
      <c r="AP601" s="552"/>
      <c r="AQ601" s="552"/>
      <c r="AR601" s="552"/>
      <c r="AS601" s="552"/>
      <c r="AT601" s="552"/>
      <c r="AU601" s="552"/>
      <c r="AV601" s="552"/>
      <c r="AW601" s="616"/>
      <c r="AX601" s="552"/>
      <c r="AY601" s="552"/>
      <c r="AZ601" s="552"/>
      <c r="BA601" s="616"/>
      <c r="BB601" s="552"/>
      <c r="BC601" s="552"/>
      <c r="BD601" s="552"/>
      <c r="BE601" s="616"/>
      <c r="BF601" s="552"/>
      <c r="BG601" s="552"/>
      <c r="BH601" s="552"/>
      <c r="BI601" s="552"/>
      <c r="BJ601" s="552"/>
      <c r="BK601" s="552"/>
      <c r="BL601" s="552"/>
      <c r="BM601" s="552"/>
      <c r="BN601" s="552"/>
      <c r="BO601" s="678"/>
    </row>
    <row r="602" spans="32:67" ht="20.25" customHeight="1">
      <c r="AF602" s="678"/>
      <c r="AG602" s="552"/>
      <c r="AH602" s="552"/>
      <c r="AI602" s="614"/>
      <c r="AJ602" s="552"/>
      <c r="AK602" s="552"/>
      <c r="AL602" s="552"/>
      <c r="AM602" s="615"/>
      <c r="AN602" s="259"/>
      <c r="AO602" s="615"/>
      <c r="AP602" s="552"/>
      <c r="AQ602" s="552"/>
      <c r="AR602" s="552"/>
      <c r="AS602" s="552"/>
      <c r="AT602" s="552"/>
      <c r="AU602" s="552"/>
      <c r="AV602" s="552"/>
      <c r="AW602" s="616"/>
      <c r="AX602" s="552"/>
      <c r="AY602" s="552"/>
      <c r="AZ602" s="552"/>
      <c r="BA602" s="616"/>
      <c r="BB602" s="552"/>
      <c r="BC602" s="552"/>
      <c r="BD602" s="552"/>
      <c r="BE602" s="616"/>
      <c r="BF602" s="552"/>
      <c r="BG602" s="552"/>
      <c r="BH602" s="552"/>
      <c r="BI602" s="552"/>
      <c r="BJ602" s="552"/>
      <c r="BK602" s="552"/>
      <c r="BL602" s="552"/>
      <c r="BM602" s="552"/>
      <c r="BN602" s="552"/>
      <c r="BO602" s="678"/>
    </row>
    <row r="603" spans="32:67" ht="20.25" customHeight="1">
      <c r="AF603" s="678"/>
      <c r="AG603" s="552"/>
      <c r="AH603" s="552"/>
      <c r="AI603" s="614"/>
      <c r="AJ603" s="552"/>
      <c r="AK603" s="552"/>
      <c r="AL603" s="552"/>
      <c r="AM603" s="615"/>
      <c r="AN603" s="259"/>
      <c r="AO603" s="615"/>
      <c r="AP603" s="552"/>
      <c r="AQ603" s="552"/>
      <c r="AR603" s="552"/>
      <c r="AS603" s="552"/>
      <c r="AT603" s="552"/>
      <c r="AU603" s="552"/>
      <c r="AV603" s="552"/>
      <c r="AW603" s="616"/>
      <c r="AX603" s="552"/>
      <c r="AY603" s="552"/>
      <c r="AZ603" s="552"/>
      <c r="BA603" s="616"/>
      <c r="BB603" s="552"/>
      <c r="BC603" s="552"/>
      <c r="BD603" s="552"/>
      <c r="BE603" s="616"/>
      <c r="BF603" s="552"/>
      <c r="BG603" s="552"/>
      <c r="BH603" s="552"/>
      <c r="BI603" s="552"/>
      <c r="BJ603" s="552"/>
      <c r="BK603" s="552"/>
      <c r="BL603" s="552"/>
      <c r="BM603" s="552"/>
      <c r="BN603" s="552"/>
      <c r="BO603" s="678"/>
    </row>
    <row r="604" spans="32:67" ht="20.25" customHeight="1">
      <c r="AF604" s="678"/>
      <c r="AG604" s="552"/>
      <c r="AH604" s="552"/>
      <c r="AI604" s="614"/>
      <c r="AJ604" s="552"/>
      <c r="AK604" s="552"/>
      <c r="AL604" s="552"/>
      <c r="AM604" s="615"/>
      <c r="AN604" s="259"/>
      <c r="AO604" s="615"/>
      <c r="AP604" s="552"/>
      <c r="AQ604" s="552"/>
      <c r="AR604" s="552"/>
      <c r="AS604" s="552"/>
      <c r="AT604" s="552"/>
      <c r="AU604" s="552"/>
      <c r="AV604" s="552"/>
      <c r="AW604" s="616"/>
      <c r="AX604" s="552"/>
      <c r="AY604" s="552"/>
      <c r="AZ604" s="552"/>
      <c r="BA604" s="616"/>
      <c r="BB604" s="552"/>
      <c r="BC604" s="552"/>
      <c r="BD604" s="552"/>
      <c r="BE604" s="616"/>
      <c r="BF604" s="552"/>
      <c r="BG604" s="552"/>
      <c r="BH604" s="552"/>
      <c r="BI604" s="552"/>
      <c r="BJ604" s="552"/>
      <c r="BK604" s="552"/>
      <c r="BL604" s="552"/>
      <c r="BM604" s="552"/>
      <c r="BN604" s="552"/>
      <c r="BO604" s="678"/>
    </row>
    <row r="605" spans="32:67" ht="20.25" customHeight="1">
      <c r="AF605" s="678"/>
      <c r="AG605" s="552"/>
      <c r="AH605" s="552"/>
      <c r="AI605" s="614"/>
      <c r="AJ605" s="552"/>
      <c r="AK605" s="552"/>
      <c r="AL605" s="552"/>
      <c r="AM605" s="615"/>
      <c r="AN605" s="259"/>
      <c r="AO605" s="615"/>
      <c r="AP605" s="552"/>
      <c r="AQ605" s="552"/>
      <c r="AR605" s="552"/>
      <c r="AS605" s="552"/>
      <c r="AT605" s="552"/>
      <c r="AU605" s="552"/>
      <c r="AV605" s="552"/>
      <c r="AW605" s="616"/>
      <c r="AX605" s="552"/>
      <c r="AY605" s="552"/>
      <c r="AZ605" s="552"/>
      <c r="BA605" s="616"/>
      <c r="BB605" s="552"/>
      <c r="BC605" s="552"/>
      <c r="BD605" s="552"/>
      <c r="BE605" s="616"/>
      <c r="BF605" s="552"/>
      <c r="BG605" s="552"/>
      <c r="BH605" s="552"/>
      <c r="BI605" s="552"/>
      <c r="BJ605" s="552"/>
      <c r="BK605" s="552"/>
      <c r="BL605" s="552"/>
      <c r="BM605" s="552"/>
      <c r="BN605" s="552"/>
      <c r="BO605" s="678"/>
    </row>
    <row r="606" spans="32:67" ht="20.25" customHeight="1">
      <c r="AF606" s="678"/>
      <c r="AG606" s="552"/>
      <c r="AH606" s="552"/>
      <c r="AI606" s="614"/>
      <c r="AJ606" s="552"/>
      <c r="AK606" s="552"/>
      <c r="AL606" s="552"/>
      <c r="AM606" s="615"/>
      <c r="AN606" s="259"/>
      <c r="AO606" s="615"/>
      <c r="AP606" s="552"/>
      <c r="AQ606" s="552"/>
      <c r="AR606" s="552"/>
      <c r="AS606" s="552"/>
      <c r="AT606" s="552"/>
      <c r="AU606" s="552"/>
      <c r="AV606" s="552"/>
      <c r="AW606" s="616"/>
      <c r="AX606" s="552"/>
      <c r="AY606" s="552"/>
      <c r="AZ606" s="552"/>
      <c r="BA606" s="616"/>
      <c r="BB606" s="552"/>
      <c r="BC606" s="552"/>
      <c r="BD606" s="552"/>
      <c r="BE606" s="616"/>
      <c r="BF606" s="552"/>
      <c r="BG606" s="552"/>
      <c r="BH606" s="552"/>
      <c r="BI606" s="552"/>
      <c r="BJ606" s="552"/>
      <c r="BK606" s="552"/>
      <c r="BL606" s="552"/>
      <c r="BM606" s="552"/>
      <c r="BN606" s="552"/>
      <c r="BO606" s="678"/>
    </row>
    <row r="607" spans="32:67" ht="20.25" customHeight="1">
      <c r="AF607" s="678"/>
      <c r="AG607" s="552"/>
      <c r="AH607" s="552"/>
      <c r="AI607" s="614"/>
      <c r="AJ607" s="552"/>
      <c r="AK607" s="552"/>
      <c r="AL607" s="552"/>
      <c r="AM607" s="615"/>
      <c r="AN607" s="259"/>
      <c r="AO607" s="615"/>
      <c r="AP607" s="552"/>
      <c r="AQ607" s="552"/>
      <c r="AR607" s="552"/>
      <c r="AS607" s="552"/>
      <c r="AT607" s="552"/>
      <c r="AU607" s="552"/>
      <c r="AV607" s="552"/>
      <c r="AW607" s="616"/>
      <c r="AX607" s="552"/>
      <c r="AY607" s="552"/>
      <c r="AZ607" s="552"/>
      <c r="BA607" s="616"/>
      <c r="BB607" s="552"/>
      <c r="BC607" s="552"/>
      <c r="BD607" s="552"/>
      <c r="BE607" s="616"/>
      <c r="BF607" s="552"/>
      <c r="BG607" s="552"/>
      <c r="BH607" s="552"/>
      <c r="BI607" s="552"/>
      <c r="BJ607" s="552"/>
      <c r="BK607" s="552"/>
      <c r="BL607" s="552"/>
      <c r="BM607" s="552"/>
      <c r="BN607" s="552"/>
      <c r="BO607" s="678"/>
    </row>
    <row r="608" spans="32:67" ht="20.25" customHeight="1">
      <c r="AF608" s="678"/>
      <c r="AG608" s="552"/>
      <c r="AH608" s="552"/>
      <c r="AI608" s="614"/>
      <c r="AJ608" s="552"/>
      <c r="AK608" s="552"/>
      <c r="AL608" s="552"/>
      <c r="AM608" s="615"/>
      <c r="AN608" s="259"/>
      <c r="AO608" s="615"/>
      <c r="AP608" s="552"/>
      <c r="AQ608" s="552"/>
      <c r="AR608" s="552"/>
      <c r="AS608" s="552"/>
      <c r="AT608" s="552"/>
      <c r="AU608" s="552"/>
      <c r="AV608" s="552"/>
      <c r="AW608" s="616"/>
      <c r="AX608" s="552"/>
      <c r="AY608" s="552"/>
      <c r="AZ608" s="552"/>
      <c r="BA608" s="616"/>
      <c r="BB608" s="552"/>
      <c r="BC608" s="552"/>
      <c r="BD608" s="552"/>
      <c r="BE608" s="616"/>
      <c r="BF608" s="552"/>
      <c r="BG608" s="552"/>
      <c r="BH608" s="552"/>
      <c r="BI608" s="552"/>
      <c r="BJ608" s="552"/>
      <c r="BK608" s="552"/>
      <c r="BL608" s="552"/>
      <c r="BM608" s="552"/>
      <c r="BN608" s="552"/>
      <c r="BO608" s="678"/>
    </row>
    <row r="609" spans="32:67" ht="20.25" customHeight="1">
      <c r="AF609" s="678"/>
      <c r="AG609" s="552"/>
      <c r="AH609" s="552"/>
      <c r="AI609" s="614"/>
      <c r="AJ609" s="552"/>
      <c r="AK609" s="552"/>
      <c r="AL609" s="552"/>
      <c r="AM609" s="615"/>
      <c r="AN609" s="259"/>
      <c r="AO609" s="615"/>
      <c r="AP609" s="552"/>
      <c r="AQ609" s="552"/>
      <c r="AR609" s="552"/>
      <c r="AS609" s="552"/>
      <c r="AT609" s="552"/>
      <c r="AU609" s="552"/>
      <c r="AV609" s="552"/>
      <c r="AW609" s="616"/>
      <c r="AX609" s="552"/>
      <c r="AY609" s="552"/>
      <c r="AZ609" s="552"/>
      <c r="BA609" s="616"/>
      <c r="BB609" s="552"/>
      <c r="BC609" s="552"/>
      <c r="BD609" s="552"/>
      <c r="BE609" s="616"/>
      <c r="BF609" s="552"/>
      <c r="BG609" s="552"/>
      <c r="BH609" s="552"/>
      <c r="BI609" s="552"/>
      <c r="BJ609" s="552"/>
      <c r="BK609" s="552"/>
      <c r="BL609" s="552"/>
      <c r="BM609" s="552"/>
      <c r="BN609" s="552"/>
      <c r="BO609" s="678"/>
    </row>
    <row r="610" spans="32:67" ht="20.25" customHeight="1">
      <c r="AF610" s="678"/>
      <c r="AG610" s="552"/>
      <c r="AH610" s="552"/>
      <c r="AI610" s="614"/>
      <c r="AJ610" s="552"/>
      <c r="AK610" s="552"/>
      <c r="AL610" s="552"/>
      <c r="AM610" s="615"/>
      <c r="AN610" s="259"/>
      <c r="AO610" s="615"/>
      <c r="AP610" s="552"/>
      <c r="AQ610" s="552"/>
      <c r="AR610" s="552"/>
      <c r="AS610" s="552"/>
      <c r="AT610" s="552"/>
      <c r="AU610" s="552"/>
      <c r="AV610" s="552"/>
      <c r="AW610" s="616"/>
      <c r="AX610" s="552"/>
      <c r="AY610" s="552"/>
      <c r="AZ610" s="552"/>
      <c r="BA610" s="616"/>
      <c r="BB610" s="552"/>
      <c r="BC610" s="552"/>
      <c r="BD610" s="552"/>
      <c r="BE610" s="616"/>
      <c r="BF610" s="552"/>
      <c r="BG610" s="552"/>
      <c r="BH610" s="552"/>
      <c r="BI610" s="552"/>
      <c r="BJ610" s="552"/>
      <c r="BK610" s="552"/>
      <c r="BL610" s="552"/>
      <c r="BM610" s="552"/>
      <c r="BN610" s="552"/>
      <c r="BO610" s="678"/>
    </row>
    <row r="611" spans="32:67" ht="20.25" customHeight="1">
      <c r="AF611" s="678"/>
      <c r="AG611" s="552"/>
      <c r="AH611" s="552"/>
      <c r="AI611" s="614"/>
      <c r="AJ611" s="552"/>
      <c r="AK611" s="552"/>
      <c r="AL611" s="552"/>
      <c r="AM611" s="615"/>
      <c r="AN611" s="259"/>
      <c r="AO611" s="615"/>
      <c r="AP611" s="552"/>
      <c r="AQ611" s="552"/>
      <c r="AR611" s="552"/>
      <c r="AS611" s="552"/>
      <c r="AT611" s="552"/>
      <c r="AU611" s="552"/>
      <c r="AV611" s="552"/>
      <c r="AW611" s="616"/>
      <c r="AX611" s="552"/>
      <c r="AY611" s="552"/>
      <c r="AZ611" s="552"/>
      <c r="BA611" s="616"/>
      <c r="BB611" s="552"/>
      <c r="BC611" s="552"/>
      <c r="BD611" s="552"/>
      <c r="BE611" s="616"/>
      <c r="BF611" s="552"/>
      <c r="BG611" s="552"/>
      <c r="BH611" s="552"/>
      <c r="BI611" s="552"/>
      <c r="BJ611" s="552"/>
      <c r="BK611" s="552"/>
      <c r="BL611" s="552"/>
      <c r="BM611" s="552"/>
      <c r="BN611" s="552"/>
      <c r="BO611" s="678"/>
    </row>
    <row r="612" spans="32:67" ht="20.25" customHeight="1">
      <c r="AF612" s="678"/>
      <c r="AG612" s="552"/>
      <c r="AH612" s="552"/>
      <c r="AI612" s="614"/>
      <c r="AJ612" s="552"/>
      <c r="AK612" s="552"/>
      <c r="AL612" s="552"/>
      <c r="AM612" s="615"/>
      <c r="AN612" s="259"/>
      <c r="AO612" s="615"/>
      <c r="AP612" s="552"/>
      <c r="AQ612" s="552"/>
      <c r="AR612" s="552"/>
      <c r="AS612" s="552"/>
      <c r="AT612" s="552"/>
      <c r="AU612" s="552"/>
      <c r="AV612" s="552"/>
      <c r="AW612" s="616"/>
      <c r="AX612" s="552"/>
      <c r="AY612" s="552"/>
      <c r="AZ612" s="552"/>
      <c r="BA612" s="616"/>
      <c r="BB612" s="552"/>
      <c r="BC612" s="552"/>
      <c r="BD612" s="552"/>
      <c r="BE612" s="616"/>
      <c r="BF612" s="552"/>
      <c r="BG612" s="552"/>
      <c r="BH612" s="552"/>
      <c r="BI612" s="552"/>
      <c r="BJ612" s="552"/>
      <c r="BK612" s="552"/>
      <c r="BL612" s="552"/>
      <c r="BM612" s="552"/>
      <c r="BN612" s="552"/>
      <c r="BO612" s="678"/>
    </row>
    <row r="613" spans="32:67" ht="20.25" customHeight="1">
      <c r="AF613" s="678"/>
      <c r="AG613" s="552"/>
      <c r="AH613" s="552"/>
      <c r="AI613" s="614"/>
      <c r="AJ613" s="552"/>
      <c r="AK613" s="552"/>
      <c r="AL613" s="552"/>
      <c r="AM613" s="615"/>
      <c r="AN613" s="259"/>
      <c r="AO613" s="615"/>
      <c r="AP613" s="552"/>
      <c r="AQ613" s="552"/>
      <c r="AR613" s="552"/>
      <c r="AS613" s="552"/>
      <c r="AT613" s="552"/>
      <c r="AU613" s="552"/>
      <c r="AV613" s="552"/>
      <c r="AW613" s="616"/>
      <c r="AX613" s="552"/>
      <c r="AY613" s="552"/>
      <c r="AZ613" s="552"/>
      <c r="BA613" s="616"/>
      <c r="BB613" s="552"/>
      <c r="BC613" s="552"/>
      <c r="BD613" s="552"/>
      <c r="BE613" s="616"/>
      <c r="BF613" s="552"/>
      <c r="BG613" s="552"/>
      <c r="BH613" s="552"/>
      <c r="BI613" s="552"/>
      <c r="BJ613" s="552"/>
      <c r="BK613" s="552"/>
      <c r="BL613" s="552"/>
      <c r="BM613" s="552"/>
      <c r="BN613" s="552"/>
      <c r="BO613" s="678"/>
    </row>
    <row r="614" spans="32:67" ht="20.25" customHeight="1">
      <c r="AF614" s="678"/>
      <c r="AG614" s="552"/>
      <c r="AH614" s="552"/>
      <c r="AI614" s="614"/>
      <c r="AJ614" s="552"/>
      <c r="AK614" s="552"/>
      <c r="AL614" s="552"/>
      <c r="AM614" s="615"/>
      <c r="AN614" s="259"/>
      <c r="AO614" s="615"/>
      <c r="AP614" s="552"/>
      <c r="AQ614" s="552"/>
      <c r="AR614" s="552"/>
      <c r="AS614" s="552"/>
      <c r="AT614" s="552"/>
      <c r="AU614" s="552"/>
      <c r="AV614" s="552"/>
      <c r="AW614" s="616"/>
      <c r="AX614" s="552"/>
      <c r="AY614" s="552"/>
      <c r="AZ614" s="552"/>
      <c r="BA614" s="616"/>
      <c r="BB614" s="552"/>
      <c r="BC614" s="552"/>
      <c r="BD614" s="552"/>
      <c r="BE614" s="616"/>
      <c r="BF614" s="552"/>
      <c r="BG614" s="552"/>
      <c r="BH614" s="552"/>
      <c r="BI614" s="552"/>
      <c r="BJ614" s="552"/>
      <c r="BK614" s="552"/>
      <c r="BL614" s="552"/>
      <c r="BM614" s="552"/>
      <c r="BN614" s="552"/>
      <c r="BO614" s="678"/>
    </row>
    <row r="615" spans="32:67" ht="20.25" customHeight="1">
      <c r="AF615" s="678"/>
      <c r="AG615" s="552"/>
      <c r="AH615" s="552"/>
      <c r="AI615" s="614"/>
      <c r="AJ615" s="552"/>
      <c r="AK615" s="552"/>
      <c r="AL615" s="552"/>
      <c r="AM615" s="615"/>
      <c r="AN615" s="259"/>
      <c r="AO615" s="615"/>
      <c r="AP615" s="552"/>
      <c r="AQ615" s="552"/>
      <c r="AR615" s="552"/>
      <c r="AS615" s="552"/>
      <c r="AT615" s="552"/>
      <c r="AU615" s="552"/>
      <c r="AV615" s="552"/>
      <c r="AW615" s="616"/>
      <c r="AX615" s="552"/>
      <c r="AY615" s="552"/>
      <c r="AZ615" s="552"/>
      <c r="BA615" s="616"/>
      <c r="BB615" s="552"/>
      <c r="BC615" s="552"/>
      <c r="BD615" s="552"/>
      <c r="BE615" s="616"/>
      <c r="BF615" s="552"/>
      <c r="BG615" s="552"/>
      <c r="BH615" s="552"/>
      <c r="BI615" s="552"/>
      <c r="BJ615" s="552"/>
      <c r="BK615" s="552"/>
      <c r="BL615" s="552"/>
      <c r="BM615" s="552"/>
      <c r="BN615" s="552"/>
      <c r="BO615" s="678"/>
    </row>
    <row r="616" spans="32:67" ht="20.25" customHeight="1">
      <c r="AF616" s="678"/>
      <c r="AG616" s="552"/>
      <c r="AH616" s="552"/>
      <c r="AI616" s="614"/>
      <c r="AJ616" s="552"/>
      <c r="AK616" s="552"/>
      <c r="AL616" s="552"/>
      <c r="AM616" s="615"/>
      <c r="AN616" s="259"/>
      <c r="AO616" s="615"/>
      <c r="AP616" s="552"/>
      <c r="AQ616" s="552"/>
      <c r="AR616" s="552"/>
      <c r="AS616" s="552"/>
      <c r="AT616" s="552"/>
      <c r="AU616" s="552"/>
      <c r="AV616" s="552"/>
      <c r="AW616" s="616"/>
      <c r="AX616" s="552"/>
      <c r="AY616" s="552"/>
      <c r="AZ616" s="552"/>
      <c r="BA616" s="616"/>
      <c r="BB616" s="552"/>
      <c r="BC616" s="552"/>
      <c r="BD616" s="552"/>
      <c r="BE616" s="616"/>
      <c r="BF616" s="552"/>
      <c r="BG616" s="552"/>
      <c r="BH616" s="552"/>
      <c r="BI616" s="552"/>
      <c r="BJ616" s="552"/>
      <c r="BK616" s="552"/>
      <c r="BL616" s="552"/>
      <c r="BM616" s="552"/>
      <c r="BN616" s="552"/>
      <c r="BO616" s="678"/>
    </row>
    <row r="617" spans="32:67" ht="20.25" customHeight="1">
      <c r="AF617" s="678"/>
      <c r="AG617" s="552"/>
      <c r="AH617" s="552"/>
      <c r="AI617" s="614"/>
      <c r="AJ617" s="552"/>
      <c r="AK617" s="552"/>
      <c r="AL617" s="552"/>
      <c r="AM617" s="615"/>
      <c r="AN617" s="259"/>
      <c r="AO617" s="615"/>
      <c r="AP617" s="552"/>
      <c r="AQ617" s="552"/>
      <c r="AR617" s="552"/>
      <c r="AS617" s="552"/>
      <c r="AT617" s="552"/>
      <c r="AU617" s="552"/>
      <c r="AV617" s="552"/>
      <c r="AW617" s="616"/>
      <c r="AX617" s="552"/>
      <c r="AY617" s="552"/>
      <c r="AZ617" s="552"/>
      <c r="BA617" s="616"/>
      <c r="BB617" s="552"/>
      <c r="BC617" s="552"/>
      <c r="BD617" s="552"/>
      <c r="BE617" s="616"/>
      <c r="BF617" s="552"/>
      <c r="BG617" s="552"/>
      <c r="BH617" s="552"/>
      <c r="BI617" s="552"/>
      <c r="BJ617" s="552"/>
      <c r="BK617" s="552"/>
      <c r="BL617" s="552"/>
      <c r="BM617" s="552"/>
      <c r="BN617" s="552"/>
      <c r="BO617" s="678"/>
    </row>
    <row r="618" spans="32:67" ht="20.25" customHeight="1">
      <c r="AF618" s="678"/>
      <c r="AG618" s="552"/>
      <c r="AH618" s="552"/>
      <c r="AI618" s="614"/>
      <c r="AJ618" s="552"/>
      <c r="AK618" s="552"/>
      <c r="AL618" s="552"/>
      <c r="AM618" s="615"/>
      <c r="AN618" s="259"/>
      <c r="AO618" s="615"/>
      <c r="AP618" s="552"/>
      <c r="AQ618" s="552"/>
      <c r="AR618" s="552"/>
      <c r="AS618" s="552"/>
      <c r="AT618" s="552"/>
      <c r="AU618" s="552"/>
      <c r="AV618" s="552"/>
      <c r="AW618" s="616"/>
      <c r="AX618" s="552"/>
      <c r="AY618" s="552"/>
      <c r="AZ618" s="552"/>
      <c r="BA618" s="616"/>
      <c r="BB618" s="552"/>
      <c r="BC618" s="552"/>
      <c r="BD618" s="552"/>
      <c r="BE618" s="616"/>
      <c r="BF618" s="552"/>
      <c r="BG618" s="552"/>
      <c r="BH618" s="552"/>
      <c r="BI618" s="552"/>
      <c r="BJ618" s="552"/>
      <c r="BK618" s="552"/>
      <c r="BL618" s="552"/>
      <c r="BM618" s="552"/>
      <c r="BN618" s="552"/>
      <c r="BO618" s="678"/>
    </row>
    <row r="619" spans="32:67" ht="20.25" customHeight="1">
      <c r="AF619" s="678"/>
      <c r="AG619" s="552"/>
      <c r="AH619" s="552"/>
      <c r="AI619" s="614"/>
      <c r="AJ619" s="552"/>
      <c r="AK619" s="552"/>
      <c r="AL619" s="552"/>
      <c r="AM619" s="615"/>
      <c r="AN619" s="259"/>
      <c r="AO619" s="615"/>
      <c r="AP619" s="552"/>
      <c r="AQ619" s="552"/>
      <c r="AR619" s="552"/>
      <c r="AS619" s="552"/>
      <c r="AT619" s="552"/>
      <c r="AU619" s="552"/>
      <c r="AV619" s="552"/>
      <c r="AW619" s="616"/>
      <c r="AX619" s="552"/>
      <c r="AY619" s="552"/>
      <c r="AZ619" s="552"/>
      <c r="BA619" s="616"/>
      <c r="BB619" s="552"/>
      <c r="BC619" s="552"/>
      <c r="BD619" s="552"/>
      <c r="BE619" s="616"/>
      <c r="BF619" s="552"/>
      <c r="BG619" s="552"/>
      <c r="BH619" s="552"/>
      <c r="BI619" s="552"/>
      <c r="BJ619" s="552"/>
      <c r="BK619" s="552"/>
      <c r="BL619" s="552"/>
      <c r="BM619" s="552"/>
      <c r="BN619" s="552"/>
      <c r="BO619" s="678"/>
    </row>
    <row r="620" spans="32:67" ht="20.25" customHeight="1">
      <c r="AF620" s="678"/>
      <c r="AG620" s="552"/>
      <c r="AH620" s="552"/>
      <c r="AI620" s="614"/>
      <c r="AJ620" s="552"/>
      <c r="AK620" s="552"/>
      <c r="AL620" s="552"/>
      <c r="AM620" s="615"/>
      <c r="AN620" s="259"/>
      <c r="AO620" s="615"/>
      <c r="AP620" s="552"/>
      <c r="AQ620" s="552"/>
      <c r="AR620" s="552"/>
      <c r="AS620" s="552"/>
      <c r="AT620" s="552"/>
      <c r="AU620" s="552"/>
      <c r="AV620" s="552"/>
      <c r="AW620" s="616"/>
      <c r="AX620" s="552"/>
      <c r="AY620" s="552"/>
      <c r="AZ620" s="552"/>
      <c r="BA620" s="616"/>
      <c r="BB620" s="552"/>
      <c r="BC620" s="552"/>
      <c r="BD620" s="552"/>
      <c r="BE620" s="616"/>
      <c r="BF620" s="552"/>
      <c r="BG620" s="552"/>
      <c r="BH620" s="552"/>
      <c r="BI620" s="552"/>
      <c r="BJ620" s="552"/>
      <c r="BK620" s="552"/>
      <c r="BL620" s="552"/>
      <c r="BM620" s="552"/>
      <c r="BN620" s="552"/>
      <c r="BO620" s="678"/>
    </row>
    <row r="621" spans="32:67" ht="20.25" customHeight="1">
      <c r="AF621" s="678"/>
      <c r="AG621" s="552"/>
      <c r="AH621" s="552"/>
      <c r="AI621" s="614"/>
      <c r="AJ621" s="552"/>
      <c r="AK621" s="552"/>
      <c r="AL621" s="552"/>
      <c r="AM621" s="615"/>
      <c r="AN621" s="259"/>
      <c r="AO621" s="615"/>
      <c r="AP621" s="552"/>
      <c r="AQ621" s="552"/>
      <c r="AR621" s="552"/>
      <c r="AS621" s="552"/>
      <c r="AT621" s="552"/>
      <c r="AU621" s="552"/>
      <c r="AV621" s="552"/>
      <c r="AW621" s="616"/>
      <c r="AX621" s="552"/>
      <c r="AY621" s="552"/>
      <c r="AZ621" s="552"/>
      <c r="BA621" s="616"/>
      <c r="BB621" s="552"/>
      <c r="BC621" s="552"/>
      <c r="BD621" s="552"/>
      <c r="BE621" s="616"/>
      <c r="BF621" s="552"/>
      <c r="BG621" s="552"/>
      <c r="BH621" s="552"/>
      <c r="BI621" s="552"/>
      <c r="BJ621" s="552"/>
      <c r="BK621" s="552"/>
      <c r="BL621" s="552"/>
      <c r="BM621" s="552"/>
      <c r="BN621" s="552"/>
      <c r="BO621" s="678"/>
    </row>
    <row r="622" spans="32:67" ht="20.25" customHeight="1">
      <c r="AF622" s="678"/>
      <c r="AG622" s="552"/>
      <c r="AH622" s="552"/>
      <c r="AI622" s="614"/>
      <c r="AJ622" s="552"/>
      <c r="AK622" s="552"/>
      <c r="AL622" s="552"/>
      <c r="AM622" s="615"/>
      <c r="AN622" s="259"/>
      <c r="AO622" s="615"/>
      <c r="AP622" s="552"/>
      <c r="AQ622" s="552"/>
      <c r="AR622" s="552"/>
      <c r="AS622" s="552"/>
      <c r="AT622" s="552"/>
      <c r="AU622" s="552"/>
      <c r="AV622" s="552"/>
      <c r="AW622" s="616"/>
      <c r="AX622" s="552"/>
      <c r="AY622" s="552"/>
      <c r="AZ622" s="552"/>
      <c r="BA622" s="616"/>
      <c r="BB622" s="552"/>
      <c r="BC622" s="552"/>
      <c r="BD622" s="552"/>
      <c r="BE622" s="616"/>
      <c r="BF622" s="552"/>
      <c r="BG622" s="552"/>
      <c r="BH622" s="552"/>
      <c r="BI622" s="552"/>
      <c r="BJ622" s="552"/>
      <c r="BK622" s="552"/>
      <c r="BL622" s="552"/>
      <c r="BM622" s="552"/>
      <c r="BN622" s="552"/>
      <c r="BO622" s="678"/>
    </row>
    <row r="623" spans="32:67" ht="20.25" customHeight="1">
      <c r="AF623" s="678"/>
      <c r="AG623" s="552"/>
      <c r="AH623" s="552"/>
      <c r="AI623" s="614"/>
      <c r="AJ623" s="552"/>
      <c r="AK623" s="552"/>
      <c r="AL623" s="552"/>
      <c r="AM623" s="615"/>
      <c r="AN623" s="259"/>
      <c r="AO623" s="615"/>
      <c r="AP623" s="552"/>
      <c r="AQ623" s="552"/>
      <c r="AR623" s="552"/>
      <c r="AS623" s="552"/>
      <c r="AT623" s="552"/>
      <c r="AU623" s="552"/>
      <c r="AV623" s="552"/>
      <c r="AW623" s="616"/>
      <c r="AX623" s="552"/>
      <c r="AY623" s="552"/>
      <c r="AZ623" s="552"/>
      <c r="BA623" s="616"/>
      <c r="BB623" s="552"/>
      <c r="BC623" s="552"/>
      <c r="BD623" s="552"/>
      <c r="BE623" s="616"/>
      <c r="BF623" s="552"/>
      <c r="BG623" s="552"/>
      <c r="BH623" s="552"/>
      <c r="BI623" s="552"/>
      <c r="BJ623" s="552"/>
      <c r="BK623" s="552"/>
      <c r="BL623" s="552"/>
      <c r="BM623" s="552"/>
      <c r="BN623" s="552"/>
      <c r="BO623" s="678"/>
    </row>
    <row r="624" spans="32:67" ht="20.25" customHeight="1">
      <c r="AF624" s="678"/>
      <c r="AG624" s="552"/>
      <c r="AH624" s="552"/>
      <c r="AI624" s="614"/>
      <c r="AJ624" s="552"/>
      <c r="AK624" s="552"/>
      <c r="AL624" s="552"/>
      <c r="AM624" s="615"/>
      <c r="AN624" s="259"/>
      <c r="AO624" s="615"/>
      <c r="AP624" s="552"/>
      <c r="AQ624" s="552"/>
      <c r="AR624" s="552"/>
      <c r="AS624" s="552"/>
      <c r="AT624" s="552"/>
      <c r="AU624" s="552"/>
      <c r="AV624" s="552"/>
      <c r="AW624" s="616"/>
      <c r="AX624" s="552"/>
      <c r="AY624" s="552"/>
      <c r="AZ624" s="552"/>
      <c r="BA624" s="616"/>
      <c r="BB624" s="552"/>
      <c r="BC624" s="552"/>
      <c r="BD624" s="552"/>
      <c r="BE624" s="616"/>
      <c r="BF624" s="552"/>
      <c r="BG624" s="552"/>
      <c r="BH624" s="552"/>
      <c r="BI624" s="552"/>
      <c r="BJ624" s="552"/>
      <c r="BK624" s="552"/>
      <c r="BL624" s="552"/>
      <c r="BM624" s="552"/>
      <c r="BN624" s="552"/>
      <c r="BO624" s="678"/>
    </row>
    <row r="625" spans="32:67" ht="20.25" customHeight="1">
      <c r="AF625" s="678"/>
      <c r="AG625" s="552"/>
      <c r="AH625" s="552"/>
      <c r="AI625" s="614"/>
      <c r="AJ625" s="552"/>
      <c r="AK625" s="552"/>
      <c r="AL625" s="552"/>
      <c r="AM625" s="615"/>
      <c r="AN625" s="259"/>
      <c r="AO625" s="615"/>
      <c r="AP625" s="552"/>
      <c r="AQ625" s="552"/>
      <c r="AR625" s="552"/>
      <c r="AS625" s="552"/>
      <c r="AT625" s="552"/>
      <c r="AU625" s="552"/>
      <c r="AV625" s="552"/>
      <c r="AW625" s="616"/>
      <c r="AX625" s="552"/>
      <c r="AY625" s="552"/>
      <c r="AZ625" s="552"/>
      <c r="BA625" s="616"/>
      <c r="BB625" s="552"/>
      <c r="BC625" s="552"/>
      <c r="BD625" s="552"/>
      <c r="BE625" s="616"/>
      <c r="BF625" s="552"/>
      <c r="BG625" s="552"/>
      <c r="BH625" s="552"/>
      <c r="BI625" s="552"/>
      <c r="BJ625" s="552"/>
      <c r="BK625" s="552"/>
      <c r="BL625" s="552"/>
      <c r="BM625" s="552"/>
      <c r="BN625" s="552"/>
      <c r="BO625" s="678"/>
    </row>
    <row r="626" spans="32:67" ht="20.25" customHeight="1">
      <c r="AF626" s="678"/>
      <c r="AG626" s="552"/>
      <c r="AH626" s="552"/>
      <c r="AI626" s="614"/>
      <c r="AJ626" s="552"/>
      <c r="AK626" s="552"/>
      <c r="AL626" s="552"/>
      <c r="AM626" s="615"/>
      <c r="AN626" s="259"/>
      <c r="AO626" s="615"/>
      <c r="AP626" s="552"/>
      <c r="AQ626" s="552"/>
      <c r="AR626" s="552"/>
      <c r="AS626" s="552"/>
      <c r="AT626" s="552"/>
      <c r="AU626" s="552"/>
      <c r="AV626" s="552"/>
      <c r="AW626" s="616"/>
      <c r="AX626" s="552"/>
      <c r="AY626" s="552"/>
      <c r="AZ626" s="552"/>
      <c r="BA626" s="616"/>
      <c r="BB626" s="552"/>
      <c r="BC626" s="552"/>
      <c r="BD626" s="552"/>
      <c r="BE626" s="616"/>
      <c r="BF626" s="552"/>
      <c r="BG626" s="552"/>
      <c r="BH626" s="552"/>
      <c r="BI626" s="552"/>
      <c r="BJ626" s="552"/>
      <c r="BK626" s="552"/>
      <c r="BL626" s="552"/>
      <c r="BM626" s="552"/>
      <c r="BN626" s="552"/>
      <c r="BO626" s="678"/>
    </row>
    <row r="627" spans="32:67" ht="20.25" customHeight="1">
      <c r="AF627" s="678"/>
      <c r="AG627" s="552"/>
      <c r="AH627" s="552"/>
      <c r="AI627" s="614"/>
      <c r="AJ627" s="552"/>
      <c r="AK627" s="552"/>
      <c r="AL627" s="552"/>
      <c r="AM627" s="615"/>
      <c r="AN627" s="259"/>
      <c r="AO627" s="615"/>
      <c r="AP627" s="552"/>
      <c r="AQ627" s="552"/>
      <c r="AR627" s="552"/>
      <c r="AS627" s="552"/>
      <c r="AT627" s="552"/>
      <c r="AU627" s="552"/>
      <c r="AV627" s="552"/>
      <c r="AW627" s="616"/>
      <c r="AX627" s="552"/>
      <c r="AY627" s="552"/>
      <c r="AZ627" s="552"/>
      <c r="BA627" s="616"/>
      <c r="BB627" s="552"/>
      <c r="BC627" s="552"/>
      <c r="BD627" s="552"/>
      <c r="BE627" s="616"/>
      <c r="BF627" s="552"/>
      <c r="BG627" s="552"/>
      <c r="BH627" s="552"/>
      <c r="BI627" s="552"/>
      <c r="BJ627" s="552"/>
      <c r="BK627" s="552"/>
      <c r="BL627" s="552"/>
      <c r="BM627" s="552"/>
      <c r="BN627" s="552"/>
      <c r="BO627" s="678"/>
    </row>
    <row r="628" spans="32:67" ht="20.25" customHeight="1">
      <c r="AF628" s="678"/>
      <c r="AG628" s="552"/>
      <c r="AH628" s="552"/>
      <c r="AI628" s="614"/>
      <c r="AJ628" s="552"/>
      <c r="AK628" s="552"/>
      <c r="AL628" s="552"/>
      <c r="AM628" s="615"/>
      <c r="AN628" s="259"/>
      <c r="AO628" s="615"/>
      <c r="AP628" s="552"/>
      <c r="AQ628" s="552"/>
      <c r="AR628" s="552"/>
      <c r="AS628" s="552"/>
      <c r="AT628" s="552"/>
      <c r="AU628" s="552"/>
      <c r="AV628" s="552"/>
      <c r="AW628" s="616"/>
      <c r="AX628" s="552"/>
      <c r="AY628" s="552"/>
      <c r="AZ628" s="552"/>
      <c r="BA628" s="616"/>
      <c r="BB628" s="552"/>
      <c r="BC628" s="552"/>
      <c r="BD628" s="552"/>
      <c r="BE628" s="616"/>
      <c r="BF628" s="552"/>
      <c r="BG628" s="552"/>
      <c r="BH628" s="552"/>
      <c r="BI628" s="552"/>
      <c r="BJ628" s="552"/>
      <c r="BK628" s="552"/>
      <c r="BL628" s="552"/>
      <c r="BM628" s="552"/>
      <c r="BN628" s="552"/>
      <c r="BO628" s="678"/>
    </row>
    <row r="629" spans="32:67" ht="20.25" customHeight="1">
      <c r="AF629" s="678"/>
      <c r="AG629" s="552"/>
      <c r="AH629" s="552"/>
      <c r="AI629" s="614"/>
      <c r="AJ629" s="552"/>
      <c r="AK629" s="552"/>
      <c r="AL629" s="552"/>
      <c r="AM629" s="615"/>
      <c r="AN629" s="259"/>
      <c r="AO629" s="615"/>
      <c r="AP629" s="552"/>
      <c r="AQ629" s="552"/>
      <c r="AR629" s="552"/>
      <c r="AS629" s="552"/>
      <c r="AT629" s="552"/>
      <c r="AU629" s="552"/>
      <c r="AV629" s="552"/>
      <c r="AW629" s="616"/>
      <c r="AX629" s="552"/>
      <c r="AY629" s="552"/>
      <c r="AZ629" s="552"/>
      <c r="BA629" s="616"/>
      <c r="BB629" s="552"/>
      <c r="BC629" s="552"/>
      <c r="BD629" s="552"/>
      <c r="BE629" s="616"/>
      <c r="BF629" s="552"/>
      <c r="BG629" s="552"/>
      <c r="BH629" s="552"/>
      <c r="BI629" s="552"/>
      <c r="BJ629" s="552"/>
      <c r="BK629" s="552"/>
      <c r="BL629" s="552"/>
      <c r="BM629" s="552"/>
      <c r="BN629" s="552"/>
      <c r="BO629" s="678"/>
    </row>
    <row r="630" spans="32:67" ht="20.25" customHeight="1">
      <c r="AF630" s="678"/>
      <c r="AG630" s="552"/>
      <c r="AH630" s="552"/>
      <c r="AI630" s="614"/>
      <c r="AJ630" s="552"/>
      <c r="AK630" s="552"/>
      <c r="AL630" s="552"/>
      <c r="AM630" s="615"/>
      <c r="AN630" s="259"/>
      <c r="AO630" s="615"/>
      <c r="AP630" s="552"/>
      <c r="AQ630" s="552"/>
      <c r="AR630" s="552"/>
      <c r="AS630" s="552"/>
      <c r="AT630" s="552"/>
      <c r="AU630" s="552"/>
      <c r="AV630" s="552"/>
      <c r="AW630" s="616"/>
      <c r="AX630" s="552"/>
      <c r="AY630" s="552"/>
      <c r="AZ630" s="552"/>
      <c r="BA630" s="616"/>
      <c r="BB630" s="552"/>
      <c r="BC630" s="552"/>
      <c r="BD630" s="552"/>
      <c r="BE630" s="616"/>
      <c r="BF630" s="552"/>
      <c r="BG630" s="552"/>
      <c r="BH630" s="552"/>
      <c r="BI630" s="552"/>
      <c r="BJ630" s="552"/>
      <c r="BK630" s="552"/>
      <c r="BL630" s="552"/>
      <c r="BM630" s="552"/>
      <c r="BN630" s="552"/>
      <c r="BO630" s="678"/>
    </row>
    <row r="631" spans="32:67" ht="20.25" customHeight="1">
      <c r="AF631" s="678"/>
      <c r="AG631" s="552"/>
      <c r="AH631" s="552"/>
      <c r="AI631" s="614"/>
      <c r="AJ631" s="552"/>
      <c r="AK631" s="552"/>
      <c r="AL631" s="552"/>
      <c r="AM631" s="615"/>
      <c r="AN631" s="259"/>
      <c r="AO631" s="615"/>
      <c r="AP631" s="552"/>
      <c r="AQ631" s="552"/>
      <c r="AR631" s="552"/>
      <c r="AS631" s="552"/>
      <c r="AT631" s="552"/>
      <c r="AU631" s="552"/>
      <c r="AV631" s="552"/>
      <c r="AW631" s="616"/>
      <c r="AX631" s="552"/>
      <c r="AY631" s="552"/>
      <c r="AZ631" s="552"/>
      <c r="BA631" s="616"/>
      <c r="BB631" s="552"/>
      <c r="BC631" s="552"/>
      <c r="BD631" s="552"/>
      <c r="BE631" s="616"/>
      <c r="BF631" s="552"/>
      <c r="BG631" s="552"/>
      <c r="BH631" s="552"/>
      <c r="BI631" s="552"/>
      <c r="BJ631" s="552"/>
      <c r="BK631" s="552"/>
      <c r="BL631" s="552"/>
      <c r="BM631" s="552"/>
      <c r="BN631" s="552"/>
      <c r="BO631" s="678"/>
    </row>
    <row r="632" spans="32:67" ht="20.25" customHeight="1">
      <c r="AF632" s="678"/>
      <c r="AG632" s="552"/>
      <c r="AH632" s="552"/>
      <c r="AI632" s="614"/>
      <c r="AJ632" s="552"/>
      <c r="AK632" s="552"/>
      <c r="AL632" s="552"/>
      <c r="AM632" s="615"/>
      <c r="AN632" s="259"/>
      <c r="AO632" s="615"/>
      <c r="AP632" s="552"/>
      <c r="AQ632" s="552"/>
      <c r="AR632" s="552"/>
      <c r="AS632" s="552"/>
      <c r="AT632" s="552"/>
      <c r="AU632" s="552"/>
      <c r="AV632" s="552"/>
      <c r="AW632" s="616"/>
      <c r="AX632" s="552"/>
      <c r="AY632" s="552"/>
      <c r="AZ632" s="552"/>
      <c r="BA632" s="616"/>
      <c r="BB632" s="552"/>
      <c r="BC632" s="552"/>
      <c r="BD632" s="552"/>
      <c r="BE632" s="616"/>
      <c r="BF632" s="552"/>
      <c r="BG632" s="552"/>
      <c r="BH632" s="552"/>
      <c r="BI632" s="552"/>
      <c r="BJ632" s="552"/>
      <c r="BK632" s="552"/>
      <c r="BL632" s="552"/>
      <c r="BM632" s="552"/>
      <c r="BN632" s="552"/>
      <c r="BO632" s="678"/>
    </row>
    <row r="633" spans="32:67" ht="20.25" customHeight="1">
      <c r="AF633" s="678"/>
      <c r="AG633" s="552"/>
      <c r="AH633" s="552"/>
      <c r="AI633" s="614"/>
      <c r="AJ633" s="552"/>
      <c r="AK633" s="552"/>
      <c r="AL633" s="552"/>
      <c r="AM633" s="615"/>
      <c r="AN633" s="259"/>
      <c r="AO633" s="615"/>
      <c r="AP633" s="552"/>
      <c r="AQ633" s="552"/>
      <c r="AR633" s="552"/>
      <c r="AS633" s="552"/>
      <c r="AT633" s="552"/>
      <c r="AU633" s="552"/>
      <c r="AV633" s="552"/>
      <c r="AW633" s="616"/>
      <c r="AX633" s="552"/>
      <c r="AY633" s="552"/>
      <c r="AZ633" s="552"/>
      <c r="BA633" s="616"/>
      <c r="BB633" s="552"/>
      <c r="BC633" s="552"/>
      <c r="BD633" s="552"/>
      <c r="BE633" s="616"/>
      <c r="BF633" s="552"/>
      <c r="BG633" s="552"/>
      <c r="BH633" s="552"/>
      <c r="BI633" s="552"/>
      <c r="BJ633" s="552"/>
      <c r="BK633" s="552"/>
      <c r="BL633" s="552"/>
      <c r="BM633" s="552"/>
      <c r="BN633" s="552"/>
      <c r="BO633" s="678"/>
    </row>
    <row r="634" spans="32:67" ht="20.25" customHeight="1">
      <c r="AF634" s="678"/>
      <c r="AG634" s="552"/>
      <c r="AH634" s="552"/>
      <c r="AI634" s="614"/>
      <c r="AJ634" s="552"/>
      <c r="AK634" s="552"/>
      <c r="AL634" s="552"/>
      <c r="AM634" s="615"/>
      <c r="AN634" s="259"/>
      <c r="AO634" s="615"/>
      <c r="AP634" s="552"/>
      <c r="AQ634" s="552"/>
      <c r="AR634" s="552"/>
      <c r="AS634" s="552"/>
      <c r="AT634" s="552"/>
      <c r="AU634" s="552"/>
      <c r="AV634" s="552"/>
      <c r="AW634" s="616"/>
      <c r="AX634" s="552"/>
      <c r="AY634" s="552"/>
      <c r="AZ634" s="552"/>
      <c r="BA634" s="616"/>
      <c r="BB634" s="552"/>
      <c r="BC634" s="552"/>
      <c r="BD634" s="552"/>
      <c r="BE634" s="616"/>
      <c r="BF634" s="552"/>
      <c r="BG634" s="552"/>
      <c r="BH634" s="552"/>
      <c r="BI634" s="552"/>
      <c r="BJ634" s="552"/>
      <c r="BK634" s="552"/>
      <c r="BL634" s="552"/>
      <c r="BM634" s="552"/>
      <c r="BN634" s="552"/>
      <c r="BO634" s="678"/>
    </row>
    <row r="635" spans="32:67" ht="20.25" customHeight="1">
      <c r="AF635" s="678"/>
      <c r="AG635" s="552"/>
      <c r="AH635" s="552"/>
      <c r="AI635" s="614"/>
      <c r="AJ635" s="552"/>
      <c r="AK635" s="552"/>
      <c r="AL635" s="552"/>
      <c r="AM635" s="615"/>
      <c r="AN635" s="259"/>
      <c r="AO635" s="615"/>
      <c r="AP635" s="552"/>
      <c r="AQ635" s="552"/>
      <c r="AR635" s="552"/>
      <c r="AS635" s="552"/>
      <c r="AT635" s="552"/>
      <c r="AU635" s="552"/>
      <c r="AV635" s="552"/>
      <c r="AW635" s="616"/>
      <c r="AX635" s="552"/>
      <c r="AY635" s="552"/>
      <c r="AZ635" s="552"/>
      <c r="BA635" s="616"/>
      <c r="BB635" s="552"/>
      <c r="BC635" s="552"/>
      <c r="BD635" s="552"/>
      <c r="BE635" s="616"/>
      <c r="BF635" s="552"/>
      <c r="BG635" s="552"/>
      <c r="BH635" s="552"/>
      <c r="BI635" s="552"/>
      <c r="BJ635" s="552"/>
      <c r="BK635" s="552"/>
      <c r="BL635" s="552"/>
      <c r="BM635" s="552"/>
      <c r="BN635" s="552"/>
      <c r="BO635" s="678"/>
    </row>
    <row r="636" spans="32:67" ht="20.25" customHeight="1">
      <c r="AF636" s="678"/>
      <c r="AG636" s="552"/>
      <c r="AH636" s="552"/>
      <c r="AI636" s="614"/>
      <c r="AJ636" s="552"/>
      <c r="AK636" s="552"/>
      <c r="AL636" s="552"/>
      <c r="AM636" s="615"/>
      <c r="AN636" s="259"/>
      <c r="AO636" s="615"/>
      <c r="AP636" s="552"/>
      <c r="AQ636" s="552"/>
      <c r="AR636" s="552"/>
      <c r="AS636" s="552"/>
      <c r="AT636" s="552"/>
      <c r="AU636" s="552"/>
      <c r="AV636" s="552"/>
      <c r="AW636" s="616"/>
      <c r="AX636" s="552"/>
      <c r="AY636" s="552"/>
      <c r="AZ636" s="552"/>
      <c r="BA636" s="616"/>
      <c r="BB636" s="552"/>
      <c r="BC636" s="552"/>
      <c r="BD636" s="552"/>
      <c r="BE636" s="616"/>
      <c r="BF636" s="552"/>
      <c r="BG636" s="552"/>
      <c r="BH636" s="552"/>
      <c r="BI636" s="552"/>
      <c r="BJ636" s="552"/>
      <c r="BK636" s="552"/>
      <c r="BL636" s="552"/>
      <c r="BM636" s="552"/>
      <c r="BN636" s="552"/>
      <c r="BO636" s="678"/>
    </row>
    <row r="637" spans="32:67" ht="20.25" customHeight="1">
      <c r="AF637" s="678"/>
      <c r="AG637" s="552"/>
      <c r="AH637" s="552"/>
      <c r="AI637" s="614"/>
      <c r="AJ637" s="552"/>
      <c r="AK637" s="552"/>
      <c r="AL637" s="552"/>
      <c r="AM637" s="615"/>
      <c r="AN637" s="259"/>
      <c r="AO637" s="615"/>
      <c r="AP637" s="552"/>
      <c r="AQ637" s="552"/>
      <c r="AR637" s="552"/>
      <c r="AS637" s="552"/>
      <c r="AT637" s="552"/>
      <c r="AU637" s="552"/>
      <c r="AV637" s="552"/>
      <c r="AW637" s="616"/>
      <c r="AX637" s="552"/>
      <c r="AY637" s="552"/>
      <c r="AZ637" s="552"/>
      <c r="BA637" s="616"/>
      <c r="BB637" s="552"/>
      <c r="BC637" s="552"/>
      <c r="BD637" s="552"/>
      <c r="BE637" s="616"/>
      <c r="BF637" s="552"/>
      <c r="BG637" s="552"/>
      <c r="BH637" s="552"/>
      <c r="BI637" s="552"/>
      <c r="BJ637" s="552"/>
      <c r="BK637" s="552"/>
      <c r="BL637" s="552"/>
      <c r="BM637" s="552"/>
      <c r="BN637" s="552"/>
      <c r="BO637" s="678"/>
    </row>
    <row r="638" spans="32:67" ht="20.25" customHeight="1">
      <c r="AF638" s="678"/>
      <c r="AG638" s="552"/>
      <c r="AH638" s="552"/>
      <c r="AI638" s="614"/>
      <c r="AJ638" s="552"/>
      <c r="AK638" s="552"/>
      <c r="AL638" s="552"/>
      <c r="AM638" s="615"/>
      <c r="AN638" s="259"/>
      <c r="AO638" s="615"/>
      <c r="AP638" s="552"/>
      <c r="AQ638" s="552"/>
      <c r="AR638" s="552"/>
      <c r="AS638" s="552"/>
      <c r="AT638" s="552"/>
      <c r="AU638" s="552"/>
      <c r="AV638" s="552"/>
      <c r="AW638" s="616"/>
      <c r="AX638" s="552"/>
      <c r="AY638" s="552"/>
      <c r="AZ638" s="552"/>
      <c r="BA638" s="616"/>
      <c r="BB638" s="552"/>
      <c r="BC638" s="552"/>
      <c r="BD638" s="552"/>
      <c r="BE638" s="616"/>
      <c r="BF638" s="552"/>
      <c r="BG638" s="552"/>
      <c r="BH638" s="552"/>
      <c r="BI638" s="552"/>
      <c r="BJ638" s="552"/>
      <c r="BK638" s="552"/>
      <c r="BL638" s="552"/>
      <c r="BM638" s="552"/>
      <c r="BN638" s="552"/>
      <c r="BO638" s="678"/>
    </row>
    <row r="639" spans="32:67" ht="20.25" customHeight="1">
      <c r="AF639" s="678"/>
      <c r="AG639" s="552"/>
      <c r="AH639" s="552"/>
      <c r="AI639" s="614"/>
      <c r="AJ639" s="552"/>
      <c r="AK639" s="552"/>
      <c r="AL639" s="552"/>
      <c r="AM639" s="615"/>
      <c r="AN639" s="259"/>
      <c r="AO639" s="615"/>
      <c r="AP639" s="552"/>
      <c r="AQ639" s="552"/>
      <c r="AR639" s="552"/>
      <c r="AS639" s="552"/>
      <c r="AT639" s="552"/>
      <c r="AU639" s="552"/>
      <c r="AV639" s="552"/>
      <c r="AW639" s="616"/>
      <c r="AX639" s="552"/>
      <c r="AY639" s="552"/>
      <c r="AZ639" s="552"/>
      <c r="BA639" s="616"/>
      <c r="BB639" s="552"/>
      <c r="BC639" s="552"/>
      <c r="BD639" s="552"/>
      <c r="BE639" s="616"/>
      <c r="BF639" s="552"/>
      <c r="BG639" s="552"/>
      <c r="BH639" s="552"/>
      <c r="BI639" s="552"/>
      <c r="BJ639" s="552"/>
      <c r="BK639" s="552"/>
      <c r="BL639" s="552"/>
      <c r="BM639" s="552"/>
      <c r="BN639" s="552"/>
      <c r="BO639" s="678"/>
    </row>
    <row r="640" spans="32:67" ht="20.25" customHeight="1">
      <c r="AF640" s="678"/>
      <c r="AG640" s="552"/>
      <c r="AH640" s="552"/>
      <c r="AI640" s="614"/>
      <c r="AJ640" s="552"/>
      <c r="AK640" s="552"/>
      <c r="AL640" s="552"/>
      <c r="AM640" s="615"/>
      <c r="AN640" s="259"/>
      <c r="AO640" s="615"/>
      <c r="AP640" s="552"/>
      <c r="AQ640" s="552"/>
      <c r="AR640" s="552"/>
      <c r="AS640" s="552"/>
      <c r="AT640" s="552"/>
      <c r="AU640" s="552"/>
      <c r="AV640" s="552"/>
      <c r="AW640" s="616"/>
      <c r="AX640" s="552"/>
      <c r="AY640" s="552"/>
      <c r="AZ640" s="552"/>
      <c r="BA640" s="616"/>
      <c r="BB640" s="552"/>
      <c r="BC640" s="552"/>
      <c r="BD640" s="552"/>
      <c r="BE640" s="616"/>
      <c r="BF640" s="552"/>
      <c r="BG640" s="552"/>
      <c r="BH640" s="552"/>
      <c r="BI640" s="552"/>
      <c r="BJ640" s="552"/>
      <c r="BK640" s="552"/>
      <c r="BL640" s="552"/>
      <c r="BM640" s="552"/>
      <c r="BN640" s="552"/>
      <c r="BO640" s="678"/>
    </row>
    <row r="641" spans="32:67" ht="20.25" customHeight="1">
      <c r="AF641" s="678"/>
      <c r="AG641" s="552"/>
      <c r="AH641" s="552"/>
      <c r="AI641" s="614"/>
      <c r="AJ641" s="552"/>
      <c r="AK641" s="552"/>
      <c r="AL641" s="552"/>
      <c r="AM641" s="615"/>
      <c r="AN641" s="259"/>
      <c r="AO641" s="615"/>
      <c r="AP641" s="552"/>
      <c r="AQ641" s="552"/>
      <c r="AR641" s="552"/>
      <c r="AS641" s="552"/>
      <c r="AT641" s="552"/>
      <c r="AU641" s="552"/>
      <c r="AV641" s="552"/>
      <c r="AW641" s="616"/>
      <c r="AX641" s="552"/>
      <c r="AY641" s="552"/>
      <c r="AZ641" s="552"/>
      <c r="BA641" s="616"/>
      <c r="BB641" s="552"/>
      <c r="BC641" s="552"/>
      <c r="BD641" s="552"/>
      <c r="BE641" s="616"/>
      <c r="BF641" s="552"/>
      <c r="BG641" s="552"/>
      <c r="BH641" s="552"/>
      <c r="BI641" s="552"/>
      <c r="BJ641" s="552"/>
      <c r="BK641" s="552"/>
      <c r="BL641" s="552"/>
      <c r="BM641" s="552"/>
      <c r="BN641" s="552"/>
      <c r="BO641" s="678"/>
    </row>
    <row r="642" spans="32:67" ht="20.25" customHeight="1">
      <c r="AF642" s="678"/>
      <c r="AG642" s="552"/>
      <c r="AH642" s="552"/>
      <c r="AI642" s="614"/>
      <c r="AJ642" s="552"/>
      <c r="AK642" s="552"/>
      <c r="AL642" s="552"/>
      <c r="AM642" s="615"/>
      <c r="AN642" s="259"/>
      <c r="AO642" s="615"/>
      <c r="AP642" s="552"/>
      <c r="AQ642" s="552"/>
      <c r="AR642" s="552"/>
      <c r="AS642" s="552"/>
      <c r="AT642" s="552"/>
      <c r="AU642" s="552"/>
      <c r="AV642" s="552"/>
      <c r="AW642" s="616"/>
      <c r="AX642" s="552"/>
      <c r="AY642" s="552"/>
      <c r="AZ642" s="552"/>
      <c r="BA642" s="616"/>
      <c r="BB642" s="552"/>
      <c r="BC642" s="552"/>
      <c r="BD642" s="552"/>
      <c r="BE642" s="616"/>
      <c r="BF642" s="552"/>
      <c r="BG642" s="552"/>
      <c r="BH642" s="552"/>
      <c r="BI642" s="552"/>
      <c r="BJ642" s="552"/>
      <c r="BK642" s="552"/>
      <c r="BL642" s="552"/>
      <c r="BM642" s="552"/>
      <c r="BN642" s="552"/>
      <c r="BO642" s="678"/>
    </row>
    <row r="643" spans="32:67" ht="20.25" customHeight="1">
      <c r="AF643" s="678"/>
      <c r="AG643" s="552"/>
      <c r="AH643" s="552"/>
      <c r="AI643" s="614"/>
      <c r="AJ643" s="552"/>
      <c r="AK643" s="552"/>
      <c r="AL643" s="552"/>
      <c r="AM643" s="615"/>
      <c r="AN643" s="259"/>
      <c r="AO643" s="615"/>
      <c r="AP643" s="552"/>
      <c r="AQ643" s="552"/>
      <c r="AR643" s="552"/>
      <c r="AS643" s="552"/>
      <c r="AT643" s="552"/>
      <c r="AU643" s="552"/>
      <c r="AV643" s="552"/>
      <c r="AW643" s="616"/>
      <c r="AX643" s="552"/>
      <c r="AY643" s="552"/>
      <c r="AZ643" s="552"/>
      <c r="BA643" s="616"/>
      <c r="BB643" s="552"/>
      <c r="BC643" s="552"/>
      <c r="BD643" s="552"/>
      <c r="BE643" s="616"/>
      <c r="BF643" s="552"/>
      <c r="BG643" s="552"/>
      <c r="BH643" s="552"/>
      <c r="BI643" s="552"/>
      <c r="BJ643" s="552"/>
      <c r="BK643" s="552"/>
      <c r="BL643" s="552"/>
      <c r="BM643" s="552"/>
      <c r="BN643" s="552"/>
      <c r="BO643" s="678"/>
    </row>
    <row r="644" spans="32:67" ht="20.25" customHeight="1">
      <c r="AF644" s="678"/>
      <c r="AG644" s="552"/>
      <c r="AH644" s="552"/>
      <c r="AI644" s="614"/>
      <c r="AJ644" s="552"/>
      <c r="AK644" s="552"/>
      <c r="AL644" s="552"/>
      <c r="AM644" s="615"/>
      <c r="AN644" s="259"/>
      <c r="AO644" s="615"/>
      <c r="AP644" s="552"/>
      <c r="AQ644" s="552"/>
      <c r="AR644" s="552"/>
      <c r="AS644" s="552"/>
      <c r="AT644" s="552"/>
      <c r="AU644" s="552"/>
      <c r="AV644" s="552"/>
      <c r="AW644" s="616"/>
      <c r="AX644" s="552"/>
      <c r="AY644" s="552"/>
      <c r="AZ644" s="552"/>
      <c r="BA644" s="616"/>
      <c r="BB644" s="552"/>
      <c r="BC644" s="552"/>
      <c r="BD644" s="552"/>
      <c r="BE644" s="616"/>
      <c r="BF644" s="552"/>
      <c r="BG644" s="552"/>
      <c r="BH644" s="552"/>
      <c r="BI644" s="552"/>
      <c r="BJ644" s="552"/>
      <c r="BK644" s="552"/>
      <c r="BL644" s="552"/>
      <c r="BM644" s="552"/>
      <c r="BN644" s="552"/>
      <c r="BO644" s="678"/>
    </row>
    <row r="645" spans="32:67" ht="20.25" customHeight="1">
      <c r="AF645" s="678"/>
      <c r="AG645" s="552"/>
      <c r="AH645" s="552"/>
      <c r="AI645" s="614"/>
      <c r="AJ645" s="552"/>
      <c r="AK645" s="552"/>
      <c r="AL645" s="552"/>
      <c r="AM645" s="615"/>
      <c r="AN645" s="259"/>
      <c r="AO645" s="615"/>
      <c r="AP645" s="552"/>
      <c r="AQ645" s="552"/>
      <c r="AR645" s="552"/>
      <c r="AS645" s="552"/>
      <c r="AT645" s="552"/>
      <c r="AU645" s="552"/>
      <c r="AV645" s="552"/>
      <c r="AW645" s="616"/>
      <c r="AX645" s="552"/>
      <c r="AY645" s="552"/>
      <c r="AZ645" s="552"/>
      <c r="BA645" s="616"/>
      <c r="BB645" s="552"/>
      <c r="BC645" s="552"/>
      <c r="BD645" s="552"/>
      <c r="BE645" s="616"/>
      <c r="BF645" s="552"/>
      <c r="BG645" s="552"/>
      <c r="BH645" s="552"/>
      <c r="BI645" s="552"/>
      <c r="BJ645" s="552"/>
      <c r="BK645" s="552"/>
      <c r="BL645" s="552"/>
      <c r="BM645" s="552"/>
      <c r="BN645" s="552"/>
      <c r="BO645" s="678"/>
    </row>
    <row r="646" spans="32:67" ht="20.25" customHeight="1">
      <c r="AF646" s="678"/>
      <c r="AG646" s="552"/>
      <c r="AH646" s="552"/>
      <c r="AI646" s="614"/>
      <c r="AJ646" s="552"/>
      <c r="AK646" s="552"/>
      <c r="AL646" s="552"/>
      <c r="AM646" s="615"/>
      <c r="AN646" s="259"/>
      <c r="AO646" s="615"/>
      <c r="AP646" s="552"/>
      <c r="AQ646" s="552"/>
      <c r="AR646" s="552"/>
      <c r="AS646" s="552"/>
      <c r="AT646" s="552"/>
      <c r="AU646" s="552"/>
      <c r="AV646" s="552"/>
      <c r="AW646" s="616"/>
      <c r="AX646" s="552"/>
      <c r="AY646" s="552"/>
      <c r="AZ646" s="552"/>
      <c r="BA646" s="616"/>
      <c r="BB646" s="552"/>
      <c r="BC646" s="552"/>
      <c r="BD646" s="552"/>
      <c r="BE646" s="616"/>
      <c r="BF646" s="552"/>
      <c r="BG646" s="552"/>
      <c r="BH646" s="552"/>
      <c r="BI646" s="552"/>
      <c r="BJ646" s="552"/>
      <c r="BK646" s="552"/>
      <c r="BL646" s="552"/>
      <c r="BM646" s="552"/>
      <c r="BN646" s="552"/>
      <c r="BO646" s="678"/>
    </row>
    <row r="647" spans="32:67" ht="20.25" customHeight="1">
      <c r="AF647" s="678"/>
      <c r="AG647" s="552"/>
      <c r="AH647" s="552"/>
      <c r="AI647" s="614"/>
      <c r="AJ647" s="552"/>
      <c r="AK647" s="552"/>
      <c r="AL647" s="552"/>
      <c r="AM647" s="615"/>
      <c r="AN647" s="259"/>
      <c r="AO647" s="615"/>
      <c r="AP647" s="552"/>
      <c r="AQ647" s="552"/>
      <c r="AR647" s="552"/>
      <c r="AS647" s="552"/>
      <c r="AT647" s="552"/>
      <c r="AU647" s="552"/>
      <c r="AV647" s="552"/>
      <c r="AW647" s="616"/>
      <c r="AX647" s="552"/>
      <c r="AY647" s="552"/>
      <c r="AZ647" s="552"/>
      <c r="BA647" s="616"/>
      <c r="BB647" s="552"/>
      <c r="BC647" s="552"/>
      <c r="BD647" s="552"/>
      <c r="BE647" s="616"/>
      <c r="BF647" s="552"/>
      <c r="BG647" s="552"/>
      <c r="BH647" s="552"/>
      <c r="BI647" s="552"/>
      <c r="BJ647" s="552"/>
      <c r="BK647" s="552"/>
      <c r="BL647" s="552"/>
      <c r="BM647" s="552"/>
      <c r="BN647" s="552"/>
      <c r="BO647" s="678"/>
    </row>
    <row r="648" spans="32:67" ht="20.25" customHeight="1">
      <c r="AF648" s="678"/>
      <c r="AG648" s="552"/>
      <c r="AH648" s="552"/>
      <c r="AI648" s="614"/>
      <c r="AJ648" s="552"/>
      <c r="AK648" s="552"/>
      <c r="AL648" s="552"/>
      <c r="AM648" s="615"/>
      <c r="AN648" s="259"/>
      <c r="AO648" s="615"/>
      <c r="AP648" s="552"/>
      <c r="AQ648" s="552"/>
      <c r="AR648" s="552"/>
      <c r="AS648" s="552"/>
      <c r="AT648" s="552"/>
      <c r="AU648" s="552"/>
      <c r="AV648" s="552"/>
      <c r="AW648" s="616"/>
      <c r="AX648" s="552"/>
      <c r="AY648" s="552"/>
      <c r="AZ648" s="552"/>
      <c r="BA648" s="616"/>
      <c r="BB648" s="552"/>
      <c r="BC648" s="552"/>
      <c r="BD648" s="552"/>
      <c r="BE648" s="616"/>
      <c r="BF648" s="552"/>
      <c r="BG648" s="552"/>
      <c r="BH648" s="552"/>
      <c r="BI648" s="552"/>
      <c r="BJ648" s="552"/>
      <c r="BK648" s="552"/>
      <c r="BL648" s="552"/>
      <c r="BM648" s="552"/>
      <c r="BN648" s="552"/>
      <c r="BO648" s="678"/>
    </row>
    <row r="649" spans="32:67" ht="20.25" customHeight="1">
      <c r="AF649" s="678"/>
      <c r="AG649" s="552"/>
      <c r="AH649" s="552"/>
      <c r="AI649" s="614"/>
      <c r="AJ649" s="552"/>
      <c r="AK649" s="552"/>
      <c r="AL649" s="552"/>
      <c r="AM649" s="615"/>
      <c r="AN649" s="259"/>
      <c r="AO649" s="615"/>
      <c r="AP649" s="552"/>
      <c r="AQ649" s="552"/>
      <c r="AR649" s="552"/>
      <c r="AS649" s="552"/>
      <c r="AT649" s="552"/>
      <c r="AU649" s="552"/>
      <c r="AV649" s="552"/>
      <c r="AW649" s="616"/>
      <c r="AX649" s="552"/>
      <c r="AY649" s="552"/>
      <c r="AZ649" s="552"/>
      <c r="BA649" s="616"/>
      <c r="BB649" s="552"/>
      <c r="BC649" s="552"/>
      <c r="BD649" s="552"/>
      <c r="BE649" s="616"/>
      <c r="BF649" s="552"/>
      <c r="BG649" s="552"/>
      <c r="BH649" s="552"/>
      <c r="BI649" s="552"/>
      <c r="BJ649" s="552"/>
      <c r="BK649" s="552"/>
      <c r="BL649" s="552"/>
      <c r="BM649" s="552"/>
      <c r="BN649" s="552"/>
      <c r="BO649" s="678"/>
    </row>
    <row r="650" spans="32:67" ht="20.25" customHeight="1">
      <c r="AF650" s="678"/>
      <c r="AG650" s="552"/>
      <c r="AH650" s="552"/>
      <c r="AI650" s="614"/>
      <c r="AJ650" s="552"/>
      <c r="AK650" s="552"/>
      <c r="AL650" s="552"/>
      <c r="AM650" s="615"/>
      <c r="AN650" s="259"/>
      <c r="AO650" s="615"/>
      <c r="AP650" s="552"/>
      <c r="AQ650" s="552"/>
      <c r="AR650" s="552"/>
      <c r="AS650" s="552"/>
      <c r="AT650" s="552"/>
      <c r="AU650" s="552"/>
      <c r="AV650" s="552"/>
      <c r="AW650" s="616"/>
      <c r="AX650" s="552"/>
      <c r="AY650" s="552"/>
      <c r="AZ650" s="552"/>
      <c r="BA650" s="616"/>
      <c r="BB650" s="552"/>
      <c r="BC650" s="552"/>
      <c r="BD650" s="552"/>
      <c r="BE650" s="616"/>
      <c r="BF650" s="552"/>
      <c r="BG650" s="552"/>
      <c r="BH650" s="552"/>
      <c r="BI650" s="552"/>
      <c r="BJ650" s="552"/>
      <c r="BK650" s="552"/>
      <c r="BL650" s="552"/>
      <c r="BM650" s="552"/>
      <c r="BN650" s="552"/>
      <c r="BO650" s="678"/>
    </row>
    <row r="651" spans="32:67" ht="20.25" customHeight="1">
      <c r="AF651" s="678"/>
      <c r="AG651" s="552"/>
      <c r="AH651" s="552"/>
      <c r="AI651" s="614"/>
      <c r="AJ651" s="552"/>
      <c r="AK651" s="552"/>
      <c r="AL651" s="552"/>
      <c r="AM651" s="615"/>
      <c r="AN651" s="259"/>
      <c r="AO651" s="615"/>
      <c r="AP651" s="552"/>
      <c r="AQ651" s="552"/>
      <c r="AR651" s="552"/>
      <c r="AS651" s="552"/>
      <c r="AT651" s="552"/>
      <c r="AU651" s="552"/>
      <c r="AV651" s="552"/>
      <c r="AW651" s="616"/>
      <c r="AX651" s="552"/>
      <c r="AY651" s="552"/>
      <c r="AZ651" s="552"/>
      <c r="BA651" s="616"/>
      <c r="BB651" s="552"/>
      <c r="BC651" s="552"/>
      <c r="BD651" s="552"/>
      <c r="BE651" s="616"/>
      <c r="BF651" s="552"/>
      <c r="BG651" s="552"/>
      <c r="BH651" s="552"/>
      <c r="BI651" s="552"/>
      <c r="BJ651" s="552"/>
      <c r="BK651" s="552"/>
      <c r="BL651" s="552"/>
      <c r="BM651" s="552"/>
      <c r="BN651" s="552"/>
      <c r="BO651" s="678"/>
    </row>
    <row r="652" spans="32:67" ht="20.25" customHeight="1">
      <c r="AF652" s="678"/>
      <c r="AG652" s="552"/>
      <c r="AH652" s="552"/>
      <c r="AI652" s="614"/>
      <c r="AJ652" s="552"/>
      <c r="AK652" s="552"/>
      <c r="AL652" s="552"/>
      <c r="AM652" s="615"/>
      <c r="AN652" s="259"/>
      <c r="AO652" s="615"/>
      <c r="AP652" s="552"/>
      <c r="AQ652" s="552"/>
      <c r="AR652" s="552"/>
      <c r="AS652" s="552"/>
      <c r="AT652" s="552"/>
      <c r="AU652" s="552"/>
      <c r="AV652" s="552"/>
      <c r="AW652" s="616"/>
      <c r="AX652" s="552"/>
      <c r="AY652" s="552"/>
      <c r="AZ652" s="552"/>
      <c r="BA652" s="616"/>
      <c r="BB652" s="552"/>
      <c r="BC652" s="552"/>
      <c r="BD652" s="552"/>
      <c r="BE652" s="616"/>
      <c r="BF652" s="552"/>
      <c r="BG652" s="552"/>
      <c r="BH652" s="552"/>
      <c r="BI652" s="552"/>
      <c r="BJ652" s="552"/>
      <c r="BK652" s="552"/>
      <c r="BL652" s="552"/>
      <c r="BM652" s="552"/>
      <c r="BN652" s="552"/>
      <c r="BO652" s="678"/>
    </row>
    <row r="653" spans="32:67" ht="20.25" customHeight="1">
      <c r="AF653" s="678"/>
      <c r="AG653" s="552"/>
      <c r="AH653" s="552"/>
      <c r="AI653" s="614"/>
      <c r="AJ653" s="552"/>
      <c r="AK653" s="552"/>
      <c r="AL653" s="552"/>
      <c r="AM653" s="615"/>
      <c r="AN653" s="259"/>
      <c r="AO653" s="615"/>
      <c r="AP653" s="552"/>
      <c r="AQ653" s="552"/>
      <c r="AR653" s="552"/>
      <c r="AS653" s="552"/>
      <c r="AT653" s="552"/>
      <c r="AU653" s="552"/>
      <c r="AV653" s="552"/>
      <c r="AW653" s="616"/>
      <c r="AX653" s="552"/>
      <c r="AY653" s="552"/>
      <c r="AZ653" s="552"/>
      <c r="BA653" s="616"/>
      <c r="BB653" s="552"/>
      <c r="BC653" s="552"/>
      <c r="BD653" s="552"/>
      <c r="BE653" s="616"/>
      <c r="BF653" s="552"/>
      <c r="BG653" s="552"/>
      <c r="BH653" s="552"/>
      <c r="BI653" s="552"/>
      <c r="BJ653" s="552"/>
      <c r="BK653" s="552"/>
      <c r="BL653" s="552"/>
      <c r="BM653" s="552"/>
      <c r="BN653" s="552"/>
      <c r="BO653" s="678"/>
    </row>
    <row r="654" spans="32:67" ht="20.25" customHeight="1">
      <c r="AF654" s="678"/>
      <c r="AG654" s="552"/>
      <c r="AH654" s="552"/>
      <c r="AI654" s="614"/>
      <c r="AJ654" s="552"/>
      <c r="AK654" s="552"/>
      <c r="AL654" s="552"/>
      <c r="AM654" s="615"/>
      <c r="AN654" s="259"/>
      <c r="AO654" s="615"/>
      <c r="AP654" s="552"/>
      <c r="AQ654" s="552"/>
      <c r="AR654" s="552"/>
      <c r="AS654" s="552"/>
      <c r="AT654" s="552"/>
      <c r="AU654" s="552"/>
      <c r="AV654" s="552"/>
      <c r="AW654" s="616"/>
      <c r="AX654" s="552"/>
      <c r="AY654" s="552"/>
      <c r="AZ654" s="552"/>
      <c r="BA654" s="616"/>
      <c r="BB654" s="552"/>
      <c r="BC654" s="552"/>
      <c r="BD654" s="552"/>
      <c r="BE654" s="616"/>
      <c r="BF654" s="552"/>
      <c r="BG654" s="552"/>
      <c r="BH654" s="552"/>
      <c r="BI654" s="552"/>
      <c r="BJ654" s="552"/>
      <c r="BK654" s="552"/>
      <c r="BL654" s="552"/>
      <c r="BM654" s="552"/>
      <c r="BN654" s="552"/>
      <c r="BO654" s="678"/>
    </row>
    <row r="655" spans="32:67" ht="20.25" customHeight="1">
      <c r="AF655" s="678"/>
      <c r="AG655" s="552"/>
      <c r="AH655" s="552"/>
      <c r="AI655" s="614"/>
      <c r="AJ655" s="552"/>
      <c r="AK655" s="552"/>
      <c r="AL655" s="552"/>
      <c r="AM655" s="615"/>
      <c r="AN655" s="259"/>
      <c r="AO655" s="615"/>
      <c r="AP655" s="552"/>
      <c r="AQ655" s="552"/>
      <c r="AR655" s="552"/>
      <c r="AS655" s="552"/>
      <c r="AT655" s="552"/>
      <c r="AU655" s="552"/>
      <c r="AV655" s="552"/>
      <c r="AW655" s="616"/>
      <c r="AX655" s="552"/>
      <c r="AY655" s="552"/>
      <c r="AZ655" s="552"/>
      <c r="BA655" s="616"/>
      <c r="BB655" s="552"/>
      <c r="BC655" s="552"/>
      <c r="BD655" s="552"/>
      <c r="BE655" s="616"/>
      <c r="BF655" s="552"/>
      <c r="BG655" s="552"/>
      <c r="BH655" s="552"/>
      <c r="BI655" s="552"/>
      <c r="BJ655" s="552"/>
      <c r="BK655" s="552"/>
      <c r="BL655" s="552"/>
      <c r="BM655" s="552"/>
      <c r="BN655" s="552"/>
      <c r="BO655" s="678"/>
    </row>
    <row r="656" spans="32:67" ht="20.25" customHeight="1">
      <c r="AF656" s="678"/>
      <c r="AG656" s="552"/>
      <c r="AH656" s="552"/>
      <c r="AI656" s="614"/>
      <c r="AJ656" s="552"/>
      <c r="AK656" s="552"/>
      <c r="AL656" s="552"/>
      <c r="AM656" s="615"/>
      <c r="AN656" s="259"/>
      <c r="AO656" s="615"/>
      <c r="AP656" s="552"/>
      <c r="AQ656" s="552"/>
      <c r="AR656" s="552"/>
      <c r="AS656" s="552"/>
      <c r="AT656" s="552"/>
      <c r="AU656" s="552"/>
      <c r="AV656" s="552"/>
      <c r="AW656" s="616"/>
      <c r="AX656" s="552"/>
      <c r="AY656" s="552"/>
      <c r="AZ656" s="552"/>
      <c r="BA656" s="616"/>
      <c r="BB656" s="552"/>
      <c r="BC656" s="552"/>
      <c r="BD656" s="552"/>
      <c r="BE656" s="616"/>
      <c r="BF656" s="552"/>
      <c r="BG656" s="552"/>
      <c r="BH656" s="552"/>
      <c r="BI656" s="552"/>
      <c r="BJ656" s="552"/>
      <c r="BK656" s="552"/>
      <c r="BL656" s="552"/>
      <c r="BM656" s="552"/>
      <c r="BN656" s="552"/>
      <c r="BO656" s="678"/>
    </row>
    <row r="657" spans="32:67" ht="20.25" customHeight="1">
      <c r="AF657" s="678"/>
      <c r="AG657" s="552"/>
      <c r="AH657" s="552"/>
      <c r="AI657" s="614"/>
      <c r="AJ657" s="552"/>
      <c r="AK657" s="552"/>
      <c r="AL657" s="552"/>
      <c r="AM657" s="615"/>
      <c r="AN657" s="259"/>
      <c r="AO657" s="615"/>
      <c r="AP657" s="552"/>
      <c r="AQ657" s="552"/>
      <c r="AR657" s="552"/>
      <c r="AS657" s="552"/>
      <c r="AT657" s="552"/>
      <c r="AU657" s="552"/>
      <c r="AV657" s="552"/>
      <c r="AW657" s="616"/>
      <c r="AX657" s="552"/>
      <c r="AY657" s="552"/>
      <c r="AZ657" s="552"/>
      <c r="BA657" s="616"/>
      <c r="BB657" s="552"/>
      <c r="BC657" s="552"/>
      <c r="BD657" s="552"/>
      <c r="BE657" s="616"/>
      <c r="BF657" s="552"/>
      <c r="BG657" s="552"/>
      <c r="BH657" s="552"/>
      <c r="BI657" s="552"/>
      <c r="BJ657" s="552"/>
      <c r="BK657" s="552"/>
      <c r="BL657" s="552"/>
      <c r="BM657" s="552"/>
      <c r="BN657" s="552"/>
      <c r="BO657" s="678"/>
    </row>
    <row r="658" spans="32:67" ht="20.25" customHeight="1">
      <c r="AF658" s="678"/>
      <c r="AG658" s="552"/>
      <c r="AH658" s="552"/>
      <c r="AI658" s="614"/>
      <c r="AJ658" s="552"/>
      <c r="AK658" s="552"/>
      <c r="AL658" s="552"/>
      <c r="AM658" s="615"/>
      <c r="AN658" s="259"/>
      <c r="AO658" s="615"/>
      <c r="AP658" s="552"/>
      <c r="AQ658" s="552"/>
      <c r="AR658" s="552"/>
      <c r="AS658" s="552"/>
      <c r="AT658" s="552"/>
      <c r="AU658" s="552"/>
      <c r="AV658" s="552"/>
      <c r="AW658" s="616"/>
      <c r="AX658" s="552"/>
      <c r="AY658" s="552"/>
      <c r="AZ658" s="552"/>
      <c r="BA658" s="616"/>
      <c r="BB658" s="552"/>
      <c r="BC658" s="552"/>
      <c r="BD658" s="552"/>
      <c r="BE658" s="616"/>
      <c r="BF658" s="552"/>
      <c r="BG658" s="552"/>
      <c r="BH658" s="552"/>
      <c r="BI658" s="552"/>
      <c r="BJ658" s="552"/>
      <c r="BK658" s="552"/>
      <c r="BL658" s="552"/>
      <c r="BM658" s="552"/>
      <c r="BN658" s="552"/>
      <c r="BO658" s="678"/>
    </row>
    <row r="659" spans="32:67" ht="20.25" customHeight="1">
      <c r="AF659" s="678"/>
      <c r="AG659" s="552"/>
      <c r="AH659" s="552"/>
      <c r="AI659" s="614"/>
      <c r="AJ659" s="552"/>
      <c r="AK659" s="552"/>
      <c r="AL659" s="552"/>
      <c r="AM659" s="615"/>
      <c r="AN659" s="259"/>
      <c r="AO659" s="615"/>
      <c r="AP659" s="552"/>
      <c r="AQ659" s="552"/>
      <c r="AR659" s="552"/>
      <c r="AS659" s="552"/>
      <c r="AT659" s="552"/>
      <c r="AU659" s="552"/>
      <c r="AV659" s="552"/>
      <c r="AW659" s="616"/>
      <c r="AX659" s="552"/>
      <c r="AY659" s="552"/>
      <c r="AZ659" s="552"/>
      <c r="BA659" s="616"/>
      <c r="BB659" s="552"/>
      <c r="BC659" s="552"/>
      <c r="BD659" s="552"/>
      <c r="BE659" s="616"/>
      <c r="BF659" s="552"/>
      <c r="BG659" s="552"/>
      <c r="BH659" s="552"/>
      <c r="BI659" s="552"/>
      <c r="BJ659" s="552"/>
      <c r="BK659" s="552"/>
      <c r="BL659" s="552"/>
      <c r="BM659" s="552"/>
      <c r="BN659" s="552"/>
      <c r="BO659" s="678"/>
    </row>
    <row r="660" spans="32:67" ht="20.25" customHeight="1">
      <c r="AF660" s="678"/>
      <c r="AG660" s="552"/>
      <c r="AH660" s="552"/>
      <c r="AI660" s="614"/>
      <c r="AJ660" s="552"/>
      <c r="AK660" s="552"/>
      <c r="AL660" s="552"/>
      <c r="AM660" s="615"/>
      <c r="AN660" s="259"/>
      <c r="AO660" s="615"/>
      <c r="AP660" s="552"/>
      <c r="AQ660" s="552"/>
      <c r="AR660" s="552"/>
      <c r="AS660" s="552"/>
      <c r="AT660" s="552"/>
      <c r="AU660" s="552"/>
      <c r="AV660" s="552"/>
      <c r="AW660" s="616"/>
      <c r="AX660" s="552"/>
      <c r="AY660" s="552"/>
      <c r="AZ660" s="552"/>
      <c r="BA660" s="616"/>
      <c r="BB660" s="552"/>
      <c r="BC660" s="552"/>
      <c r="BD660" s="552"/>
      <c r="BE660" s="616"/>
      <c r="BF660" s="552"/>
      <c r="BG660" s="552"/>
      <c r="BH660" s="552"/>
      <c r="BI660" s="552"/>
      <c r="BJ660" s="552"/>
      <c r="BK660" s="552"/>
      <c r="BL660" s="552"/>
      <c r="BM660" s="552"/>
      <c r="BN660" s="552"/>
      <c r="BO660" s="678"/>
    </row>
    <row r="661" spans="32:67" ht="20.25" customHeight="1">
      <c r="AF661" s="678"/>
      <c r="AG661" s="552"/>
      <c r="AH661" s="552"/>
      <c r="AI661" s="614"/>
      <c r="AJ661" s="552"/>
      <c r="AK661" s="552"/>
      <c r="AL661" s="552"/>
      <c r="AM661" s="615"/>
      <c r="AN661" s="259"/>
      <c r="AO661" s="615"/>
      <c r="AP661" s="552"/>
      <c r="AQ661" s="552"/>
      <c r="AR661" s="552"/>
      <c r="AS661" s="552"/>
      <c r="AT661" s="552"/>
      <c r="AU661" s="552"/>
      <c r="AV661" s="552"/>
      <c r="AW661" s="616"/>
      <c r="AX661" s="552"/>
      <c r="AY661" s="552"/>
      <c r="AZ661" s="552"/>
      <c r="BA661" s="616"/>
      <c r="BB661" s="552"/>
      <c r="BC661" s="552"/>
      <c r="BD661" s="552"/>
      <c r="BE661" s="616"/>
      <c r="BF661" s="552"/>
      <c r="BG661" s="552"/>
      <c r="BH661" s="552"/>
      <c r="BI661" s="552"/>
      <c r="BJ661" s="552"/>
      <c r="BK661" s="552"/>
      <c r="BL661" s="552"/>
      <c r="BM661" s="552"/>
      <c r="BN661" s="552"/>
      <c r="BO661" s="678"/>
    </row>
    <row r="662" spans="32:67" ht="20.25" customHeight="1">
      <c r="AF662" s="678"/>
      <c r="AG662" s="552"/>
      <c r="AH662" s="552"/>
      <c r="AI662" s="614"/>
      <c r="AJ662" s="552"/>
      <c r="AK662" s="552"/>
      <c r="AL662" s="552"/>
      <c r="AM662" s="615"/>
      <c r="AN662" s="259"/>
      <c r="AO662" s="615"/>
      <c r="AP662" s="552"/>
      <c r="AQ662" s="552"/>
      <c r="AR662" s="552"/>
      <c r="AS662" s="552"/>
      <c r="AT662" s="552"/>
      <c r="AU662" s="552"/>
      <c r="AV662" s="552"/>
      <c r="AW662" s="616"/>
      <c r="AX662" s="552"/>
      <c r="AY662" s="552"/>
      <c r="AZ662" s="552"/>
      <c r="BA662" s="616"/>
      <c r="BB662" s="552"/>
      <c r="BC662" s="552"/>
      <c r="BD662" s="552"/>
      <c r="BE662" s="616"/>
      <c r="BF662" s="552"/>
      <c r="BG662" s="552"/>
      <c r="BH662" s="552"/>
      <c r="BI662" s="552"/>
      <c r="BJ662" s="552"/>
      <c r="BK662" s="552"/>
      <c r="BL662" s="552"/>
      <c r="BM662" s="552"/>
      <c r="BN662" s="552"/>
      <c r="BO662" s="678"/>
    </row>
    <row r="663" spans="32:67" ht="20.25" customHeight="1">
      <c r="AF663" s="678"/>
      <c r="AG663" s="552"/>
      <c r="AH663" s="552"/>
      <c r="AI663" s="614"/>
      <c r="AJ663" s="552"/>
      <c r="AK663" s="552"/>
      <c r="AL663" s="552"/>
      <c r="AM663" s="615"/>
      <c r="AN663" s="259"/>
      <c r="AO663" s="615"/>
      <c r="AP663" s="552"/>
      <c r="AQ663" s="552"/>
      <c r="AR663" s="552"/>
      <c r="AS663" s="552"/>
      <c r="AT663" s="552"/>
      <c r="AU663" s="552"/>
      <c r="AV663" s="552"/>
      <c r="AW663" s="616"/>
      <c r="AX663" s="552"/>
      <c r="AY663" s="552"/>
      <c r="AZ663" s="552"/>
      <c r="BA663" s="616"/>
      <c r="BB663" s="552"/>
      <c r="BC663" s="552"/>
      <c r="BD663" s="552"/>
      <c r="BE663" s="616"/>
      <c r="BF663" s="552"/>
      <c r="BG663" s="552"/>
      <c r="BH663" s="552"/>
      <c r="BI663" s="552"/>
      <c r="BJ663" s="552"/>
      <c r="BK663" s="552"/>
      <c r="BL663" s="552"/>
      <c r="BM663" s="552"/>
      <c r="BN663" s="552"/>
      <c r="BO663" s="678"/>
    </row>
    <row r="664" spans="32:67" ht="20.25" customHeight="1">
      <c r="AF664" s="678"/>
      <c r="AG664" s="552"/>
      <c r="AH664" s="552"/>
      <c r="AI664" s="614"/>
      <c r="AJ664" s="552"/>
      <c r="AK664" s="552"/>
      <c r="AL664" s="552"/>
      <c r="AM664" s="615"/>
      <c r="AN664" s="259"/>
      <c r="AO664" s="615"/>
      <c r="AP664" s="552"/>
      <c r="AQ664" s="552"/>
      <c r="AR664" s="552"/>
      <c r="AS664" s="552"/>
      <c r="AT664" s="552"/>
      <c r="AU664" s="552"/>
      <c r="AV664" s="552"/>
      <c r="AW664" s="616"/>
      <c r="AX664" s="552"/>
      <c r="AY664" s="552"/>
      <c r="AZ664" s="552"/>
      <c r="BA664" s="616"/>
      <c r="BB664" s="552"/>
      <c r="BC664" s="552"/>
      <c r="BD664" s="552"/>
      <c r="BE664" s="616"/>
      <c r="BF664" s="552"/>
      <c r="BG664" s="552"/>
      <c r="BH664" s="552"/>
      <c r="BI664" s="552"/>
      <c r="BJ664" s="552"/>
      <c r="BK664" s="552"/>
      <c r="BL664" s="552"/>
      <c r="BM664" s="552"/>
      <c r="BN664" s="552"/>
      <c r="BO664" s="678"/>
    </row>
    <row r="665" spans="32:67" ht="20.25" customHeight="1">
      <c r="AF665" s="678"/>
      <c r="AG665" s="552"/>
      <c r="AH665" s="552"/>
      <c r="AI665" s="614"/>
      <c r="AJ665" s="552"/>
      <c r="AK665" s="552"/>
      <c r="AL665" s="552"/>
      <c r="AM665" s="615"/>
      <c r="AN665" s="259"/>
      <c r="AO665" s="615"/>
      <c r="AP665" s="552"/>
      <c r="AQ665" s="552"/>
      <c r="AR665" s="552"/>
      <c r="AS665" s="552"/>
      <c r="AT665" s="552"/>
      <c r="AU665" s="552"/>
      <c r="AV665" s="552"/>
      <c r="AW665" s="616"/>
      <c r="AX665" s="552"/>
      <c r="AY665" s="552"/>
      <c r="AZ665" s="552"/>
      <c r="BA665" s="616"/>
      <c r="BB665" s="552"/>
      <c r="BC665" s="552"/>
      <c r="BD665" s="552"/>
      <c r="BE665" s="616"/>
      <c r="BF665" s="552"/>
      <c r="BG665" s="552"/>
      <c r="BH665" s="552"/>
      <c r="BI665" s="552"/>
      <c r="BJ665" s="552"/>
      <c r="BK665" s="552"/>
      <c r="BL665" s="552"/>
      <c r="BM665" s="552"/>
      <c r="BN665" s="552"/>
      <c r="BO665" s="678"/>
    </row>
    <row r="666" spans="32:67" ht="20.25" customHeight="1">
      <c r="AF666" s="678"/>
      <c r="AG666" s="552"/>
      <c r="AH666" s="552"/>
      <c r="AI666" s="614"/>
      <c r="AJ666" s="552"/>
      <c r="AK666" s="552"/>
      <c r="AL666" s="552"/>
      <c r="AM666" s="615"/>
      <c r="AN666" s="259"/>
      <c r="AO666" s="615"/>
      <c r="AP666" s="552"/>
      <c r="AQ666" s="552"/>
      <c r="AR666" s="552"/>
      <c r="AS666" s="552"/>
      <c r="AT666" s="552"/>
      <c r="AU666" s="552"/>
      <c r="AV666" s="552"/>
      <c r="AW666" s="616"/>
      <c r="AX666" s="552"/>
      <c r="AY666" s="552"/>
      <c r="AZ666" s="552"/>
      <c r="BA666" s="616"/>
      <c r="BB666" s="552"/>
      <c r="BC666" s="552"/>
      <c r="BD666" s="552"/>
      <c r="BE666" s="616"/>
      <c r="BF666" s="552"/>
      <c r="BG666" s="552"/>
      <c r="BH666" s="552"/>
      <c r="BI666" s="552"/>
      <c r="BJ666" s="552"/>
      <c r="BK666" s="552"/>
      <c r="BL666" s="552"/>
      <c r="BM666" s="552"/>
      <c r="BN666" s="552"/>
      <c r="BO666" s="678"/>
    </row>
    <row r="667" spans="32:67" ht="20.25" customHeight="1">
      <c r="AF667" s="678"/>
      <c r="AG667" s="552"/>
      <c r="AH667" s="552"/>
      <c r="AI667" s="614"/>
      <c r="AJ667" s="552"/>
      <c r="AK667" s="552"/>
      <c r="AL667" s="552"/>
      <c r="AM667" s="615"/>
      <c r="AN667" s="259"/>
      <c r="AO667" s="615"/>
      <c r="AP667" s="552"/>
      <c r="AQ667" s="552"/>
      <c r="AR667" s="552"/>
      <c r="AS667" s="552"/>
      <c r="AT667" s="552"/>
      <c r="AU667" s="552"/>
      <c r="AV667" s="552"/>
      <c r="AW667" s="616"/>
      <c r="AX667" s="552"/>
      <c r="AY667" s="552"/>
      <c r="AZ667" s="552"/>
      <c r="BA667" s="616"/>
      <c r="BB667" s="552"/>
      <c r="BC667" s="552"/>
      <c r="BD667" s="552"/>
      <c r="BE667" s="616"/>
      <c r="BF667" s="552"/>
      <c r="BG667" s="552"/>
      <c r="BH667" s="552"/>
      <c r="BI667" s="552"/>
      <c r="BJ667" s="552"/>
      <c r="BK667" s="552"/>
      <c r="BL667" s="552"/>
      <c r="BM667" s="552"/>
      <c r="BN667" s="552"/>
      <c r="BO667" s="678"/>
    </row>
    <row r="668" spans="32:67" ht="20.25" customHeight="1">
      <c r="AF668" s="678"/>
      <c r="AG668" s="552"/>
      <c r="AH668" s="552"/>
      <c r="AI668" s="614"/>
      <c r="AJ668" s="552"/>
      <c r="AK668" s="552"/>
      <c r="AL668" s="552"/>
      <c r="AM668" s="615"/>
      <c r="AN668" s="259"/>
      <c r="AO668" s="615"/>
      <c r="AP668" s="552"/>
      <c r="AQ668" s="552"/>
      <c r="AR668" s="552"/>
      <c r="AS668" s="552"/>
      <c r="AT668" s="552"/>
      <c r="AU668" s="552"/>
      <c r="AV668" s="552"/>
      <c r="AW668" s="616"/>
      <c r="AX668" s="552"/>
      <c r="AY668" s="552"/>
      <c r="AZ668" s="552"/>
      <c r="BA668" s="616"/>
      <c r="BB668" s="552"/>
      <c r="BC668" s="552"/>
      <c r="BD668" s="552"/>
      <c r="BE668" s="616"/>
      <c r="BF668" s="552"/>
      <c r="BG668" s="552"/>
      <c r="BH668" s="552"/>
      <c r="BI668" s="552"/>
      <c r="BJ668" s="552"/>
      <c r="BK668" s="552"/>
      <c r="BL668" s="552"/>
      <c r="BM668" s="552"/>
      <c r="BN668" s="552"/>
      <c r="BO668" s="678"/>
    </row>
    <row r="669" spans="32:67" ht="20.25" customHeight="1">
      <c r="AF669" s="678"/>
      <c r="AG669" s="552"/>
      <c r="AH669" s="552"/>
      <c r="AI669" s="614"/>
      <c r="AJ669" s="552"/>
      <c r="AK669" s="552"/>
      <c r="AL669" s="552"/>
      <c r="AM669" s="615"/>
      <c r="AN669" s="259"/>
      <c r="AO669" s="615"/>
      <c r="AP669" s="552"/>
      <c r="AQ669" s="552"/>
      <c r="AR669" s="552"/>
      <c r="AS669" s="552"/>
      <c r="AT669" s="552"/>
      <c r="AU669" s="552"/>
      <c r="AV669" s="552"/>
      <c r="AW669" s="616"/>
      <c r="AX669" s="552"/>
      <c r="AY669" s="552"/>
      <c r="AZ669" s="552"/>
      <c r="BA669" s="616"/>
      <c r="BB669" s="552"/>
      <c r="BC669" s="552"/>
      <c r="BD669" s="552"/>
      <c r="BE669" s="616"/>
      <c r="BF669" s="552"/>
      <c r="BG669" s="552"/>
      <c r="BH669" s="552"/>
      <c r="BI669" s="552"/>
      <c r="BJ669" s="552"/>
      <c r="BK669" s="552"/>
      <c r="BL669" s="552"/>
      <c r="BM669" s="552"/>
      <c r="BN669" s="552"/>
      <c r="BO669" s="678"/>
    </row>
    <row r="670" spans="32:67" ht="20.25" customHeight="1">
      <c r="AF670" s="678"/>
      <c r="AG670" s="552"/>
      <c r="AH670" s="552"/>
      <c r="AI670" s="614"/>
      <c r="AJ670" s="552"/>
      <c r="AK670" s="552"/>
      <c r="AL670" s="552"/>
      <c r="AM670" s="615"/>
      <c r="AN670" s="259"/>
      <c r="AO670" s="615"/>
      <c r="AP670" s="552"/>
      <c r="AQ670" s="552"/>
      <c r="AR670" s="552"/>
      <c r="AS670" s="552"/>
      <c r="AT670" s="552"/>
      <c r="AU670" s="552"/>
      <c r="AV670" s="552"/>
      <c r="AW670" s="616"/>
      <c r="AX670" s="552"/>
      <c r="AY670" s="552"/>
      <c r="AZ670" s="552"/>
      <c r="BA670" s="616"/>
      <c r="BB670" s="552"/>
      <c r="BC670" s="552"/>
      <c r="BD670" s="552"/>
      <c r="BE670" s="616"/>
      <c r="BF670" s="552"/>
      <c r="BG670" s="552"/>
      <c r="BH670" s="552"/>
      <c r="BI670" s="552"/>
      <c r="BJ670" s="552"/>
      <c r="BK670" s="552"/>
      <c r="BL670" s="552"/>
      <c r="BM670" s="552"/>
      <c r="BN670" s="552"/>
      <c r="BO670" s="678"/>
    </row>
    <row r="671" spans="32:67" ht="20.25" customHeight="1">
      <c r="AF671" s="678"/>
      <c r="AG671" s="552"/>
      <c r="AH671" s="552"/>
      <c r="AI671" s="614"/>
      <c r="AJ671" s="552"/>
      <c r="AK671" s="552"/>
      <c r="AL671" s="552"/>
      <c r="AM671" s="615"/>
      <c r="AN671" s="259"/>
      <c r="AO671" s="615"/>
      <c r="AP671" s="552"/>
      <c r="AQ671" s="552"/>
      <c r="AR671" s="552"/>
      <c r="AS671" s="552"/>
      <c r="AT671" s="552"/>
      <c r="AU671" s="552"/>
      <c r="AV671" s="552"/>
      <c r="AW671" s="616"/>
      <c r="AX671" s="552"/>
      <c r="AY671" s="552"/>
      <c r="AZ671" s="552"/>
      <c r="BA671" s="616"/>
      <c r="BB671" s="552"/>
      <c r="BC671" s="552"/>
      <c r="BD671" s="552"/>
      <c r="BE671" s="616"/>
      <c r="BF671" s="552"/>
      <c r="BG671" s="552"/>
      <c r="BH671" s="552"/>
      <c r="BI671" s="552"/>
      <c r="BJ671" s="552"/>
      <c r="BK671" s="552"/>
      <c r="BL671" s="552"/>
      <c r="BM671" s="552"/>
      <c r="BN671" s="552"/>
      <c r="BO671" s="678"/>
    </row>
    <row r="672" spans="32:67" ht="20.25" customHeight="1">
      <c r="AF672" s="678"/>
      <c r="AG672" s="552"/>
      <c r="AH672" s="552"/>
      <c r="AI672" s="614"/>
      <c r="AJ672" s="552"/>
      <c r="AK672" s="552"/>
      <c r="AL672" s="552"/>
      <c r="AM672" s="615"/>
      <c r="AN672" s="259"/>
      <c r="AO672" s="615"/>
      <c r="AP672" s="552"/>
      <c r="AQ672" s="552"/>
      <c r="AR672" s="552"/>
      <c r="AS672" s="552"/>
      <c r="AT672" s="552"/>
      <c r="AU672" s="552"/>
      <c r="AV672" s="552"/>
      <c r="AW672" s="616"/>
      <c r="AX672" s="552"/>
      <c r="AY672" s="552"/>
      <c r="AZ672" s="552"/>
      <c r="BA672" s="616"/>
      <c r="BB672" s="552"/>
      <c r="BC672" s="552"/>
      <c r="BD672" s="552"/>
      <c r="BE672" s="616"/>
      <c r="BF672" s="552"/>
      <c r="BG672" s="552"/>
      <c r="BH672" s="552"/>
      <c r="BI672" s="552"/>
      <c r="BJ672" s="552"/>
      <c r="BK672" s="552"/>
      <c r="BL672" s="552"/>
      <c r="BM672" s="552"/>
      <c r="BN672" s="552"/>
      <c r="BO672" s="678"/>
    </row>
    <row r="673" spans="32:67" ht="20.25" customHeight="1">
      <c r="AF673" s="678"/>
      <c r="AG673" s="552"/>
      <c r="AH673" s="552"/>
      <c r="AI673" s="614"/>
      <c r="AJ673" s="552"/>
      <c r="AK673" s="552"/>
      <c r="AL673" s="552"/>
      <c r="AM673" s="615"/>
      <c r="AN673" s="259"/>
      <c r="AO673" s="615"/>
      <c r="AP673" s="552"/>
      <c r="AQ673" s="552"/>
      <c r="AR673" s="552"/>
      <c r="AS673" s="552"/>
      <c r="AT673" s="552"/>
      <c r="AU673" s="552"/>
      <c r="AV673" s="552"/>
      <c r="AW673" s="616"/>
      <c r="AX673" s="552"/>
      <c r="AY673" s="552"/>
      <c r="AZ673" s="552"/>
      <c r="BA673" s="616"/>
      <c r="BB673" s="552"/>
      <c r="BC673" s="552"/>
      <c r="BD673" s="552"/>
      <c r="BE673" s="616"/>
      <c r="BF673" s="552"/>
      <c r="BG673" s="552"/>
      <c r="BH673" s="552"/>
      <c r="BI673" s="552"/>
      <c r="BJ673" s="552"/>
      <c r="BK673" s="552"/>
      <c r="BL673" s="552"/>
      <c r="BM673" s="552"/>
      <c r="BN673" s="552"/>
      <c r="BO673" s="678"/>
    </row>
    <row r="674" spans="32:67" ht="20.25" customHeight="1">
      <c r="AF674" s="678"/>
      <c r="AG674" s="552"/>
      <c r="AH674" s="552"/>
      <c r="AI674" s="614"/>
      <c r="AJ674" s="552"/>
      <c r="AK674" s="552"/>
      <c r="AL674" s="552"/>
      <c r="AM674" s="615"/>
      <c r="AN674" s="259"/>
      <c r="AO674" s="615"/>
      <c r="AP674" s="552"/>
      <c r="AQ674" s="552"/>
      <c r="AR674" s="552"/>
      <c r="AS674" s="552"/>
      <c r="AT674" s="552"/>
      <c r="AU674" s="552"/>
      <c r="AV674" s="552"/>
      <c r="AW674" s="616"/>
      <c r="AX674" s="552"/>
      <c r="AY674" s="552"/>
      <c r="AZ674" s="552"/>
      <c r="BA674" s="616"/>
      <c r="BB674" s="552"/>
      <c r="BC674" s="552"/>
      <c r="BD674" s="552"/>
      <c r="BE674" s="616"/>
      <c r="BF674" s="552"/>
      <c r="BG674" s="552"/>
      <c r="BH674" s="552"/>
      <c r="BI674" s="552"/>
      <c r="BJ674" s="552"/>
      <c r="BK674" s="552"/>
      <c r="BL674" s="552"/>
      <c r="BM674" s="552"/>
      <c r="BN674" s="552"/>
      <c r="BO674" s="678"/>
    </row>
    <row r="675" spans="32:67" ht="20.25" customHeight="1">
      <c r="AF675" s="678"/>
      <c r="AG675" s="552"/>
      <c r="AH675" s="552"/>
      <c r="AI675" s="614"/>
      <c r="AJ675" s="552"/>
      <c r="AK675" s="552"/>
      <c r="AL675" s="552"/>
      <c r="AM675" s="615"/>
      <c r="AN675" s="259"/>
      <c r="AO675" s="615"/>
      <c r="AP675" s="552"/>
      <c r="AQ675" s="552"/>
      <c r="AR675" s="552"/>
      <c r="AS675" s="552"/>
      <c r="AT675" s="552"/>
      <c r="AU675" s="552"/>
      <c r="AV675" s="552"/>
      <c r="AW675" s="616"/>
      <c r="AX675" s="552"/>
      <c r="AY675" s="552"/>
      <c r="AZ675" s="552"/>
      <c r="BA675" s="616"/>
      <c r="BB675" s="552"/>
      <c r="BC675" s="552"/>
      <c r="BD675" s="552"/>
      <c r="BE675" s="616"/>
      <c r="BF675" s="552"/>
      <c r="BG675" s="552"/>
      <c r="BH675" s="552"/>
      <c r="BI675" s="552"/>
      <c r="BJ675" s="552"/>
      <c r="BK675" s="552"/>
      <c r="BL675" s="552"/>
      <c r="BM675" s="552"/>
      <c r="BN675" s="552"/>
      <c r="BO675" s="678"/>
    </row>
    <row r="676" spans="32:67" ht="20.25" customHeight="1">
      <c r="AF676" s="678"/>
      <c r="AG676" s="552"/>
      <c r="AH676" s="552"/>
      <c r="AI676" s="614"/>
      <c r="AJ676" s="552"/>
      <c r="AK676" s="552"/>
      <c r="AL676" s="552"/>
      <c r="AM676" s="615"/>
      <c r="AN676" s="259"/>
      <c r="AO676" s="615"/>
      <c r="AP676" s="552"/>
      <c r="AQ676" s="552"/>
      <c r="AR676" s="552"/>
      <c r="AS676" s="552"/>
      <c r="AT676" s="552"/>
      <c r="AU676" s="552"/>
      <c r="AV676" s="552"/>
      <c r="AW676" s="616"/>
      <c r="AX676" s="552"/>
      <c r="AY676" s="552"/>
      <c r="AZ676" s="552"/>
      <c r="BA676" s="616"/>
      <c r="BB676" s="552"/>
      <c r="BC676" s="552"/>
      <c r="BD676" s="552"/>
      <c r="BE676" s="616"/>
      <c r="BF676" s="552"/>
      <c r="BG676" s="552"/>
      <c r="BH676" s="552"/>
      <c r="BI676" s="552"/>
      <c r="BJ676" s="552"/>
      <c r="BK676" s="552"/>
      <c r="BL676" s="552"/>
      <c r="BM676" s="552"/>
      <c r="BN676" s="552"/>
      <c r="BO676" s="678"/>
    </row>
    <row r="677" spans="32:67" ht="20.25" customHeight="1">
      <c r="AF677" s="678"/>
      <c r="AG677" s="552"/>
      <c r="AH677" s="552"/>
      <c r="AI677" s="614"/>
      <c r="AJ677" s="552"/>
      <c r="AK677" s="552"/>
      <c r="AL677" s="552"/>
      <c r="AM677" s="615"/>
      <c r="AN677" s="259"/>
      <c r="AO677" s="615"/>
      <c r="AP677" s="552"/>
      <c r="AQ677" s="552"/>
      <c r="AR677" s="552"/>
      <c r="AS677" s="552"/>
      <c r="AT677" s="552"/>
      <c r="AU677" s="552"/>
      <c r="AV677" s="552"/>
      <c r="AW677" s="616"/>
      <c r="AX677" s="552"/>
      <c r="AY677" s="552"/>
      <c r="AZ677" s="552"/>
      <c r="BA677" s="616"/>
      <c r="BB677" s="552"/>
      <c r="BC677" s="552"/>
      <c r="BD677" s="552"/>
      <c r="BE677" s="616"/>
      <c r="BF677" s="552"/>
      <c r="BG677" s="552"/>
      <c r="BH677" s="552"/>
      <c r="BI677" s="552"/>
      <c r="BJ677" s="552"/>
      <c r="BK677" s="552"/>
      <c r="BL677" s="552"/>
      <c r="BM677" s="552"/>
      <c r="BN677" s="552"/>
      <c r="BO677" s="678"/>
    </row>
    <row r="678" spans="32:67" ht="20.25" customHeight="1">
      <c r="AF678" s="678"/>
      <c r="AG678" s="552"/>
      <c r="AH678" s="552"/>
      <c r="AI678" s="614"/>
      <c r="AJ678" s="552"/>
      <c r="AK678" s="552"/>
      <c r="AL678" s="552"/>
      <c r="AM678" s="615"/>
      <c r="AN678" s="259"/>
      <c r="AO678" s="615"/>
      <c r="AP678" s="552"/>
      <c r="AQ678" s="552"/>
      <c r="AR678" s="552"/>
      <c r="AS678" s="552"/>
      <c r="AT678" s="552"/>
      <c r="AU678" s="552"/>
      <c r="AV678" s="552"/>
      <c r="AW678" s="616"/>
      <c r="AX678" s="552"/>
      <c r="AY678" s="552"/>
      <c r="AZ678" s="552"/>
      <c r="BA678" s="616"/>
      <c r="BB678" s="552"/>
      <c r="BC678" s="552"/>
      <c r="BD678" s="552"/>
      <c r="BE678" s="616"/>
      <c r="BF678" s="552"/>
      <c r="BG678" s="552"/>
      <c r="BH678" s="552"/>
      <c r="BI678" s="552"/>
      <c r="BJ678" s="552"/>
      <c r="BK678" s="552"/>
      <c r="BL678" s="552"/>
      <c r="BM678" s="552"/>
      <c r="BN678" s="552"/>
      <c r="BO678" s="678"/>
    </row>
    <row r="679" spans="32:67" ht="20.25" customHeight="1">
      <c r="AF679" s="678"/>
      <c r="AG679" s="552"/>
      <c r="AH679" s="552"/>
      <c r="AI679" s="614"/>
      <c r="AJ679" s="552"/>
      <c r="AK679" s="552"/>
      <c r="AL679" s="552"/>
      <c r="AM679" s="615"/>
      <c r="AN679" s="259"/>
      <c r="AO679" s="615"/>
      <c r="AP679" s="552"/>
      <c r="AQ679" s="552"/>
      <c r="AR679" s="552"/>
      <c r="AS679" s="552"/>
      <c r="AT679" s="552"/>
      <c r="AU679" s="552"/>
      <c r="AV679" s="552"/>
      <c r="AW679" s="616"/>
      <c r="AX679" s="552"/>
      <c r="AY679" s="552"/>
      <c r="AZ679" s="552"/>
      <c r="BA679" s="616"/>
      <c r="BB679" s="552"/>
      <c r="BC679" s="552"/>
      <c r="BD679" s="552"/>
      <c r="BE679" s="616"/>
      <c r="BF679" s="552"/>
      <c r="BG679" s="552"/>
      <c r="BH679" s="552"/>
      <c r="BI679" s="552"/>
      <c r="BJ679" s="552"/>
      <c r="BK679" s="552"/>
      <c r="BL679" s="552"/>
      <c r="BM679" s="552"/>
      <c r="BN679" s="552"/>
      <c r="BO679" s="678"/>
    </row>
    <row r="680" spans="32:67" ht="20.25" customHeight="1">
      <c r="AF680" s="678"/>
      <c r="AG680" s="552"/>
      <c r="AH680" s="552"/>
      <c r="AI680" s="614"/>
      <c r="AJ680" s="552"/>
      <c r="AK680" s="552"/>
      <c r="AL680" s="552"/>
      <c r="AM680" s="615"/>
      <c r="AN680" s="259"/>
      <c r="AO680" s="615"/>
      <c r="AP680" s="552"/>
      <c r="AQ680" s="552"/>
      <c r="AR680" s="552"/>
      <c r="AS680" s="552"/>
      <c r="AT680" s="552"/>
      <c r="AU680" s="552"/>
      <c r="AV680" s="552"/>
      <c r="AW680" s="616"/>
      <c r="AX680" s="552"/>
      <c r="AY680" s="552"/>
      <c r="AZ680" s="552"/>
      <c r="BA680" s="616"/>
      <c r="BB680" s="552"/>
      <c r="BC680" s="552"/>
      <c r="BD680" s="552"/>
      <c r="BE680" s="616"/>
      <c r="BF680" s="552"/>
      <c r="BG680" s="552"/>
      <c r="BH680" s="552"/>
      <c r="BI680" s="552"/>
      <c r="BJ680" s="552"/>
      <c r="BK680" s="552"/>
      <c r="BL680" s="552"/>
      <c r="BM680" s="552"/>
      <c r="BN680" s="552"/>
      <c r="BO680" s="678"/>
    </row>
    <row r="681" spans="32:67" ht="20.25" customHeight="1">
      <c r="AF681" s="678"/>
      <c r="AG681" s="552"/>
      <c r="AH681" s="552"/>
      <c r="AI681" s="614"/>
      <c r="AJ681" s="552"/>
      <c r="AK681" s="552"/>
      <c r="AL681" s="552"/>
      <c r="AM681" s="615"/>
      <c r="AN681" s="259"/>
      <c r="AO681" s="615"/>
      <c r="AP681" s="552"/>
      <c r="AQ681" s="552"/>
      <c r="AR681" s="552"/>
      <c r="AS681" s="552"/>
      <c r="AT681" s="552"/>
      <c r="AU681" s="552"/>
      <c r="AV681" s="552"/>
      <c r="AW681" s="616"/>
      <c r="AX681" s="552"/>
      <c r="AY681" s="552"/>
      <c r="AZ681" s="552"/>
      <c r="BA681" s="616"/>
      <c r="BB681" s="552"/>
      <c r="BC681" s="552"/>
      <c r="BD681" s="552"/>
      <c r="BE681" s="616"/>
      <c r="BF681" s="552"/>
      <c r="BG681" s="552"/>
      <c r="BH681" s="552"/>
      <c r="BI681" s="552"/>
      <c r="BJ681" s="552"/>
      <c r="BK681" s="552"/>
      <c r="BL681" s="552"/>
      <c r="BM681" s="552"/>
      <c r="BN681" s="552"/>
      <c r="BO681" s="678"/>
    </row>
    <row r="682" spans="32:67" ht="20.25" customHeight="1">
      <c r="AF682" s="678"/>
      <c r="AG682" s="552"/>
      <c r="AH682" s="552"/>
      <c r="AI682" s="614"/>
      <c r="AJ682" s="552"/>
      <c r="AK682" s="552"/>
      <c r="AL682" s="552"/>
      <c r="AM682" s="615"/>
      <c r="AN682" s="259"/>
      <c r="AO682" s="615"/>
      <c r="AP682" s="552"/>
      <c r="AQ682" s="552"/>
      <c r="AR682" s="552"/>
      <c r="AS682" s="552"/>
      <c r="AT682" s="552"/>
      <c r="AU682" s="552"/>
      <c r="AV682" s="552"/>
      <c r="AW682" s="616"/>
      <c r="AX682" s="552"/>
      <c r="AY682" s="552"/>
      <c r="AZ682" s="552"/>
      <c r="BA682" s="616"/>
      <c r="BB682" s="552"/>
      <c r="BC682" s="552"/>
      <c r="BD682" s="552"/>
      <c r="BE682" s="616"/>
      <c r="BF682" s="552"/>
      <c r="BG682" s="552"/>
      <c r="BH682" s="552"/>
      <c r="BI682" s="552"/>
      <c r="BJ682" s="552"/>
      <c r="BK682" s="552"/>
      <c r="BL682" s="552"/>
      <c r="BM682" s="552"/>
      <c r="BN682" s="552"/>
      <c r="BO682" s="678"/>
    </row>
    <row r="683" spans="32:67" ht="20.25" customHeight="1">
      <c r="AF683" s="678"/>
      <c r="AG683" s="552"/>
      <c r="AH683" s="552"/>
      <c r="AI683" s="614"/>
      <c r="AJ683" s="552"/>
      <c r="AK683" s="552"/>
      <c r="AL683" s="552"/>
      <c r="AM683" s="615"/>
      <c r="AN683" s="259"/>
      <c r="AO683" s="615"/>
      <c r="AP683" s="552"/>
      <c r="AQ683" s="552"/>
      <c r="AR683" s="552"/>
      <c r="AS683" s="552"/>
      <c r="AT683" s="552"/>
      <c r="AU683" s="552"/>
      <c r="AV683" s="552"/>
      <c r="AW683" s="616"/>
      <c r="AX683" s="552"/>
      <c r="AY683" s="552"/>
      <c r="AZ683" s="552"/>
      <c r="BA683" s="616"/>
      <c r="BB683" s="552"/>
      <c r="BC683" s="552"/>
      <c r="BD683" s="552"/>
      <c r="BE683" s="616"/>
      <c r="BF683" s="552"/>
      <c r="BG683" s="552"/>
      <c r="BH683" s="552"/>
      <c r="BI683" s="552"/>
      <c r="BJ683" s="552"/>
      <c r="BK683" s="552"/>
      <c r="BL683" s="552"/>
      <c r="BM683" s="552"/>
      <c r="BN683" s="552"/>
      <c r="BO683" s="678"/>
    </row>
    <row r="684" spans="32:67" ht="20.25" customHeight="1">
      <c r="AF684" s="678"/>
      <c r="AG684" s="552"/>
      <c r="AH684" s="552"/>
      <c r="AI684" s="614"/>
      <c r="AJ684" s="552"/>
      <c r="AK684" s="552"/>
      <c r="AL684" s="552"/>
      <c r="AM684" s="615"/>
      <c r="AN684" s="259"/>
      <c r="AO684" s="615"/>
      <c r="AP684" s="552"/>
      <c r="AQ684" s="552"/>
      <c r="AR684" s="552"/>
      <c r="AS684" s="552"/>
      <c r="AT684" s="552"/>
      <c r="AU684" s="552"/>
      <c r="AV684" s="552"/>
      <c r="AW684" s="616"/>
      <c r="AX684" s="552"/>
      <c r="AY684" s="552"/>
      <c r="AZ684" s="552"/>
      <c r="BA684" s="616"/>
      <c r="BB684" s="552"/>
      <c r="BC684" s="552"/>
      <c r="BD684" s="552"/>
      <c r="BE684" s="616"/>
      <c r="BF684" s="552"/>
      <c r="BG684" s="552"/>
      <c r="BH684" s="552"/>
      <c r="BI684" s="552"/>
      <c r="BJ684" s="552"/>
      <c r="BK684" s="552"/>
      <c r="BL684" s="552"/>
      <c r="BM684" s="552"/>
      <c r="BN684" s="552"/>
      <c r="BO684" s="678"/>
    </row>
    <row r="685" spans="32:67" ht="20.25" customHeight="1">
      <c r="AF685" s="678"/>
      <c r="AG685" s="552"/>
      <c r="AH685" s="552"/>
      <c r="AI685" s="614"/>
      <c r="AJ685" s="552"/>
      <c r="AK685" s="552"/>
      <c r="AL685" s="552"/>
      <c r="AM685" s="615"/>
      <c r="AN685" s="259"/>
      <c r="AO685" s="615"/>
      <c r="AP685" s="552"/>
      <c r="AQ685" s="552"/>
      <c r="AR685" s="552"/>
      <c r="AS685" s="552"/>
      <c r="AT685" s="552"/>
      <c r="AU685" s="552"/>
      <c r="AV685" s="552"/>
      <c r="AW685" s="616"/>
      <c r="AX685" s="552"/>
      <c r="AY685" s="552"/>
      <c r="AZ685" s="552"/>
      <c r="BA685" s="616"/>
      <c r="BB685" s="552"/>
      <c r="BC685" s="552"/>
      <c r="BD685" s="552"/>
      <c r="BE685" s="616"/>
      <c r="BF685" s="552"/>
      <c r="BG685" s="552"/>
      <c r="BH685" s="552"/>
      <c r="BI685" s="552"/>
      <c r="BJ685" s="552"/>
      <c r="BK685" s="552"/>
      <c r="BL685" s="552"/>
      <c r="BM685" s="552"/>
      <c r="BN685" s="552"/>
      <c r="BO685" s="678"/>
    </row>
    <row r="686" spans="32:67" ht="20.25" customHeight="1">
      <c r="AF686" s="678"/>
      <c r="AG686" s="552"/>
      <c r="AH686" s="552"/>
      <c r="AI686" s="614"/>
      <c r="AJ686" s="552"/>
      <c r="AK686" s="552"/>
      <c r="AL686" s="552"/>
      <c r="AM686" s="615"/>
      <c r="AN686" s="259"/>
      <c r="AO686" s="615"/>
      <c r="AP686" s="552"/>
      <c r="AQ686" s="552"/>
      <c r="AR686" s="552"/>
      <c r="AS686" s="552"/>
      <c r="AT686" s="552"/>
      <c r="AU686" s="552"/>
      <c r="AV686" s="552"/>
      <c r="AW686" s="616"/>
      <c r="AX686" s="552"/>
      <c r="AY686" s="552"/>
      <c r="AZ686" s="552"/>
      <c r="BA686" s="616"/>
      <c r="BB686" s="552"/>
      <c r="BC686" s="552"/>
      <c r="BD686" s="552"/>
      <c r="BE686" s="616"/>
      <c r="BF686" s="552"/>
      <c r="BG686" s="552"/>
      <c r="BH686" s="552"/>
      <c r="BI686" s="552"/>
      <c r="BJ686" s="552"/>
      <c r="BK686" s="552"/>
      <c r="BL686" s="552"/>
      <c r="BM686" s="552"/>
      <c r="BN686" s="552"/>
      <c r="BO686" s="678"/>
    </row>
    <row r="687" spans="32:67" ht="20.25" customHeight="1">
      <c r="AF687" s="678"/>
      <c r="AG687" s="552"/>
      <c r="AH687" s="552"/>
      <c r="AI687" s="614"/>
      <c r="AJ687" s="552"/>
      <c r="AK687" s="552"/>
      <c r="AL687" s="552"/>
      <c r="AM687" s="615"/>
      <c r="AN687" s="259"/>
      <c r="AO687" s="615"/>
      <c r="AP687" s="552"/>
      <c r="AQ687" s="552"/>
      <c r="AR687" s="552"/>
      <c r="AS687" s="552"/>
      <c r="AT687" s="552"/>
      <c r="AU687" s="552"/>
      <c r="AV687" s="552"/>
      <c r="AW687" s="616"/>
      <c r="AX687" s="552"/>
      <c r="AY687" s="552"/>
      <c r="AZ687" s="552"/>
      <c r="BA687" s="616"/>
      <c r="BB687" s="552"/>
      <c r="BC687" s="552"/>
      <c r="BD687" s="552"/>
      <c r="BE687" s="616"/>
      <c r="BF687" s="552"/>
      <c r="BG687" s="552"/>
      <c r="BH687" s="552"/>
      <c r="BI687" s="552"/>
      <c r="BJ687" s="552"/>
      <c r="BK687" s="552"/>
      <c r="BL687" s="552"/>
      <c r="BM687" s="552"/>
      <c r="BN687" s="552"/>
      <c r="BO687" s="678"/>
    </row>
    <row r="688" spans="32:67" ht="20.25" customHeight="1">
      <c r="AF688" s="678"/>
      <c r="AG688" s="552"/>
      <c r="AH688" s="552"/>
      <c r="AI688" s="614"/>
      <c r="AJ688" s="552"/>
      <c r="AK688" s="552"/>
      <c r="AL688" s="552"/>
      <c r="AM688" s="615"/>
      <c r="AN688" s="259"/>
      <c r="AO688" s="615"/>
      <c r="AP688" s="552"/>
      <c r="AQ688" s="552"/>
      <c r="AR688" s="552"/>
      <c r="AS688" s="552"/>
      <c r="AT688" s="552"/>
      <c r="AU688" s="552"/>
      <c r="AV688" s="552"/>
      <c r="AW688" s="616"/>
      <c r="AX688" s="552"/>
      <c r="AY688" s="552"/>
      <c r="AZ688" s="552"/>
      <c r="BA688" s="616"/>
      <c r="BB688" s="552"/>
      <c r="BC688" s="552"/>
      <c r="BD688" s="552"/>
      <c r="BE688" s="616"/>
      <c r="BF688" s="552"/>
      <c r="BG688" s="552"/>
      <c r="BH688" s="552"/>
      <c r="BI688" s="552"/>
      <c r="BJ688" s="552"/>
      <c r="BK688" s="552"/>
      <c r="BL688" s="552"/>
      <c r="BM688" s="552"/>
      <c r="BN688" s="552"/>
      <c r="BO688" s="678"/>
    </row>
    <row r="689" spans="32:67" ht="20.25" customHeight="1">
      <c r="AF689" s="678"/>
      <c r="AG689" s="552"/>
      <c r="AH689" s="552"/>
      <c r="AI689" s="614"/>
      <c r="AJ689" s="552"/>
      <c r="AK689" s="552"/>
      <c r="AL689" s="552"/>
      <c r="AM689" s="615"/>
      <c r="AN689" s="259"/>
      <c r="AO689" s="615"/>
      <c r="AP689" s="552"/>
      <c r="AQ689" s="552"/>
      <c r="AR689" s="552"/>
      <c r="AS689" s="552"/>
      <c r="AT689" s="552"/>
      <c r="AU689" s="552"/>
      <c r="AV689" s="552"/>
      <c r="AW689" s="616"/>
      <c r="AX689" s="552"/>
      <c r="AY689" s="552"/>
      <c r="AZ689" s="552"/>
      <c r="BA689" s="616"/>
      <c r="BB689" s="552"/>
      <c r="BC689" s="552"/>
      <c r="BD689" s="552"/>
      <c r="BE689" s="616"/>
      <c r="BF689" s="552"/>
      <c r="BG689" s="552"/>
      <c r="BH689" s="552"/>
      <c r="BI689" s="552"/>
      <c r="BJ689" s="552"/>
      <c r="BK689" s="552"/>
      <c r="BL689" s="552"/>
      <c r="BM689" s="552"/>
      <c r="BN689" s="552"/>
      <c r="BO689" s="678"/>
    </row>
    <row r="690" spans="32:67" ht="20.25" customHeight="1">
      <c r="AF690" s="678"/>
      <c r="AG690" s="552"/>
      <c r="AH690" s="552"/>
      <c r="AI690" s="614"/>
      <c r="AJ690" s="552"/>
      <c r="AK690" s="552"/>
      <c r="AL690" s="552"/>
      <c r="AM690" s="615"/>
      <c r="AN690" s="259"/>
      <c r="AO690" s="615"/>
      <c r="AP690" s="552"/>
      <c r="AQ690" s="552"/>
      <c r="AR690" s="552"/>
      <c r="AS690" s="552"/>
      <c r="AT690" s="552"/>
      <c r="AU690" s="552"/>
      <c r="AV690" s="552"/>
      <c r="AW690" s="616"/>
      <c r="AX690" s="552"/>
      <c r="AY690" s="552"/>
      <c r="AZ690" s="552"/>
      <c r="BA690" s="616"/>
      <c r="BB690" s="552"/>
      <c r="BC690" s="552"/>
      <c r="BD690" s="552"/>
      <c r="BE690" s="616"/>
      <c r="BF690" s="552"/>
      <c r="BG690" s="552"/>
      <c r="BH690" s="552"/>
      <c r="BI690" s="552"/>
      <c r="BJ690" s="552"/>
      <c r="BK690" s="552"/>
      <c r="BL690" s="552"/>
      <c r="BM690" s="552"/>
      <c r="BN690" s="552"/>
      <c r="BO690" s="678"/>
    </row>
    <row r="691" spans="32:67" ht="20.25" customHeight="1">
      <c r="AF691" s="678"/>
      <c r="AG691" s="552"/>
      <c r="AH691" s="552"/>
      <c r="AI691" s="614"/>
      <c r="AJ691" s="552"/>
      <c r="AK691" s="552"/>
      <c r="AL691" s="552"/>
      <c r="AM691" s="615"/>
      <c r="AN691" s="259"/>
      <c r="AO691" s="615"/>
      <c r="AP691" s="552"/>
      <c r="AQ691" s="552"/>
      <c r="AR691" s="552"/>
      <c r="AS691" s="552"/>
      <c r="AT691" s="552"/>
      <c r="AU691" s="552"/>
      <c r="AV691" s="552"/>
      <c r="AW691" s="616"/>
      <c r="AX691" s="552"/>
      <c r="AY691" s="552"/>
      <c r="AZ691" s="552"/>
      <c r="BA691" s="616"/>
      <c r="BB691" s="552"/>
      <c r="BC691" s="552"/>
      <c r="BD691" s="552"/>
      <c r="BE691" s="616"/>
      <c r="BF691" s="552"/>
      <c r="BG691" s="552"/>
      <c r="BH691" s="552"/>
      <c r="BI691" s="552"/>
      <c r="BJ691" s="552"/>
      <c r="BK691" s="552"/>
      <c r="BL691" s="552"/>
      <c r="BM691" s="552"/>
      <c r="BN691" s="552"/>
      <c r="BO691" s="678"/>
    </row>
    <row r="692" spans="32:67" ht="20.25" customHeight="1">
      <c r="AF692" s="678"/>
      <c r="AG692" s="552"/>
      <c r="AH692" s="552"/>
      <c r="AI692" s="614"/>
      <c r="AJ692" s="552"/>
      <c r="AK692" s="552"/>
      <c r="AL692" s="552"/>
      <c r="AM692" s="615"/>
      <c r="AN692" s="259"/>
      <c r="AO692" s="615"/>
      <c r="AP692" s="552"/>
      <c r="AQ692" s="552"/>
      <c r="AR692" s="552"/>
      <c r="AS692" s="552"/>
      <c r="AT692" s="552"/>
      <c r="AU692" s="552"/>
      <c r="AV692" s="552"/>
      <c r="AW692" s="616"/>
      <c r="AX692" s="552"/>
      <c r="AY692" s="552"/>
      <c r="AZ692" s="552"/>
      <c r="BA692" s="616"/>
      <c r="BB692" s="552"/>
      <c r="BC692" s="552"/>
      <c r="BD692" s="552"/>
      <c r="BE692" s="616"/>
      <c r="BF692" s="552"/>
      <c r="BG692" s="552"/>
      <c r="BH692" s="552"/>
      <c r="BI692" s="552"/>
      <c r="BJ692" s="552"/>
      <c r="BK692" s="552"/>
      <c r="BL692" s="552"/>
      <c r="BM692" s="552"/>
      <c r="BN692" s="552"/>
      <c r="BO692" s="678"/>
    </row>
    <row r="693" spans="32:67" ht="20.25" customHeight="1">
      <c r="AF693" s="678"/>
      <c r="AG693" s="552"/>
      <c r="AH693" s="552"/>
      <c r="AI693" s="614"/>
      <c r="AJ693" s="552"/>
      <c r="AK693" s="552"/>
      <c r="AL693" s="552"/>
      <c r="AM693" s="615"/>
      <c r="AN693" s="259"/>
      <c r="AO693" s="615"/>
      <c r="AP693" s="552"/>
      <c r="AQ693" s="552"/>
      <c r="AR693" s="552"/>
      <c r="AS693" s="552"/>
      <c r="AT693" s="552"/>
      <c r="AU693" s="552"/>
      <c r="AV693" s="552"/>
      <c r="AW693" s="616"/>
      <c r="AX693" s="552"/>
      <c r="AY693" s="552"/>
      <c r="AZ693" s="552"/>
      <c r="BA693" s="616"/>
      <c r="BB693" s="552"/>
      <c r="BC693" s="552"/>
      <c r="BD693" s="552"/>
      <c r="BE693" s="616"/>
      <c r="BF693" s="552"/>
      <c r="BG693" s="552"/>
      <c r="BH693" s="552"/>
      <c r="BI693" s="552"/>
      <c r="BJ693" s="552"/>
      <c r="BK693" s="552"/>
      <c r="BL693" s="552"/>
      <c r="BM693" s="552"/>
      <c r="BN693" s="552"/>
      <c r="BO693" s="678"/>
    </row>
    <row r="694" spans="32:67" ht="20.25" customHeight="1">
      <c r="AF694" s="678"/>
      <c r="AG694" s="552"/>
      <c r="AH694" s="552"/>
      <c r="AI694" s="614"/>
      <c r="AJ694" s="552"/>
      <c r="AK694" s="552"/>
      <c r="AL694" s="552"/>
      <c r="AM694" s="615"/>
      <c r="AN694" s="259"/>
      <c r="AO694" s="615"/>
      <c r="AP694" s="552"/>
      <c r="AQ694" s="552"/>
      <c r="AR694" s="552"/>
      <c r="AS694" s="552"/>
      <c r="AT694" s="552"/>
      <c r="AU694" s="552"/>
      <c r="AV694" s="552"/>
      <c r="AW694" s="616"/>
      <c r="AX694" s="552"/>
      <c r="AY694" s="552"/>
      <c r="AZ694" s="552"/>
      <c r="BA694" s="616"/>
      <c r="BB694" s="552"/>
      <c r="BC694" s="552"/>
      <c r="BD694" s="552"/>
      <c r="BE694" s="616"/>
      <c r="BF694" s="552"/>
      <c r="BG694" s="552"/>
      <c r="BH694" s="552"/>
      <c r="BI694" s="552"/>
      <c r="BJ694" s="552"/>
      <c r="BK694" s="552"/>
      <c r="BL694" s="552"/>
      <c r="BM694" s="552"/>
      <c r="BN694" s="552"/>
      <c r="BO694" s="678"/>
    </row>
    <row r="695" spans="32:67" ht="20.25" customHeight="1">
      <c r="AF695" s="678"/>
      <c r="AG695" s="552"/>
      <c r="AH695" s="552"/>
      <c r="AI695" s="614"/>
      <c r="AJ695" s="552"/>
      <c r="AK695" s="552"/>
      <c r="AL695" s="552"/>
      <c r="AM695" s="615"/>
      <c r="AN695" s="259"/>
      <c r="AO695" s="615"/>
      <c r="AP695" s="552"/>
      <c r="AQ695" s="552"/>
      <c r="AR695" s="552"/>
      <c r="AS695" s="552"/>
      <c r="AT695" s="552"/>
      <c r="AU695" s="552"/>
      <c r="AV695" s="552"/>
      <c r="AW695" s="616"/>
      <c r="AX695" s="552"/>
      <c r="AY695" s="552"/>
      <c r="AZ695" s="552"/>
      <c r="BA695" s="616"/>
      <c r="BB695" s="552"/>
      <c r="BC695" s="552"/>
      <c r="BD695" s="552"/>
      <c r="BE695" s="616"/>
      <c r="BF695" s="552"/>
      <c r="BG695" s="552"/>
      <c r="BH695" s="552"/>
      <c r="BI695" s="552"/>
      <c r="BJ695" s="552"/>
      <c r="BK695" s="552"/>
      <c r="BL695" s="552"/>
      <c r="BM695" s="552"/>
      <c r="BN695" s="552"/>
      <c r="BO695" s="678"/>
    </row>
    <row r="696" spans="32:67" ht="20.25" customHeight="1">
      <c r="AF696" s="678"/>
      <c r="AG696" s="552"/>
      <c r="AH696" s="552"/>
      <c r="AI696" s="614"/>
      <c r="AJ696" s="552"/>
      <c r="AK696" s="552"/>
      <c r="AL696" s="552"/>
      <c r="AM696" s="615"/>
      <c r="AN696" s="259"/>
      <c r="AO696" s="615"/>
      <c r="AP696" s="552"/>
      <c r="AQ696" s="552"/>
      <c r="AR696" s="552"/>
      <c r="AS696" s="552"/>
      <c r="AT696" s="552"/>
      <c r="AU696" s="552"/>
      <c r="AV696" s="552"/>
      <c r="AW696" s="616"/>
      <c r="AX696" s="552"/>
      <c r="AY696" s="552"/>
      <c r="AZ696" s="552"/>
      <c r="BA696" s="616"/>
      <c r="BB696" s="552"/>
      <c r="BC696" s="552"/>
      <c r="BD696" s="552"/>
      <c r="BE696" s="616"/>
      <c r="BF696" s="552"/>
      <c r="BG696" s="552"/>
      <c r="BH696" s="552"/>
      <c r="BI696" s="552"/>
      <c r="BJ696" s="552"/>
      <c r="BK696" s="552"/>
      <c r="BL696" s="552"/>
      <c r="BM696" s="552"/>
      <c r="BN696" s="552"/>
      <c r="BO696" s="678"/>
    </row>
    <row r="697" spans="32:67" ht="20.25" customHeight="1">
      <c r="AF697" s="678"/>
      <c r="AG697" s="552"/>
      <c r="AH697" s="552"/>
      <c r="AI697" s="614"/>
      <c r="AJ697" s="552"/>
      <c r="AK697" s="552"/>
      <c r="AL697" s="552"/>
      <c r="AM697" s="615"/>
      <c r="AN697" s="259"/>
      <c r="AO697" s="615"/>
      <c r="AP697" s="552"/>
      <c r="AQ697" s="552"/>
      <c r="AR697" s="552"/>
      <c r="AS697" s="552"/>
      <c r="AT697" s="552"/>
      <c r="AU697" s="552"/>
      <c r="AV697" s="552"/>
      <c r="AW697" s="616"/>
      <c r="AX697" s="552"/>
      <c r="AY697" s="552"/>
      <c r="AZ697" s="552"/>
      <c r="BA697" s="616"/>
      <c r="BB697" s="552"/>
      <c r="BC697" s="552"/>
      <c r="BD697" s="552"/>
      <c r="BE697" s="616"/>
      <c r="BF697" s="552"/>
      <c r="BG697" s="552"/>
      <c r="BH697" s="552"/>
      <c r="BI697" s="552"/>
      <c r="BJ697" s="552"/>
      <c r="BK697" s="552"/>
      <c r="BL697" s="552"/>
      <c r="BM697" s="552"/>
      <c r="BN697" s="552"/>
      <c r="BO697" s="678"/>
    </row>
    <row r="698" spans="32:67" ht="20.25" customHeight="1">
      <c r="AF698" s="678"/>
      <c r="AG698" s="552"/>
      <c r="AH698" s="552"/>
      <c r="AI698" s="614"/>
      <c r="AJ698" s="552"/>
      <c r="AK698" s="552"/>
      <c r="AL698" s="552"/>
      <c r="AM698" s="615"/>
      <c r="AN698" s="259"/>
      <c r="AO698" s="615"/>
      <c r="AP698" s="552"/>
      <c r="AQ698" s="552"/>
      <c r="AR698" s="552"/>
      <c r="AS698" s="552"/>
      <c r="AT698" s="552"/>
      <c r="AU698" s="552"/>
      <c r="AV698" s="552"/>
      <c r="AW698" s="616"/>
      <c r="AX698" s="552"/>
      <c r="AY698" s="552"/>
      <c r="AZ698" s="552"/>
      <c r="BA698" s="616"/>
      <c r="BB698" s="552"/>
      <c r="BC698" s="552"/>
      <c r="BD698" s="552"/>
      <c r="BE698" s="616"/>
      <c r="BF698" s="552"/>
      <c r="BG698" s="552"/>
      <c r="BH698" s="552"/>
      <c r="BI698" s="552"/>
      <c r="BJ698" s="552"/>
      <c r="BK698" s="552"/>
      <c r="BL698" s="552"/>
      <c r="BM698" s="552"/>
      <c r="BN698" s="552"/>
      <c r="BO698" s="678"/>
    </row>
    <row r="699" spans="32:67" ht="20.25" customHeight="1">
      <c r="AF699" s="678"/>
      <c r="AG699" s="552"/>
      <c r="AH699" s="552"/>
      <c r="AI699" s="614"/>
      <c r="AJ699" s="552"/>
      <c r="AK699" s="552"/>
      <c r="AL699" s="552"/>
      <c r="AM699" s="615"/>
      <c r="AN699" s="259"/>
      <c r="AO699" s="615"/>
      <c r="AP699" s="552"/>
      <c r="AQ699" s="552"/>
      <c r="AR699" s="552"/>
      <c r="AS699" s="552"/>
      <c r="AT699" s="552"/>
      <c r="AU699" s="552"/>
      <c r="AV699" s="552"/>
      <c r="AW699" s="616"/>
      <c r="AX699" s="552"/>
      <c r="AY699" s="552"/>
      <c r="AZ699" s="552"/>
      <c r="BA699" s="616"/>
      <c r="BB699" s="552"/>
      <c r="BC699" s="552"/>
      <c r="BD699" s="552"/>
      <c r="BE699" s="616"/>
      <c r="BF699" s="552"/>
      <c r="BG699" s="552"/>
      <c r="BH699" s="552"/>
      <c r="BI699" s="552"/>
      <c r="BJ699" s="552"/>
      <c r="BK699" s="552"/>
      <c r="BL699" s="552"/>
      <c r="BM699" s="552"/>
      <c r="BN699" s="552"/>
      <c r="BO699" s="678"/>
    </row>
    <row r="700" spans="32:67" ht="20.25" customHeight="1">
      <c r="AF700" s="678"/>
      <c r="AG700" s="552"/>
      <c r="AH700" s="552"/>
      <c r="AI700" s="614"/>
      <c r="AJ700" s="552"/>
      <c r="AK700" s="552"/>
      <c r="AL700" s="552"/>
      <c r="AM700" s="615"/>
      <c r="AN700" s="259"/>
      <c r="AO700" s="615"/>
      <c r="AP700" s="552"/>
      <c r="AQ700" s="552"/>
      <c r="AR700" s="552"/>
      <c r="AS700" s="552"/>
      <c r="AT700" s="552"/>
      <c r="AU700" s="552"/>
      <c r="AV700" s="552"/>
      <c r="AW700" s="616"/>
      <c r="AX700" s="552"/>
      <c r="AY700" s="552"/>
      <c r="AZ700" s="552"/>
      <c r="BA700" s="616"/>
      <c r="BB700" s="552"/>
      <c r="BC700" s="552"/>
      <c r="BD700" s="552"/>
      <c r="BE700" s="616"/>
      <c r="BF700" s="552"/>
      <c r="BG700" s="552"/>
      <c r="BH700" s="552"/>
      <c r="BI700" s="552"/>
      <c r="BJ700" s="552"/>
      <c r="BK700" s="552"/>
      <c r="BL700" s="552"/>
      <c r="BM700" s="552"/>
      <c r="BN700" s="552"/>
      <c r="BO700" s="678"/>
    </row>
    <row r="701" spans="32:67" ht="20.25" customHeight="1">
      <c r="AF701" s="678"/>
      <c r="AG701" s="552"/>
      <c r="AH701" s="552"/>
      <c r="AI701" s="614"/>
      <c r="AJ701" s="552"/>
      <c r="AK701" s="552"/>
      <c r="AL701" s="552"/>
      <c r="AM701" s="615"/>
      <c r="AN701" s="259"/>
      <c r="AO701" s="615"/>
      <c r="AP701" s="552"/>
      <c r="AQ701" s="552"/>
      <c r="AR701" s="552"/>
      <c r="AS701" s="552"/>
      <c r="AT701" s="552"/>
      <c r="AU701" s="552"/>
      <c r="AV701" s="552"/>
      <c r="AW701" s="616"/>
      <c r="AX701" s="552"/>
      <c r="AY701" s="552"/>
      <c r="AZ701" s="552"/>
      <c r="BA701" s="616"/>
      <c r="BB701" s="552"/>
      <c r="BC701" s="552"/>
      <c r="BD701" s="552"/>
      <c r="BE701" s="616"/>
      <c r="BF701" s="552"/>
      <c r="BG701" s="552"/>
      <c r="BH701" s="552"/>
      <c r="BI701" s="552"/>
      <c r="BJ701" s="552"/>
      <c r="BK701" s="552"/>
      <c r="BL701" s="552"/>
      <c r="BM701" s="552"/>
      <c r="BN701" s="552"/>
      <c r="BO701" s="678"/>
    </row>
    <row r="702" spans="32:67" ht="20.25" customHeight="1">
      <c r="AF702" s="678"/>
      <c r="AG702" s="552"/>
      <c r="AH702" s="552"/>
      <c r="AI702" s="614"/>
      <c r="AJ702" s="552"/>
      <c r="AK702" s="552"/>
      <c r="AL702" s="552"/>
      <c r="AM702" s="615"/>
      <c r="AN702" s="259"/>
      <c r="AO702" s="615"/>
      <c r="AP702" s="552"/>
      <c r="AQ702" s="552"/>
      <c r="AR702" s="552"/>
      <c r="AS702" s="552"/>
      <c r="AT702" s="552"/>
      <c r="AU702" s="552"/>
      <c r="AV702" s="552"/>
      <c r="AW702" s="616"/>
      <c r="AX702" s="552"/>
      <c r="AY702" s="552"/>
      <c r="AZ702" s="552"/>
      <c r="BA702" s="616"/>
      <c r="BB702" s="552"/>
      <c r="BC702" s="552"/>
      <c r="BD702" s="552"/>
      <c r="BE702" s="616"/>
      <c r="BF702" s="552"/>
      <c r="BG702" s="552"/>
      <c r="BH702" s="552"/>
      <c r="BI702" s="552"/>
      <c r="BJ702" s="552"/>
      <c r="BK702" s="552"/>
      <c r="BL702" s="552"/>
      <c r="BM702" s="552"/>
      <c r="BN702" s="552"/>
      <c r="BO702" s="678"/>
    </row>
    <row r="703" spans="32:67" ht="20.25" customHeight="1">
      <c r="AF703" s="678"/>
      <c r="AG703" s="552"/>
      <c r="AH703" s="552"/>
      <c r="AI703" s="614"/>
      <c r="AJ703" s="552"/>
      <c r="AK703" s="552"/>
      <c r="AL703" s="552"/>
      <c r="AM703" s="615"/>
      <c r="AN703" s="259"/>
      <c r="AO703" s="615"/>
      <c r="AP703" s="552"/>
      <c r="AQ703" s="552"/>
      <c r="AR703" s="552"/>
      <c r="AS703" s="552"/>
      <c r="AT703" s="552"/>
      <c r="AU703" s="552"/>
      <c r="AV703" s="552"/>
      <c r="AW703" s="616"/>
      <c r="AX703" s="552"/>
      <c r="AY703" s="552"/>
      <c r="AZ703" s="552"/>
      <c r="BA703" s="616"/>
      <c r="BB703" s="552"/>
      <c r="BC703" s="552"/>
      <c r="BD703" s="552"/>
      <c r="BE703" s="616"/>
      <c r="BF703" s="552"/>
      <c r="BG703" s="552"/>
      <c r="BH703" s="552"/>
      <c r="BI703" s="552"/>
      <c r="BJ703" s="552"/>
      <c r="BK703" s="552"/>
      <c r="BL703" s="552"/>
      <c r="BM703" s="552"/>
      <c r="BN703" s="552"/>
      <c r="BO703" s="678"/>
    </row>
    <row r="704" spans="32:67" ht="20.25" customHeight="1">
      <c r="AF704" s="678"/>
      <c r="AG704" s="552"/>
      <c r="AH704" s="552"/>
      <c r="AI704" s="614"/>
      <c r="AJ704" s="552"/>
      <c r="AK704" s="552"/>
      <c r="AL704" s="552"/>
      <c r="AM704" s="615"/>
      <c r="AN704" s="259"/>
      <c r="AO704" s="615"/>
      <c r="AP704" s="552"/>
      <c r="AQ704" s="552"/>
      <c r="AR704" s="552"/>
      <c r="AS704" s="552"/>
      <c r="AT704" s="552"/>
      <c r="AU704" s="552"/>
      <c r="AV704" s="552"/>
      <c r="AW704" s="616"/>
      <c r="AX704" s="552"/>
      <c r="AY704" s="552"/>
      <c r="AZ704" s="552"/>
      <c r="BA704" s="616"/>
      <c r="BB704" s="552"/>
      <c r="BC704" s="552"/>
      <c r="BD704" s="552"/>
      <c r="BE704" s="616"/>
      <c r="BF704" s="552"/>
      <c r="BG704" s="552"/>
      <c r="BH704" s="552"/>
      <c r="BI704" s="552"/>
      <c r="BJ704" s="552"/>
      <c r="BK704" s="552"/>
      <c r="BL704" s="552"/>
      <c r="BM704" s="552"/>
      <c r="BN704" s="552"/>
      <c r="BO704" s="678"/>
    </row>
    <row r="705" spans="32:67" ht="20.25" customHeight="1">
      <c r="AF705" s="678"/>
      <c r="AG705" s="552"/>
      <c r="AH705" s="552"/>
      <c r="AI705" s="614"/>
      <c r="AJ705" s="552"/>
      <c r="AK705" s="552"/>
      <c r="AL705" s="552"/>
      <c r="AM705" s="615"/>
      <c r="AN705" s="259"/>
      <c r="AO705" s="615"/>
      <c r="AP705" s="552"/>
      <c r="AQ705" s="552"/>
      <c r="AR705" s="552"/>
      <c r="AS705" s="552"/>
      <c r="AT705" s="552"/>
      <c r="AU705" s="552"/>
      <c r="AV705" s="552"/>
      <c r="AW705" s="616"/>
      <c r="AX705" s="552"/>
      <c r="AY705" s="552"/>
      <c r="AZ705" s="552"/>
      <c r="BA705" s="616"/>
      <c r="BB705" s="552"/>
      <c r="BC705" s="552"/>
      <c r="BD705" s="552"/>
      <c r="BE705" s="616"/>
      <c r="BF705" s="552"/>
      <c r="BG705" s="552"/>
      <c r="BH705" s="552"/>
      <c r="BI705" s="552"/>
      <c r="BJ705" s="552"/>
      <c r="BK705" s="552"/>
      <c r="BL705" s="552"/>
      <c r="BM705" s="552"/>
      <c r="BN705" s="552"/>
      <c r="BO705" s="678"/>
    </row>
    <row r="706" spans="32:67" ht="20.25" customHeight="1">
      <c r="AF706" s="678"/>
      <c r="AG706" s="552"/>
      <c r="AH706" s="552"/>
      <c r="AI706" s="614"/>
      <c r="AJ706" s="552"/>
      <c r="AK706" s="552"/>
      <c r="AL706" s="552"/>
      <c r="AM706" s="615"/>
      <c r="AN706" s="259"/>
      <c r="AO706" s="615"/>
      <c r="AP706" s="552"/>
      <c r="AQ706" s="552"/>
      <c r="AR706" s="552"/>
      <c r="AS706" s="552"/>
      <c r="AT706" s="552"/>
      <c r="AU706" s="552"/>
      <c r="AV706" s="552"/>
      <c r="AW706" s="616"/>
      <c r="AX706" s="552"/>
      <c r="AY706" s="552"/>
      <c r="AZ706" s="552"/>
      <c r="BA706" s="616"/>
      <c r="BB706" s="552"/>
      <c r="BC706" s="552"/>
      <c r="BD706" s="552"/>
      <c r="BE706" s="616"/>
      <c r="BF706" s="552"/>
      <c r="BG706" s="552"/>
      <c r="BH706" s="552"/>
      <c r="BI706" s="552"/>
      <c r="BJ706" s="552"/>
      <c r="BK706" s="552"/>
      <c r="BL706" s="552"/>
      <c r="BM706" s="552"/>
      <c r="BN706" s="552"/>
      <c r="BO706" s="678"/>
    </row>
    <row r="707" spans="32:67" ht="20.25" customHeight="1">
      <c r="AF707" s="678"/>
      <c r="AG707" s="552"/>
      <c r="AH707" s="552"/>
      <c r="AI707" s="614"/>
      <c r="AJ707" s="552"/>
      <c r="AK707" s="552"/>
      <c r="AL707" s="552"/>
      <c r="AM707" s="615"/>
      <c r="AN707" s="259"/>
      <c r="AO707" s="615"/>
      <c r="AP707" s="552"/>
      <c r="AQ707" s="552"/>
      <c r="AR707" s="552"/>
      <c r="AS707" s="552"/>
      <c r="AT707" s="552"/>
      <c r="AU707" s="552"/>
      <c r="AV707" s="552"/>
      <c r="AW707" s="616"/>
      <c r="AX707" s="552"/>
      <c r="AY707" s="552"/>
      <c r="AZ707" s="552"/>
      <c r="BA707" s="616"/>
      <c r="BB707" s="552"/>
      <c r="BC707" s="552"/>
      <c r="BD707" s="552"/>
      <c r="BE707" s="616"/>
      <c r="BF707" s="552"/>
      <c r="BG707" s="552"/>
      <c r="BH707" s="552"/>
      <c r="BI707" s="552"/>
      <c r="BJ707" s="552"/>
      <c r="BK707" s="552"/>
      <c r="BL707" s="552"/>
      <c r="BM707" s="552"/>
      <c r="BN707" s="552"/>
      <c r="BO707" s="678"/>
    </row>
    <row r="708" spans="32:67" ht="20.25" customHeight="1">
      <c r="AF708" s="678"/>
      <c r="AG708" s="552"/>
      <c r="AH708" s="552"/>
      <c r="AI708" s="614"/>
      <c r="AJ708" s="552"/>
      <c r="AK708" s="552"/>
      <c r="AL708" s="552"/>
      <c r="AM708" s="615"/>
      <c r="AN708" s="259"/>
      <c r="AO708" s="615"/>
      <c r="AP708" s="552"/>
      <c r="AQ708" s="552"/>
      <c r="AR708" s="552"/>
      <c r="AS708" s="552"/>
      <c r="AT708" s="552"/>
      <c r="AU708" s="552"/>
      <c r="AV708" s="552"/>
      <c r="AW708" s="616"/>
      <c r="AX708" s="552"/>
      <c r="AY708" s="552"/>
      <c r="AZ708" s="552"/>
      <c r="BA708" s="616"/>
      <c r="BB708" s="552"/>
      <c r="BC708" s="552"/>
      <c r="BD708" s="552"/>
      <c r="BE708" s="616"/>
      <c r="BF708" s="552"/>
      <c r="BG708" s="552"/>
      <c r="BH708" s="552"/>
      <c r="BI708" s="552"/>
      <c r="BJ708" s="552"/>
      <c r="BK708" s="552"/>
      <c r="BL708" s="552"/>
      <c r="BM708" s="552"/>
      <c r="BN708" s="552"/>
      <c r="BO708" s="678"/>
    </row>
    <row r="709" spans="32:67" ht="20.25" customHeight="1">
      <c r="AF709" s="678"/>
      <c r="AG709" s="552"/>
      <c r="AH709" s="552"/>
      <c r="AI709" s="614"/>
      <c r="AJ709" s="552"/>
      <c r="AK709" s="552"/>
      <c r="AL709" s="552"/>
      <c r="AM709" s="615"/>
      <c r="AN709" s="259"/>
      <c r="AO709" s="615"/>
      <c r="AP709" s="552"/>
      <c r="AQ709" s="552"/>
      <c r="AR709" s="552"/>
      <c r="AS709" s="552"/>
      <c r="AT709" s="552"/>
      <c r="AU709" s="552"/>
      <c r="AV709" s="552"/>
      <c r="AW709" s="616"/>
      <c r="AX709" s="552"/>
      <c r="AY709" s="552"/>
      <c r="AZ709" s="552"/>
      <c r="BA709" s="616"/>
      <c r="BB709" s="552"/>
      <c r="BC709" s="552"/>
      <c r="BD709" s="552"/>
      <c r="BE709" s="616"/>
      <c r="BF709" s="552"/>
      <c r="BG709" s="552"/>
      <c r="BH709" s="552"/>
      <c r="BI709" s="552"/>
      <c r="BJ709" s="552"/>
      <c r="BK709" s="552"/>
      <c r="BL709" s="552"/>
      <c r="BM709" s="552"/>
      <c r="BN709" s="552"/>
      <c r="BO709" s="678"/>
    </row>
    <row r="710" spans="32:67" ht="20.25" customHeight="1">
      <c r="AF710" s="678"/>
      <c r="AG710" s="552"/>
      <c r="AH710" s="552"/>
      <c r="AI710" s="614"/>
      <c r="AJ710" s="552"/>
      <c r="AK710" s="552"/>
      <c r="AL710" s="552"/>
      <c r="AM710" s="615"/>
      <c r="AN710" s="259"/>
      <c r="AO710" s="615"/>
      <c r="AP710" s="552"/>
      <c r="AQ710" s="552"/>
      <c r="AR710" s="552"/>
      <c r="AS710" s="552"/>
      <c r="AT710" s="552"/>
      <c r="AU710" s="552"/>
      <c r="AV710" s="552"/>
      <c r="AW710" s="616"/>
      <c r="AX710" s="552"/>
      <c r="AY710" s="552"/>
      <c r="AZ710" s="552"/>
      <c r="BA710" s="616"/>
      <c r="BB710" s="552"/>
      <c r="BC710" s="552"/>
      <c r="BD710" s="552"/>
      <c r="BE710" s="616"/>
      <c r="BF710" s="552"/>
      <c r="BG710" s="552"/>
      <c r="BH710" s="552"/>
      <c r="BI710" s="552"/>
      <c r="BJ710" s="552"/>
      <c r="BK710" s="552"/>
      <c r="BL710" s="552"/>
      <c r="BM710" s="552"/>
      <c r="BN710" s="552"/>
      <c r="BO710" s="678"/>
    </row>
    <row r="711" spans="32:67" ht="20.25" customHeight="1">
      <c r="AF711" s="678"/>
      <c r="AG711" s="552"/>
      <c r="AH711" s="552"/>
      <c r="AI711" s="614"/>
      <c r="AJ711" s="552"/>
      <c r="AK711" s="552"/>
      <c r="AL711" s="552"/>
      <c r="AM711" s="615"/>
      <c r="AN711" s="259"/>
      <c r="AO711" s="615"/>
      <c r="AP711" s="552"/>
      <c r="AQ711" s="552"/>
      <c r="AR711" s="552"/>
      <c r="AS711" s="552"/>
      <c r="AT711" s="552"/>
      <c r="AU711" s="552"/>
      <c r="AV711" s="552"/>
      <c r="AW711" s="616"/>
      <c r="AX711" s="552"/>
      <c r="AY711" s="552"/>
      <c r="AZ711" s="552"/>
      <c r="BA711" s="616"/>
      <c r="BB711" s="552"/>
      <c r="BC711" s="552"/>
      <c r="BD711" s="552"/>
      <c r="BE711" s="616"/>
      <c r="BF711" s="552"/>
      <c r="BG711" s="552"/>
      <c r="BH711" s="552"/>
      <c r="BI711" s="552"/>
      <c r="BJ711" s="552"/>
      <c r="BK711" s="552"/>
      <c r="BL711" s="552"/>
      <c r="BM711" s="552"/>
      <c r="BN711" s="552"/>
      <c r="BO711" s="678"/>
    </row>
    <row r="712" spans="32:67" ht="20.25" customHeight="1">
      <c r="AF712" s="678"/>
      <c r="AG712" s="552"/>
      <c r="AH712" s="552"/>
      <c r="AI712" s="614"/>
      <c r="AJ712" s="552"/>
      <c r="AK712" s="552"/>
      <c r="AL712" s="552"/>
      <c r="AM712" s="615"/>
      <c r="AN712" s="259"/>
      <c r="AO712" s="615"/>
      <c r="AP712" s="552"/>
      <c r="AQ712" s="552"/>
      <c r="AR712" s="552"/>
      <c r="AS712" s="552"/>
      <c r="AT712" s="552"/>
      <c r="AU712" s="552"/>
      <c r="AV712" s="552"/>
      <c r="AW712" s="616"/>
      <c r="AX712" s="552"/>
      <c r="AY712" s="552"/>
      <c r="AZ712" s="552"/>
      <c r="BA712" s="616"/>
      <c r="BB712" s="552"/>
      <c r="BC712" s="552"/>
      <c r="BD712" s="552"/>
      <c r="BE712" s="616"/>
      <c r="BF712" s="552"/>
      <c r="BG712" s="552"/>
      <c r="BH712" s="552"/>
      <c r="BI712" s="552"/>
      <c r="BJ712" s="552"/>
      <c r="BK712" s="552"/>
      <c r="BL712" s="552"/>
      <c r="BM712" s="552"/>
      <c r="BN712" s="552"/>
      <c r="BO712" s="678"/>
    </row>
    <row r="713" spans="32:67" ht="20.25" customHeight="1">
      <c r="AF713" s="678"/>
      <c r="AG713" s="552"/>
      <c r="AH713" s="552"/>
      <c r="AI713" s="614"/>
      <c r="AJ713" s="552"/>
      <c r="AK713" s="552"/>
      <c r="AL713" s="552"/>
      <c r="AM713" s="615"/>
      <c r="AN713" s="259"/>
      <c r="AO713" s="615"/>
      <c r="AP713" s="552"/>
      <c r="AQ713" s="552"/>
      <c r="AR713" s="552"/>
      <c r="AS713" s="552"/>
      <c r="AT713" s="552"/>
      <c r="AU713" s="552"/>
      <c r="AV713" s="552"/>
      <c r="AW713" s="616"/>
      <c r="AX713" s="552"/>
      <c r="AY713" s="552"/>
      <c r="AZ713" s="552"/>
      <c r="BA713" s="616"/>
      <c r="BB713" s="552"/>
      <c r="BC713" s="552"/>
      <c r="BD713" s="552"/>
      <c r="BE713" s="616"/>
      <c r="BF713" s="552"/>
      <c r="BG713" s="552"/>
      <c r="BH713" s="552"/>
      <c r="BI713" s="552"/>
      <c r="BJ713" s="552"/>
      <c r="BK713" s="552"/>
      <c r="BL713" s="552"/>
      <c r="BM713" s="552"/>
      <c r="BN713" s="552"/>
      <c r="BO713" s="678"/>
    </row>
    <row r="714" spans="32:67" ht="20.25" customHeight="1">
      <c r="AF714" s="678"/>
      <c r="AG714" s="552"/>
      <c r="AH714" s="552"/>
      <c r="AI714" s="614"/>
      <c r="AJ714" s="552"/>
      <c r="AK714" s="552"/>
      <c r="AL714" s="552"/>
      <c r="AM714" s="615"/>
      <c r="AN714" s="259"/>
      <c r="AO714" s="615"/>
      <c r="AP714" s="552"/>
      <c r="AQ714" s="552"/>
      <c r="AR714" s="552"/>
      <c r="AS714" s="552"/>
      <c r="AT714" s="552"/>
      <c r="AU714" s="552"/>
      <c r="AV714" s="552"/>
      <c r="AW714" s="616"/>
      <c r="AX714" s="552"/>
      <c r="AY714" s="552"/>
      <c r="AZ714" s="552"/>
      <c r="BA714" s="616"/>
      <c r="BB714" s="552"/>
      <c r="BC714" s="552"/>
      <c r="BD714" s="552"/>
      <c r="BE714" s="616"/>
      <c r="BF714" s="552"/>
      <c r="BG714" s="552"/>
      <c r="BH714" s="552"/>
      <c r="BI714" s="552"/>
      <c r="BJ714" s="552"/>
      <c r="BK714" s="552"/>
      <c r="BL714" s="552"/>
      <c r="BM714" s="552"/>
      <c r="BN714" s="552"/>
      <c r="BO714" s="678"/>
    </row>
    <row r="715" spans="32:67" ht="20.25" customHeight="1">
      <c r="AF715" s="678"/>
      <c r="AG715" s="552"/>
      <c r="AH715" s="552"/>
      <c r="AI715" s="614"/>
      <c r="AJ715" s="552"/>
      <c r="AK715" s="552"/>
      <c r="AL715" s="552"/>
      <c r="AM715" s="615"/>
      <c r="AN715" s="259"/>
      <c r="AO715" s="615"/>
      <c r="AP715" s="552"/>
      <c r="AQ715" s="552"/>
      <c r="AR715" s="552"/>
      <c r="AS715" s="552"/>
      <c r="AT715" s="552"/>
      <c r="AU715" s="552"/>
      <c r="AV715" s="552"/>
      <c r="AW715" s="616"/>
      <c r="AX715" s="552"/>
      <c r="AY715" s="552"/>
      <c r="AZ715" s="552"/>
      <c r="BA715" s="616"/>
      <c r="BB715" s="552"/>
      <c r="BC715" s="552"/>
      <c r="BD715" s="552"/>
      <c r="BE715" s="616"/>
      <c r="BF715" s="552"/>
      <c r="BG715" s="552"/>
      <c r="BH715" s="552"/>
      <c r="BI715" s="552"/>
      <c r="BJ715" s="552"/>
      <c r="BK715" s="552"/>
      <c r="BL715" s="552"/>
      <c r="BM715" s="552"/>
      <c r="BN715" s="552"/>
      <c r="BO715" s="678"/>
    </row>
    <row r="716" spans="32:67" ht="20.25" customHeight="1">
      <c r="AF716" s="678"/>
      <c r="AG716" s="552"/>
      <c r="AH716" s="552"/>
      <c r="AI716" s="614"/>
      <c r="AJ716" s="552"/>
      <c r="AK716" s="552"/>
      <c r="AL716" s="552"/>
      <c r="AM716" s="615"/>
      <c r="AN716" s="259"/>
      <c r="AO716" s="615"/>
      <c r="AP716" s="552"/>
      <c r="AQ716" s="552"/>
      <c r="AR716" s="552"/>
      <c r="AS716" s="552"/>
      <c r="AT716" s="552"/>
      <c r="AU716" s="552"/>
      <c r="AV716" s="552"/>
      <c r="AW716" s="616"/>
      <c r="AX716" s="552"/>
      <c r="AY716" s="552"/>
      <c r="AZ716" s="552"/>
      <c r="BA716" s="616"/>
      <c r="BB716" s="552"/>
      <c r="BC716" s="552"/>
      <c r="BD716" s="552"/>
      <c r="BE716" s="616"/>
      <c r="BF716" s="552"/>
      <c r="BG716" s="552"/>
      <c r="BH716" s="552"/>
      <c r="BI716" s="552"/>
      <c r="BJ716" s="552"/>
      <c r="BK716" s="552"/>
      <c r="BL716" s="552"/>
      <c r="BM716" s="552"/>
      <c r="BN716" s="552"/>
      <c r="BO716" s="678"/>
    </row>
    <row r="717" spans="32:67" ht="20.25" customHeight="1">
      <c r="AF717" s="678"/>
      <c r="AG717" s="552"/>
      <c r="AH717" s="552"/>
      <c r="AI717" s="614"/>
      <c r="AJ717" s="552"/>
      <c r="AK717" s="552"/>
      <c r="AL717" s="552"/>
      <c r="AM717" s="615"/>
      <c r="AN717" s="259"/>
      <c r="AO717" s="615"/>
      <c r="AP717" s="552"/>
      <c r="AQ717" s="552"/>
      <c r="AR717" s="552"/>
      <c r="AS717" s="552"/>
      <c r="AT717" s="552"/>
      <c r="AU717" s="552"/>
      <c r="AV717" s="552"/>
      <c r="AW717" s="616"/>
      <c r="AX717" s="552"/>
      <c r="AY717" s="552"/>
      <c r="AZ717" s="552"/>
      <c r="BA717" s="616"/>
      <c r="BB717" s="552"/>
      <c r="BC717" s="552"/>
      <c r="BD717" s="552"/>
      <c r="BE717" s="616"/>
      <c r="BF717" s="552"/>
      <c r="BG717" s="552"/>
      <c r="BH717" s="552"/>
      <c r="BI717" s="552"/>
      <c r="BJ717" s="552"/>
      <c r="BK717" s="552"/>
      <c r="BL717" s="552"/>
      <c r="BM717" s="552"/>
      <c r="BN717" s="552"/>
      <c r="BO717" s="678"/>
    </row>
    <row r="718" spans="32:67" ht="20.25" customHeight="1">
      <c r="AF718" s="678"/>
      <c r="AG718" s="552"/>
      <c r="AH718" s="552"/>
      <c r="AI718" s="614"/>
      <c r="AJ718" s="552"/>
      <c r="AK718" s="552"/>
      <c r="AL718" s="552"/>
      <c r="AM718" s="615"/>
      <c r="AN718" s="259"/>
      <c r="AO718" s="615"/>
      <c r="AP718" s="552"/>
      <c r="AQ718" s="552"/>
      <c r="AR718" s="552"/>
      <c r="AS718" s="552"/>
      <c r="AT718" s="552"/>
      <c r="AU718" s="552"/>
      <c r="AV718" s="552"/>
      <c r="AW718" s="616"/>
      <c r="AX718" s="552"/>
      <c r="AY718" s="552"/>
      <c r="AZ718" s="552"/>
      <c r="BA718" s="616"/>
      <c r="BB718" s="552"/>
      <c r="BC718" s="552"/>
      <c r="BD718" s="552"/>
      <c r="BE718" s="616"/>
      <c r="BF718" s="552"/>
      <c r="BG718" s="552"/>
      <c r="BH718" s="552"/>
      <c r="BI718" s="552"/>
      <c r="BJ718" s="552"/>
      <c r="BK718" s="552"/>
      <c r="BL718" s="552"/>
      <c r="BM718" s="552"/>
      <c r="BN718" s="552"/>
      <c r="BO718" s="678"/>
    </row>
    <row r="719" spans="32:67" ht="20.25" customHeight="1">
      <c r="AF719" s="678"/>
      <c r="AG719" s="552"/>
      <c r="AH719" s="552"/>
      <c r="AI719" s="614"/>
      <c r="AJ719" s="552"/>
      <c r="AK719" s="552"/>
      <c r="AL719" s="552"/>
      <c r="AM719" s="615"/>
      <c r="AN719" s="259"/>
      <c r="AO719" s="615"/>
      <c r="AP719" s="552"/>
      <c r="AQ719" s="552"/>
      <c r="AR719" s="552"/>
      <c r="AS719" s="552"/>
      <c r="AT719" s="552"/>
      <c r="AU719" s="552"/>
      <c r="AV719" s="552"/>
      <c r="AW719" s="616"/>
      <c r="AX719" s="552"/>
      <c r="AY719" s="552"/>
      <c r="AZ719" s="552"/>
      <c r="BA719" s="616"/>
      <c r="BB719" s="552"/>
      <c r="BC719" s="552"/>
      <c r="BD719" s="552"/>
      <c r="BE719" s="616"/>
      <c r="BF719" s="552"/>
      <c r="BG719" s="552"/>
      <c r="BH719" s="552"/>
      <c r="BI719" s="552"/>
      <c r="BJ719" s="552"/>
      <c r="BK719" s="552"/>
      <c r="BL719" s="552"/>
      <c r="BM719" s="552"/>
      <c r="BN719" s="552"/>
      <c r="BO719" s="678"/>
    </row>
    <row r="720" spans="32:67" ht="20.25" customHeight="1">
      <c r="AF720" s="678"/>
      <c r="AG720" s="552"/>
      <c r="AH720" s="552"/>
      <c r="AI720" s="614"/>
      <c r="AJ720" s="552"/>
      <c r="AK720" s="552"/>
      <c r="AL720" s="552"/>
      <c r="AM720" s="615"/>
      <c r="AN720" s="259"/>
      <c r="AO720" s="615"/>
      <c r="AP720" s="552"/>
      <c r="AQ720" s="552"/>
      <c r="AR720" s="552"/>
      <c r="AS720" s="552"/>
      <c r="AT720" s="552"/>
      <c r="AU720" s="552"/>
      <c r="AV720" s="552"/>
      <c r="AW720" s="616"/>
      <c r="AX720" s="552"/>
      <c r="AY720" s="552"/>
      <c r="AZ720" s="552"/>
      <c r="BA720" s="616"/>
      <c r="BB720" s="552"/>
      <c r="BC720" s="552"/>
      <c r="BD720" s="552"/>
      <c r="BE720" s="616"/>
      <c r="BF720" s="552"/>
      <c r="BG720" s="552"/>
      <c r="BH720" s="552"/>
      <c r="BI720" s="552"/>
      <c r="BJ720" s="552"/>
      <c r="BK720" s="552"/>
      <c r="BL720" s="552"/>
      <c r="BM720" s="552"/>
      <c r="BN720" s="552"/>
      <c r="BO720" s="678"/>
    </row>
    <row r="721" spans="32:67" ht="20.25" customHeight="1">
      <c r="AF721" s="678"/>
      <c r="AG721" s="552"/>
      <c r="AH721" s="552"/>
      <c r="AI721" s="614"/>
      <c r="AJ721" s="552"/>
      <c r="AK721" s="552"/>
      <c r="AL721" s="552"/>
      <c r="AM721" s="615"/>
      <c r="AN721" s="259"/>
      <c r="AO721" s="615"/>
      <c r="AP721" s="552"/>
      <c r="AQ721" s="552"/>
      <c r="AR721" s="552"/>
      <c r="AS721" s="552"/>
      <c r="AT721" s="552"/>
      <c r="AU721" s="552"/>
      <c r="AV721" s="552"/>
      <c r="AW721" s="616"/>
      <c r="AX721" s="552"/>
      <c r="AY721" s="552"/>
      <c r="AZ721" s="552"/>
      <c r="BA721" s="616"/>
      <c r="BB721" s="552"/>
      <c r="BC721" s="552"/>
      <c r="BD721" s="552"/>
      <c r="BE721" s="616"/>
      <c r="BF721" s="552"/>
      <c r="BG721" s="552"/>
      <c r="BH721" s="552"/>
      <c r="BI721" s="552"/>
      <c r="BJ721" s="552"/>
      <c r="BK721" s="552"/>
      <c r="BL721" s="552"/>
      <c r="BM721" s="552"/>
      <c r="BN721" s="552"/>
      <c r="BO721" s="678"/>
    </row>
    <row r="722" spans="32:67" ht="20.25" customHeight="1">
      <c r="AF722" s="678"/>
      <c r="AG722" s="552"/>
      <c r="AH722" s="552"/>
      <c r="AI722" s="614"/>
      <c r="AJ722" s="552"/>
      <c r="AK722" s="552"/>
      <c r="AL722" s="552"/>
      <c r="AM722" s="615"/>
      <c r="AN722" s="259"/>
      <c r="AO722" s="615"/>
      <c r="AP722" s="552"/>
      <c r="AQ722" s="552"/>
      <c r="AR722" s="552"/>
      <c r="AS722" s="552"/>
      <c r="AT722" s="552"/>
      <c r="AU722" s="552"/>
      <c r="AV722" s="552"/>
      <c r="AW722" s="616"/>
      <c r="AX722" s="552"/>
      <c r="AY722" s="552"/>
      <c r="AZ722" s="552"/>
      <c r="BA722" s="616"/>
      <c r="BB722" s="552"/>
      <c r="BC722" s="552"/>
      <c r="BD722" s="552"/>
      <c r="BE722" s="616"/>
      <c r="BF722" s="552"/>
      <c r="BG722" s="552"/>
      <c r="BH722" s="552"/>
      <c r="BI722" s="552"/>
      <c r="BJ722" s="552"/>
      <c r="BK722" s="552"/>
      <c r="BL722" s="552"/>
      <c r="BM722" s="552"/>
      <c r="BN722" s="552"/>
      <c r="BO722" s="678"/>
    </row>
    <row r="723" spans="32:67" ht="20.25" customHeight="1">
      <c r="AF723" s="678"/>
      <c r="AG723" s="552"/>
      <c r="AH723" s="552"/>
      <c r="AI723" s="614"/>
      <c r="AJ723" s="552"/>
      <c r="AK723" s="552"/>
      <c r="AL723" s="552"/>
      <c r="AM723" s="615"/>
      <c r="AN723" s="259"/>
      <c r="AO723" s="615"/>
      <c r="AP723" s="552"/>
      <c r="AQ723" s="552"/>
      <c r="AR723" s="552"/>
      <c r="AS723" s="552"/>
      <c r="AT723" s="552"/>
      <c r="AU723" s="552"/>
      <c r="AV723" s="552"/>
      <c r="AW723" s="616"/>
      <c r="AX723" s="552"/>
      <c r="AY723" s="552"/>
      <c r="AZ723" s="552"/>
      <c r="BA723" s="616"/>
      <c r="BB723" s="552"/>
      <c r="BC723" s="552"/>
      <c r="BD723" s="552"/>
      <c r="BE723" s="616"/>
      <c r="BF723" s="552"/>
      <c r="BG723" s="552"/>
      <c r="BH723" s="552"/>
      <c r="BI723" s="552"/>
      <c r="BJ723" s="552"/>
      <c r="BK723" s="552"/>
      <c r="BL723" s="552"/>
      <c r="BM723" s="552"/>
      <c r="BN723" s="552"/>
      <c r="BO723" s="678"/>
    </row>
    <row r="724" spans="32:67" ht="20.25" customHeight="1">
      <c r="AF724" s="678"/>
      <c r="AG724" s="552"/>
      <c r="AH724" s="552"/>
      <c r="AI724" s="614"/>
      <c r="AJ724" s="552"/>
      <c r="AK724" s="552"/>
      <c r="AL724" s="552"/>
      <c r="AM724" s="615"/>
      <c r="AN724" s="259"/>
      <c r="AO724" s="615"/>
      <c r="AP724" s="552"/>
      <c r="AQ724" s="552"/>
      <c r="AR724" s="552"/>
      <c r="AS724" s="552"/>
      <c r="AT724" s="552"/>
      <c r="AU724" s="552"/>
      <c r="AV724" s="552"/>
      <c r="AW724" s="616"/>
      <c r="AX724" s="552"/>
      <c r="AY724" s="552"/>
      <c r="AZ724" s="552"/>
      <c r="BA724" s="616"/>
      <c r="BB724" s="552"/>
      <c r="BC724" s="552"/>
      <c r="BD724" s="552"/>
      <c r="BE724" s="616"/>
      <c r="BF724" s="552"/>
      <c r="BG724" s="552"/>
      <c r="BH724" s="552"/>
      <c r="BI724" s="552"/>
      <c r="BJ724" s="552"/>
      <c r="BK724" s="552"/>
      <c r="BL724" s="552"/>
      <c r="BM724" s="552"/>
      <c r="BN724" s="552"/>
      <c r="BO724" s="678"/>
    </row>
    <row r="725" spans="32:67" ht="20.25" customHeight="1">
      <c r="AF725" s="678"/>
      <c r="AG725" s="552"/>
      <c r="AH725" s="552"/>
      <c r="AI725" s="614"/>
      <c r="AJ725" s="552"/>
      <c r="AK725" s="552"/>
      <c r="AL725" s="552"/>
      <c r="AM725" s="615"/>
      <c r="AN725" s="259"/>
      <c r="AO725" s="615"/>
      <c r="AP725" s="552"/>
      <c r="AQ725" s="552"/>
      <c r="AR725" s="552"/>
      <c r="AS725" s="552"/>
      <c r="AT725" s="552"/>
      <c r="AU725" s="552"/>
      <c r="AV725" s="552"/>
      <c r="AW725" s="616"/>
      <c r="AX725" s="552"/>
      <c r="AY725" s="552"/>
      <c r="AZ725" s="552"/>
      <c r="BA725" s="616"/>
      <c r="BB725" s="552"/>
      <c r="BC725" s="552"/>
      <c r="BD725" s="552"/>
      <c r="BE725" s="616"/>
      <c r="BF725" s="552"/>
      <c r="BG725" s="552"/>
      <c r="BH725" s="552"/>
      <c r="BI725" s="552"/>
      <c r="BJ725" s="552"/>
      <c r="BK725" s="552"/>
      <c r="BL725" s="552"/>
      <c r="BM725" s="552"/>
      <c r="BN725" s="552"/>
      <c r="BO725" s="678"/>
    </row>
    <row r="726" spans="32:67" ht="20.25" customHeight="1">
      <c r="AF726" s="678"/>
      <c r="AG726" s="552"/>
      <c r="AH726" s="552"/>
      <c r="AI726" s="614"/>
      <c r="AJ726" s="552"/>
      <c r="AK726" s="552"/>
      <c r="AL726" s="552"/>
      <c r="AM726" s="615"/>
      <c r="AN726" s="259"/>
      <c r="AO726" s="615"/>
      <c r="AP726" s="552"/>
      <c r="AQ726" s="552"/>
      <c r="AR726" s="552"/>
      <c r="AS726" s="552"/>
      <c r="AT726" s="552"/>
      <c r="AU726" s="552"/>
      <c r="AV726" s="552"/>
      <c r="AW726" s="616"/>
      <c r="AX726" s="552"/>
      <c r="AY726" s="552"/>
      <c r="AZ726" s="552"/>
      <c r="BA726" s="616"/>
      <c r="BB726" s="552"/>
      <c r="BC726" s="552"/>
      <c r="BD726" s="552"/>
      <c r="BE726" s="616"/>
      <c r="BF726" s="552"/>
      <c r="BG726" s="552"/>
      <c r="BH726" s="552"/>
      <c r="BI726" s="552"/>
      <c r="BJ726" s="552"/>
      <c r="BK726" s="552"/>
      <c r="BL726" s="552"/>
      <c r="BM726" s="552"/>
      <c r="BN726" s="552"/>
      <c r="BO726" s="678"/>
    </row>
    <row r="727" spans="32:67" ht="20.25" customHeight="1">
      <c r="AF727" s="678"/>
      <c r="AG727" s="552"/>
      <c r="AH727" s="552"/>
      <c r="AI727" s="614"/>
      <c r="AJ727" s="552"/>
      <c r="AK727" s="552"/>
      <c r="AL727" s="552"/>
      <c r="AM727" s="615"/>
      <c r="AN727" s="259"/>
      <c r="AO727" s="615"/>
      <c r="AP727" s="552"/>
      <c r="AQ727" s="552"/>
      <c r="AR727" s="552"/>
      <c r="AS727" s="552"/>
      <c r="AT727" s="552"/>
      <c r="AU727" s="552"/>
      <c r="AV727" s="552"/>
      <c r="AW727" s="616"/>
      <c r="AX727" s="552"/>
      <c r="AY727" s="552"/>
      <c r="AZ727" s="552"/>
      <c r="BA727" s="616"/>
      <c r="BB727" s="552"/>
      <c r="BC727" s="552"/>
      <c r="BD727" s="552"/>
      <c r="BE727" s="616"/>
      <c r="BF727" s="552"/>
      <c r="BG727" s="552"/>
      <c r="BH727" s="552"/>
      <c r="BI727" s="552"/>
      <c r="BJ727" s="552"/>
      <c r="BK727" s="552"/>
      <c r="BL727" s="552"/>
      <c r="BM727" s="552"/>
      <c r="BN727" s="552"/>
      <c r="BO727" s="678"/>
    </row>
    <row r="728" spans="32:67" ht="20.25" customHeight="1">
      <c r="AF728" s="678"/>
      <c r="AG728" s="552"/>
      <c r="AH728" s="552"/>
      <c r="AI728" s="614"/>
      <c r="AJ728" s="552"/>
      <c r="AK728" s="552"/>
      <c r="AL728" s="552"/>
      <c r="AM728" s="615"/>
      <c r="AN728" s="259"/>
      <c r="AO728" s="615"/>
      <c r="AP728" s="552"/>
      <c r="AQ728" s="552"/>
      <c r="AR728" s="552"/>
      <c r="AS728" s="552"/>
      <c r="AT728" s="552"/>
      <c r="AU728" s="552"/>
      <c r="AV728" s="552"/>
      <c r="AW728" s="616"/>
      <c r="AX728" s="552"/>
      <c r="AY728" s="552"/>
      <c r="AZ728" s="552"/>
      <c r="BA728" s="616"/>
      <c r="BB728" s="552"/>
      <c r="BC728" s="552"/>
      <c r="BD728" s="552"/>
      <c r="BE728" s="616"/>
      <c r="BF728" s="552"/>
      <c r="BG728" s="552"/>
      <c r="BH728" s="552"/>
      <c r="BI728" s="552"/>
      <c r="BJ728" s="552"/>
      <c r="BK728" s="552"/>
      <c r="BL728" s="552"/>
      <c r="BM728" s="552"/>
      <c r="BN728" s="552"/>
      <c r="BO728" s="678"/>
    </row>
    <row r="729" spans="32:67" ht="20.25" customHeight="1">
      <c r="AF729" s="678"/>
      <c r="AG729" s="552"/>
      <c r="AH729" s="552"/>
      <c r="AI729" s="614"/>
      <c r="AJ729" s="552"/>
      <c r="AK729" s="552"/>
      <c r="AL729" s="552"/>
      <c r="AM729" s="615"/>
      <c r="AN729" s="259"/>
      <c r="AO729" s="615"/>
      <c r="AP729" s="552"/>
      <c r="AQ729" s="552"/>
      <c r="AR729" s="552"/>
      <c r="AS729" s="552"/>
      <c r="AT729" s="552"/>
      <c r="AU729" s="552"/>
      <c r="AV729" s="552"/>
      <c r="AW729" s="616"/>
      <c r="AX729" s="552"/>
      <c r="AY729" s="552"/>
      <c r="AZ729" s="552"/>
      <c r="BA729" s="616"/>
      <c r="BB729" s="552"/>
      <c r="BC729" s="552"/>
      <c r="BD729" s="552"/>
      <c r="BE729" s="616"/>
      <c r="BF729" s="552"/>
      <c r="BG729" s="552"/>
      <c r="BH729" s="552"/>
      <c r="BI729" s="552"/>
      <c r="BJ729" s="552"/>
      <c r="BK729" s="552"/>
      <c r="BL729" s="552"/>
      <c r="BM729" s="552"/>
      <c r="BN729" s="552"/>
      <c r="BO729" s="678"/>
    </row>
    <row r="730" spans="32:67" ht="20.25" customHeight="1">
      <c r="AF730" s="678"/>
      <c r="AG730" s="552"/>
      <c r="AH730" s="552"/>
      <c r="AI730" s="614"/>
      <c r="AJ730" s="552"/>
      <c r="AK730" s="552"/>
      <c r="AL730" s="552"/>
      <c r="AM730" s="615"/>
      <c r="AN730" s="259"/>
      <c r="AO730" s="615"/>
      <c r="AP730" s="552"/>
      <c r="AQ730" s="552"/>
      <c r="AR730" s="552"/>
      <c r="AS730" s="552"/>
      <c r="AT730" s="552"/>
      <c r="AU730" s="552"/>
      <c r="AV730" s="552"/>
      <c r="AW730" s="616"/>
      <c r="AX730" s="552"/>
      <c r="AY730" s="552"/>
      <c r="AZ730" s="552"/>
      <c r="BA730" s="616"/>
      <c r="BB730" s="552"/>
      <c r="BC730" s="552"/>
      <c r="BD730" s="552"/>
      <c r="BE730" s="616"/>
      <c r="BF730" s="552"/>
      <c r="BG730" s="552"/>
      <c r="BH730" s="552"/>
      <c r="BI730" s="552"/>
      <c r="BJ730" s="552"/>
      <c r="BK730" s="552"/>
      <c r="BL730" s="552"/>
      <c r="BM730" s="552"/>
      <c r="BN730" s="552"/>
      <c r="BO730" s="678"/>
    </row>
    <row r="731" spans="32:67" ht="20.25" customHeight="1">
      <c r="AF731" s="678"/>
      <c r="AG731" s="552"/>
      <c r="AH731" s="552"/>
      <c r="AI731" s="614"/>
      <c r="AJ731" s="552"/>
      <c r="AK731" s="552"/>
      <c r="AL731" s="552"/>
      <c r="AM731" s="615"/>
      <c r="AN731" s="259"/>
      <c r="AO731" s="615"/>
      <c r="AP731" s="552"/>
      <c r="AQ731" s="552"/>
      <c r="AR731" s="552"/>
      <c r="AS731" s="552"/>
      <c r="AT731" s="552"/>
      <c r="AU731" s="552"/>
      <c r="AV731" s="552"/>
      <c r="AW731" s="616"/>
      <c r="AX731" s="552"/>
      <c r="AY731" s="552"/>
      <c r="AZ731" s="552"/>
      <c r="BA731" s="616"/>
      <c r="BB731" s="552"/>
      <c r="BC731" s="552"/>
      <c r="BD731" s="552"/>
      <c r="BE731" s="616"/>
      <c r="BF731" s="552"/>
      <c r="BG731" s="552"/>
      <c r="BH731" s="552"/>
      <c r="BI731" s="552"/>
      <c r="BJ731" s="552"/>
      <c r="BK731" s="552"/>
      <c r="BL731" s="552"/>
      <c r="BM731" s="552"/>
      <c r="BN731" s="552"/>
      <c r="BO731" s="678"/>
    </row>
    <row r="732" spans="32:67" ht="20.25" customHeight="1">
      <c r="AF732" s="678"/>
      <c r="AG732" s="552"/>
      <c r="AH732" s="552"/>
      <c r="AI732" s="614"/>
      <c r="AJ732" s="552"/>
      <c r="AK732" s="552"/>
      <c r="AL732" s="552"/>
      <c r="AM732" s="615"/>
      <c r="AN732" s="259"/>
      <c r="AO732" s="615"/>
      <c r="AP732" s="552"/>
      <c r="AQ732" s="552"/>
      <c r="AR732" s="552"/>
      <c r="AS732" s="552"/>
      <c r="AT732" s="552"/>
      <c r="AU732" s="552"/>
      <c r="AV732" s="552"/>
      <c r="AW732" s="616"/>
      <c r="AX732" s="552"/>
      <c r="AY732" s="552"/>
      <c r="AZ732" s="552"/>
      <c r="BA732" s="616"/>
      <c r="BB732" s="552"/>
      <c r="BC732" s="552"/>
      <c r="BD732" s="552"/>
      <c r="BE732" s="616"/>
      <c r="BF732" s="552"/>
      <c r="BG732" s="552"/>
      <c r="BH732" s="552"/>
      <c r="BI732" s="552"/>
      <c r="BJ732" s="552"/>
      <c r="BK732" s="552"/>
      <c r="BL732" s="552"/>
      <c r="BM732" s="552"/>
      <c r="BN732" s="552"/>
      <c r="BO732" s="678"/>
    </row>
    <row r="733" spans="32:67" ht="20.25" customHeight="1">
      <c r="AF733" s="678"/>
      <c r="AG733" s="552"/>
      <c r="AH733" s="552"/>
      <c r="AI733" s="614"/>
      <c r="AJ733" s="552"/>
      <c r="AK733" s="552"/>
      <c r="AL733" s="552"/>
      <c r="AM733" s="615"/>
      <c r="AN733" s="259"/>
      <c r="AO733" s="615"/>
      <c r="AP733" s="552"/>
      <c r="AQ733" s="552"/>
      <c r="AR733" s="552"/>
      <c r="AS733" s="552"/>
      <c r="AT733" s="552"/>
      <c r="AU733" s="552"/>
      <c r="AV733" s="552"/>
      <c r="AW733" s="616"/>
      <c r="AX733" s="552"/>
      <c r="AY733" s="552"/>
      <c r="AZ733" s="552"/>
      <c r="BA733" s="616"/>
      <c r="BB733" s="552"/>
      <c r="BC733" s="552"/>
      <c r="BD733" s="552"/>
      <c r="BE733" s="616"/>
      <c r="BF733" s="552"/>
      <c r="BG733" s="552"/>
      <c r="BH733" s="552"/>
      <c r="BI733" s="552"/>
      <c r="BJ733" s="552"/>
      <c r="BK733" s="552"/>
      <c r="BL733" s="552"/>
      <c r="BM733" s="552"/>
      <c r="BN733" s="552"/>
      <c r="BO733" s="678"/>
    </row>
    <row r="734" spans="32:67" ht="20.25" customHeight="1">
      <c r="AF734" s="678"/>
      <c r="AG734" s="552"/>
      <c r="AH734" s="552"/>
      <c r="AI734" s="614"/>
      <c r="AJ734" s="552"/>
      <c r="AK734" s="552"/>
      <c r="AL734" s="552"/>
      <c r="AM734" s="615"/>
      <c r="AN734" s="259"/>
      <c r="AO734" s="615"/>
      <c r="AP734" s="552"/>
      <c r="AQ734" s="552"/>
      <c r="AR734" s="552"/>
      <c r="AS734" s="552"/>
      <c r="AT734" s="552"/>
      <c r="AU734" s="552"/>
      <c r="AV734" s="552"/>
      <c r="AW734" s="616"/>
      <c r="AX734" s="552"/>
      <c r="AY734" s="552"/>
      <c r="AZ734" s="552"/>
      <c r="BA734" s="616"/>
      <c r="BB734" s="552"/>
      <c r="BC734" s="552"/>
      <c r="BD734" s="552"/>
      <c r="BE734" s="616"/>
      <c r="BF734" s="552"/>
      <c r="BG734" s="552"/>
      <c r="BH734" s="552"/>
      <c r="BI734" s="552"/>
      <c r="BJ734" s="552"/>
      <c r="BK734" s="552"/>
      <c r="BL734" s="552"/>
      <c r="BM734" s="552"/>
      <c r="BN734" s="552"/>
      <c r="BO734" s="678"/>
    </row>
    <row r="735" spans="32:67" ht="20.25" customHeight="1">
      <c r="AF735" s="678"/>
      <c r="AG735" s="552"/>
      <c r="AH735" s="552"/>
      <c r="AI735" s="614"/>
      <c r="AJ735" s="552"/>
      <c r="AK735" s="552"/>
      <c r="AL735" s="552"/>
      <c r="AM735" s="615"/>
      <c r="AN735" s="259"/>
      <c r="AO735" s="615"/>
      <c r="AP735" s="552"/>
      <c r="AQ735" s="552"/>
      <c r="AR735" s="552"/>
      <c r="AS735" s="552"/>
      <c r="AT735" s="552"/>
      <c r="AU735" s="552"/>
      <c r="AV735" s="552"/>
      <c r="AW735" s="616"/>
      <c r="AX735" s="552"/>
      <c r="AY735" s="552"/>
      <c r="AZ735" s="552"/>
      <c r="BA735" s="616"/>
      <c r="BB735" s="552"/>
      <c r="BC735" s="552"/>
      <c r="BD735" s="552"/>
      <c r="BE735" s="616"/>
      <c r="BF735" s="552"/>
      <c r="BG735" s="552"/>
      <c r="BH735" s="552"/>
      <c r="BI735" s="552"/>
      <c r="BJ735" s="552"/>
      <c r="BK735" s="552"/>
      <c r="BL735" s="552"/>
      <c r="BM735" s="552"/>
      <c r="BN735" s="552"/>
      <c r="BO735" s="678"/>
    </row>
    <row r="736" spans="32:67" ht="20.25" customHeight="1">
      <c r="AF736" s="678"/>
      <c r="AG736" s="552"/>
      <c r="AH736" s="552"/>
      <c r="AI736" s="614"/>
      <c r="AJ736" s="552"/>
      <c r="AK736" s="552"/>
      <c r="AL736" s="552"/>
      <c r="AM736" s="615"/>
      <c r="AN736" s="259"/>
      <c r="AO736" s="615"/>
      <c r="AP736" s="552"/>
      <c r="AQ736" s="552"/>
      <c r="AR736" s="552"/>
      <c r="AS736" s="552"/>
      <c r="AT736" s="552"/>
      <c r="AU736" s="552"/>
      <c r="AV736" s="552"/>
      <c r="AW736" s="616"/>
      <c r="AX736" s="552"/>
      <c r="AY736" s="552"/>
      <c r="AZ736" s="552"/>
      <c r="BA736" s="616"/>
      <c r="BB736" s="552"/>
      <c r="BC736" s="552"/>
      <c r="BD736" s="552"/>
      <c r="BE736" s="616"/>
      <c r="BF736" s="552"/>
      <c r="BG736" s="552"/>
      <c r="BH736" s="552"/>
      <c r="BI736" s="552"/>
      <c r="BJ736" s="552"/>
      <c r="BK736" s="552"/>
      <c r="BL736" s="552"/>
      <c r="BM736" s="552"/>
      <c r="BN736" s="552"/>
      <c r="BO736" s="678"/>
    </row>
    <row r="737" spans="32:67" ht="20.25" customHeight="1">
      <c r="AF737" s="678"/>
      <c r="AG737" s="552"/>
      <c r="AH737" s="552"/>
      <c r="AI737" s="614"/>
      <c r="AJ737" s="552"/>
      <c r="AK737" s="552"/>
      <c r="AL737" s="552"/>
      <c r="AM737" s="615"/>
      <c r="AN737" s="259"/>
      <c r="AO737" s="615"/>
      <c r="AP737" s="552"/>
      <c r="AQ737" s="552"/>
      <c r="AR737" s="552"/>
      <c r="AS737" s="552"/>
      <c r="AT737" s="552"/>
      <c r="AU737" s="552"/>
      <c r="AV737" s="552"/>
      <c r="AW737" s="616"/>
      <c r="AX737" s="552"/>
      <c r="AY737" s="552"/>
      <c r="AZ737" s="552"/>
      <c r="BA737" s="616"/>
      <c r="BB737" s="552"/>
      <c r="BC737" s="552"/>
      <c r="BD737" s="552"/>
      <c r="BE737" s="616"/>
      <c r="BF737" s="552"/>
      <c r="BG737" s="552"/>
      <c r="BH737" s="552"/>
      <c r="BI737" s="552"/>
      <c r="BJ737" s="552"/>
      <c r="BK737" s="552"/>
      <c r="BL737" s="552"/>
      <c r="BM737" s="552"/>
      <c r="BN737" s="552"/>
      <c r="BO737" s="678"/>
    </row>
    <row r="738" spans="32:67" ht="20.25" customHeight="1">
      <c r="AF738" s="678"/>
      <c r="AG738" s="552"/>
      <c r="AH738" s="552"/>
      <c r="AI738" s="614"/>
      <c r="AJ738" s="552"/>
      <c r="AK738" s="552"/>
      <c r="AL738" s="552"/>
      <c r="AM738" s="615"/>
      <c r="AN738" s="259"/>
      <c r="AO738" s="615"/>
      <c r="AP738" s="552"/>
      <c r="AQ738" s="552"/>
      <c r="AR738" s="552"/>
      <c r="AS738" s="552"/>
      <c r="AT738" s="552"/>
      <c r="AU738" s="552"/>
      <c r="AV738" s="552"/>
      <c r="AW738" s="616"/>
      <c r="AX738" s="552"/>
      <c r="AY738" s="552"/>
      <c r="AZ738" s="552"/>
      <c r="BA738" s="616"/>
      <c r="BB738" s="552"/>
      <c r="BC738" s="552"/>
      <c r="BD738" s="552"/>
      <c r="BE738" s="616"/>
      <c r="BF738" s="552"/>
      <c r="BG738" s="552"/>
      <c r="BH738" s="552"/>
      <c r="BI738" s="552"/>
      <c r="BJ738" s="552"/>
      <c r="BK738" s="552"/>
      <c r="BL738" s="552"/>
      <c r="BM738" s="552"/>
      <c r="BN738" s="552"/>
      <c r="BO738" s="678"/>
    </row>
    <row r="739" spans="32:67" ht="20.25" customHeight="1">
      <c r="AF739" s="678"/>
      <c r="AG739" s="552"/>
      <c r="AH739" s="552"/>
      <c r="AI739" s="614"/>
      <c r="AJ739" s="552"/>
      <c r="AK739" s="552"/>
      <c r="AL739" s="552"/>
      <c r="AM739" s="615"/>
      <c r="AN739" s="259"/>
      <c r="AO739" s="615"/>
      <c r="AP739" s="552"/>
      <c r="AQ739" s="552"/>
      <c r="AR739" s="552"/>
      <c r="AS739" s="552"/>
      <c r="AT739" s="552"/>
      <c r="AU739" s="552"/>
      <c r="AV739" s="552"/>
      <c r="AW739" s="616"/>
      <c r="AX739" s="552"/>
      <c r="AY739" s="552"/>
      <c r="AZ739" s="552"/>
      <c r="BA739" s="616"/>
      <c r="BB739" s="552"/>
      <c r="BC739" s="552"/>
      <c r="BD739" s="552"/>
      <c r="BE739" s="616"/>
      <c r="BF739" s="552"/>
      <c r="BG739" s="552"/>
      <c r="BH739" s="552"/>
      <c r="BI739" s="552"/>
      <c r="BJ739" s="552"/>
      <c r="BK739" s="552"/>
      <c r="BL739" s="552"/>
      <c r="BM739" s="552"/>
      <c r="BN739" s="552"/>
      <c r="BO739" s="678"/>
    </row>
    <row r="740" spans="32:67" ht="20.25" customHeight="1">
      <c r="AF740" s="678"/>
      <c r="AG740" s="552"/>
      <c r="AH740" s="552"/>
      <c r="AI740" s="614"/>
      <c r="AJ740" s="552"/>
      <c r="AK740" s="552"/>
      <c r="AL740" s="552"/>
      <c r="AM740" s="615"/>
      <c r="AN740" s="259"/>
      <c r="AO740" s="615"/>
      <c r="AP740" s="552"/>
      <c r="AQ740" s="552"/>
      <c r="AR740" s="552"/>
      <c r="AS740" s="552"/>
      <c r="AT740" s="552"/>
      <c r="AU740" s="552"/>
      <c r="AV740" s="552"/>
      <c r="AW740" s="616"/>
      <c r="AX740" s="552"/>
      <c r="AY740" s="552"/>
      <c r="AZ740" s="552"/>
      <c r="BA740" s="616"/>
      <c r="BB740" s="552"/>
      <c r="BC740" s="552"/>
      <c r="BD740" s="552"/>
      <c r="BE740" s="616"/>
      <c r="BF740" s="552"/>
      <c r="BG740" s="552"/>
      <c r="BH740" s="552"/>
      <c r="BI740" s="552"/>
      <c r="BJ740" s="552"/>
      <c r="BK740" s="552"/>
      <c r="BL740" s="552"/>
      <c r="BM740" s="552"/>
      <c r="BN740" s="552"/>
      <c r="BO740" s="678"/>
    </row>
    <row r="741" spans="32:67" ht="20.25" customHeight="1">
      <c r="AF741" s="678"/>
      <c r="AG741" s="552"/>
      <c r="AH741" s="552"/>
      <c r="AI741" s="614"/>
      <c r="AJ741" s="552"/>
      <c r="AK741" s="552"/>
      <c r="AL741" s="552"/>
      <c r="AM741" s="615"/>
      <c r="AN741" s="259"/>
      <c r="AO741" s="615"/>
      <c r="AP741" s="552"/>
      <c r="AQ741" s="552"/>
      <c r="AR741" s="552"/>
      <c r="AS741" s="552"/>
      <c r="AT741" s="552"/>
      <c r="AU741" s="552"/>
      <c r="AV741" s="552"/>
      <c r="AW741" s="616"/>
      <c r="AX741" s="552"/>
      <c r="AY741" s="552"/>
      <c r="AZ741" s="552"/>
      <c r="BA741" s="616"/>
      <c r="BB741" s="552"/>
      <c r="BC741" s="552"/>
      <c r="BD741" s="552"/>
      <c r="BE741" s="616"/>
      <c r="BF741" s="552"/>
      <c r="BG741" s="552"/>
      <c r="BH741" s="552"/>
      <c r="BI741" s="552"/>
      <c r="BJ741" s="552"/>
      <c r="BK741" s="552"/>
      <c r="BL741" s="552"/>
      <c r="BM741" s="552"/>
      <c r="BN741" s="552"/>
      <c r="BO741" s="678"/>
    </row>
    <row r="742" spans="32:67" ht="20.25" customHeight="1">
      <c r="AF742" s="678"/>
      <c r="AG742" s="552"/>
      <c r="AH742" s="552"/>
      <c r="AI742" s="614"/>
      <c r="AJ742" s="552"/>
      <c r="AK742" s="552"/>
      <c r="AL742" s="552"/>
      <c r="AM742" s="615"/>
      <c r="AN742" s="259"/>
      <c r="AO742" s="615"/>
      <c r="AP742" s="552"/>
      <c r="AQ742" s="552"/>
      <c r="AR742" s="552"/>
      <c r="AS742" s="552"/>
      <c r="AT742" s="552"/>
      <c r="AU742" s="552"/>
      <c r="AV742" s="552"/>
      <c r="AW742" s="616"/>
      <c r="AX742" s="552"/>
      <c r="AY742" s="552"/>
      <c r="AZ742" s="552"/>
      <c r="BA742" s="616"/>
      <c r="BB742" s="552"/>
      <c r="BC742" s="552"/>
      <c r="BD742" s="552"/>
      <c r="BE742" s="616"/>
      <c r="BF742" s="552"/>
      <c r="BG742" s="552"/>
      <c r="BH742" s="552"/>
      <c r="BI742" s="552"/>
      <c r="BJ742" s="552"/>
      <c r="BK742" s="552"/>
      <c r="BL742" s="552"/>
      <c r="BM742" s="552"/>
      <c r="BN742" s="552"/>
      <c r="BO742" s="678"/>
    </row>
    <row r="743" spans="32:67" ht="20.25" customHeight="1">
      <c r="AF743" s="678"/>
      <c r="AG743" s="552"/>
      <c r="AH743" s="552"/>
      <c r="AI743" s="614"/>
      <c r="AJ743" s="552"/>
      <c r="AK743" s="552"/>
      <c r="AL743" s="552"/>
      <c r="AM743" s="615"/>
      <c r="AN743" s="259"/>
      <c r="AO743" s="615"/>
      <c r="AP743" s="552"/>
      <c r="AQ743" s="552"/>
      <c r="AR743" s="552"/>
      <c r="AS743" s="552"/>
      <c r="AT743" s="552"/>
      <c r="AU743" s="552"/>
      <c r="AV743" s="552"/>
      <c r="AW743" s="616"/>
      <c r="AX743" s="552"/>
      <c r="AY743" s="552"/>
      <c r="AZ743" s="552"/>
      <c r="BA743" s="616"/>
      <c r="BB743" s="552"/>
      <c r="BC743" s="552"/>
      <c r="BD743" s="552"/>
      <c r="BE743" s="616"/>
      <c r="BF743" s="552"/>
      <c r="BG743" s="552"/>
      <c r="BH743" s="552"/>
      <c r="BI743" s="552"/>
      <c r="BJ743" s="552"/>
      <c r="BK743" s="552"/>
      <c r="BL743" s="552"/>
      <c r="BM743" s="552"/>
      <c r="BN743" s="552"/>
      <c r="BO743" s="678"/>
    </row>
    <row r="744" spans="32:67" ht="20.25" customHeight="1">
      <c r="AF744" s="678"/>
      <c r="AG744" s="552"/>
      <c r="AH744" s="552"/>
      <c r="AI744" s="614"/>
      <c r="AJ744" s="552"/>
      <c r="AK744" s="552"/>
      <c r="AL744" s="552"/>
      <c r="AM744" s="615"/>
      <c r="AN744" s="259"/>
      <c r="AO744" s="615"/>
      <c r="AP744" s="552"/>
      <c r="AQ744" s="552"/>
      <c r="AR744" s="552"/>
      <c r="AS744" s="552"/>
      <c r="AT744" s="552"/>
      <c r="AU744" s="552"/>
      <c r="AV744" s="552"/>
      <c r="AW744" s="616"/>
      <c r="AX744" s="552"/>
      <c r="AY744" s="552"/>
      <c r="AZ744" s="552"/>
      <c r="BA744" s="616"/>
      <c r="BB744" s="552"/>
      <c r="BC744" s="552"/>
      <c r="BD744" s="552"/>
      <c r="BE744" s="616"/>
      <c r="BF744" s="552"/>
      <c r="BG744" s="552"/>
      <c r="BH744" s="552"/>
      <c r="BI744" s="552"/>
      <c r="BJ744" s="552"/>
      <c r="BK744" s="552"/>
      <c r="BL744" s="552"/>
      <c r="BM744" s="552"/>
      <c r="BN744" s="552"/>
      <c r="BO744" s="678"/>
    </row>
    <row r="745" spans="32:67" ht="20.25" customHeight="1">
      <c r="AF745" s="678"/>
      <c r="AG745" s="552"/>
      <c r="AH745" s="552"/>
      <c r="AI745" s="614"/>
      <c r="AJ745" s="552"/>
      <c r="AK745" s="552"/>
      <c r="AL745" s="552"/>
      <c r="AM745" s="615"/>
      <c r="AN745" s="259"/>
      <c r="AO745" s="615"/>
      <c r="AP745" s="552"/>
      <c r="AQ745" s="552"/>
      <c r="AR745" s="552"/>
      <c r="AS745" s="552"/>
      <c r="AT745" s="552"/>
      <c r="AU745" s="552"/>
      <c r="AV745" s="552"/>
      <c r="AW745" s="616"/>
      <c r="AX745" s="552"/>
      <c r="AY745" s="552"/>
      <c r="AZ745" s="552"/>
      <c r="BA745" s="616"/>
      <c r="BB745" s="552"/>
      <c r="BC745" s="552"/>
      <c r="BD745" s="552"/>
      <c r="BE745" s="616"/>
      <c r="BF745" s="552"/>
      <c r="BG745" s="552"/>
      <c r="BH745" s="552"/>
      <c r="BI745" s="552"/>
      <c r="BJ745" s="552"/>
      <c r="BK745" s="552"/>
      <c r="BL745" s="552"/>
      <c r="BM745" s="552"/>
      <c r="BN745" s="552"/>
      <c r="BO745" s="678"/>
    </row>
    <row r="746" spans="32:67" ht="20.25" customHeight="1">
      <c r="AF746" s="678"/>
      <c r="AG746" s="552"/>
      <c r="AH746" s="552"/>
      <c r="AI746" s="614"/>
      <c r="AJ746" s="552"/>
      <c r="AK746" s="552"/>
      <c r="AL746" s="552"/>
      <c r="AM746" s="615"/>
      <c r="AN746" s="259"/>
      <c r="AO746" s="615"/>
      <c r="AP746" s="552"/>
      <c r="AQ746" s="552"/>
      <c r="AR746" s="552"/>
      <c r="AS746" s="552"/>
      <c r="AT746" s="552"/>
      <c r="AU746" s="552"/>
      <c r="AV746" s="552"/>
      <c r="AW746" s="616"/>
      <c r="AX746" s="552"/>
      <c r="AY746" s="552"/>
      <c r="AZ746" s="552"/>
      <c r="BA746" s="616"/>
      <c r="BB746" s="552"/>
      <c r="BC746" s="552"/>
      <c r="BD746" s="552"/>
      <c r="BE746" s="616"/>
      <c r="BF746" s="552"/>
      <c r="BG746" s="552"/>
      <c r="BH746" s="552"/>
      <c r="BI746" s="552"/>
      <c r="BJ746" s="552"/>
      <c r="BK746" s="552"/>
      <c r="BL746" s="552"/>
      <c r="BM746" s="552"/>
      <c r="BN746" s="552"/>
      <c r="BO746" s="678"/>
    </row>
    <row r="747" spans="32:67" ht="20.25" customHeight="1">
      <c r="AF747" s="678"/>
      <c r="AG747" s="552"/>
      <c r="AH747" s="552"/>
      <c r="AI747" s="614"/>
      <c r="AJ747" s="552"/>
      <c r="AK747" s="552"/>
      <c r="AL747" s="552"/>
      <c r="AM747" s="615"/>
      <c r="AN747" s="259"/>
      <c r="AO747" s="615"/>
      <c r="AP747" s="552"/>
      <c r="AQ747" s="552"/>
      <c r="AR747" s="552"/>
      <c r="AS747" s="552"/>
      <c r="AT747" s="552"/>
      <c r="AU747" s="552"/>
      <c r="AV747" s="552"/>
      <c r="AW747" s="616"/>
      <c r="AX747" s="552"/>
      <c r="AY747" s="552"/>
      <c r="AZ747" s="552"/>
      <c r="BA747" s="616"/>
      <c r="BB747" s="552"/>
      <c r="BC747" s="552"/>
      <c r="BD747" s="552"/>
      <c r="BE747" s="616"/>
      <c r="BF747" s="552"/>
      <c r="BG747" s="552"/>
      <c r="BH747" s="552"/>
      <c r="BI747" s="552"/>
      <c r="BJ747" s="552"/>
      <c r="BK747" s="552"/>
      <c r="BL747" s="552"/>
      <c r="BM747" s="552"/>
      <c r="BN747" s="552"/>
      <c r="BO747" s="678"/>
    </row>
    <row r="748" spans="32:67" ht="20.25" customHeight="1">
      <c r="AF748" s="678"/>
      <c r="AG748" s="552"/>
      <c r="AH748" s="552"/>
      <c r="AI748" s="614"/>
      <c r="AJ748" s="552"/>
      <c r="AK748" s="552"/>
      <c r="AL748" s="552"/>
      <c r="AM748" s="615"/>
      <c r="AN748" s="259"/>
      <c r="AO748" s="615"/>
      <c r="AP748" s="552"/>
      <c r="AQ748" s="552"/>
      <c r="AR748" s="552"/>
      <c r="AS748" s="552"/>
      <c r="AT748" s="552"/>
      <c r="AU748" s="552"/>
      <c r="AV748" s="552"/>
      <c r="AW748" s="616"/>
      <c r="AX748" s="552"/>
      <c r="AY748" s="552"/>
      <c r="AZ748" s="552"/>
      <c r="BA748" s="616"/>
      <c r="BB748" s="552"/>
      <c r="BC748" s="552"/>
      <c r="BD748" s="552"/>
      <c r="BE748" s="616"/>
      <c r="BF748" s="552"/>
      <c r="BG748" s="552"/>
      <c r="BH748" s="552"/>
      <c r="BI748" s="552"/>
      <c r="BJ748" s="552"/>
      <c r="BK748" s="552"/>
      <c r="BL748" s="552"/>
      <c r="BM748" s="552"/>
      <c r="BN748" s="552"/>
      <c r="BO748" s="678"/>
    </row>
    <row r="749" spans="32:67" ht="20.25" customHeight="1">
      <c r="AF749" s="678"/>
      <c r="AG749" s="552"/>
      <c r="AH749" s="552"/>
      <c r="AI749" s="614"/>
      <c r="AJ749" s="552"/>
      <c r="AK749" s="552"/>
      <c r="AL749" s="552"/>
      <c r="AM749" s="615"/>
      <c r="AN749" s="259"/>
      <c r="AO749" s="615"/>
      <c r="AP749" s="552"/>
      <c r="AQ749" s="552"/>
      <c r="AR749" s="552"/>
      <c r="AS749" s="552"/>
      <c r="AT749" s="552"/>
      <c r="AU749" s="552"/>
      <c r="AV749" s="552"/>
      <c r="AW749" s="616"/>
      <c r="AX749" s="552"/>
      <c r="AY749" s="552"/>
      <c r="AZ749" s="552"/>
      <c r="BA749" s="616"/>
      <c r="BB749" s="552"/>
      <c r="BC749" s="552"/>
      <c r="BD749" s="552"/>
      <c r="BE749" s="616"/>
      <c r="BF749" s="552"/>
      <c r="BG749" s="552"/>
      <c r="BH749" s="552"/>
      <c r="BI749" s="552"/>
      <c r="BJ749" s="552"/>
      <c r="BK749" s="552"/>
      <c r="BL749" s="552"/>
      <c r="BM749" s="552"/>
      <c r="BN749" s="552"/>
      <c r="BO749" s="678"/>
    </row>
    <row r="750" spans="32:67" ht="20.25" customHeight="1">
      <c r="AF750" s="678"/>
      <c r="AG750" s="552"/>
      <c r="AH750" s="552"/>
      <c r="AI750" s="614"/>
      <c r="AJ750" s="552"/>
      <c r="AK750" s="552"/>
      <c r="AL750" s="552"/>
      <c r="AM750" s="615"/>
      <c r="AN750" s="259"/>
      <c r="AO750" s="615"/>
      <c r="AP750" s="552"/>
      <c r="AQ750" s="552"/>
      <c r="AR750" s="552"/>
      <c r="AS750" s="552"/>
      <c r="AT750" s="552"/>
      <c r="AU750" s="552"/>
      <c r="AV750" s="552"/>
      <c r="AW750" s="616"/>
      <c r="AX750" s="552"/>
      <c r="AY750" s="552"/>
      <c r="AZ750" s="552"/>
      <c r="BA750" s="616"/>
      <c r="BB750" s="552"/>
      <c r="BC750" s="552"/>
      <c r="BD750" s="552"/>
      <c r="BE750" s="616"/>
      <c r="BF750" s="552"/>
      <c r="BG750" s="552"/>
      <c r="BH750" s="552"/>
      <c r="BI750" s="552"/>
      <c r="BJ750" s="552"/>
      <c r="BK750" s="552"/>
      <c r="BL750" s="552"/>
      <c r="BM750" s="552"/>
      <c r="BN750" s="552"/>
      <c r="BO750" s="678"/>
    </row>
    <row r="751" spans="32:67" ht="20.25" customHeight="1">
      <c r="AF751" s="678"/>
      <c r="AG751" s="552"/>
      <c r="AH751" s="552"/>
      <c r="AI751" s="614"/>
      <c r="AJ751" s="552"/>
      <c r="AK751" s="552"/>
      <c r="AL751" s="552"/>
      <c r="AM751" s="615"/>
      <c r="AN751" s="259"/>
      <c r="AO751" s="615"/>
      <c r="AP751" s="552"/>
      <c r="AQ751" s="552"/>
      <c r="AR751" s="552"/>
      <c r="AS751" s="552"/>
      <c r="AT751" s="552"/>
      <c r="AU751" s="552"/>
      <c r="AV751" s="552"/>
      <c r="AW751" s="616"/>
      <c r="AX751" s="552"/>
      <c r="AY751" s="552"/>
      <c r="AZ751" s="552"/>
      <c r="BA751" s="616"/>
      <c r="BB751" s="552"/>
      <c r="BC751" s="552"/>
      <c r="BD751" s="552"/>
      <c r="BE751" s="616"/>
      <c r="BF751" s="552"/>
      <c r="BG751" s="552"/>
      <c r="BH751" s="552"/>
      <c r="BI751" s="552"/>
      <c r="BJ751" s="552"/>
      <c r="BK751" s="552"/>
      <c r="BL751" s="552"/>
      <c r="BM751" s="552"/>
      <c r="BN751" s="552"/>
      <c r="BO751" s="678"/>
    </row>
    <row r="752" spans="32:67" ht="20.25" customHeight="1">
      <c r="AF752" s="678"/>
      <c r="AG752" s="552"/>
      <c r="AH752" s="552"/>
      <c r="AI752" s="614"/>
      <c r="AJ752" s="552"/>
      <c r="AK752" s="552"/>
      <c r="AL752" s="552"/>
      <c r="AM752" s="615"/>
      <c r="AN752" s="259"/>
      <c r="AO752" s="615"/>
      <c r="AP752" s="552"/>
      <c r="AQ752" s="552"/>
      <c r="AR752" s="552"/>
      <c r="AS752" s="552"/>
      <c r="AT752" s="552"/>
      <c r="AU752" s="552"/>
      <c r="AV752" s="552"/>
      <c r="AW752" s="616"/>
      <c r="AX752" s="552"/>
      <c r="AY752" s="552"/>
      <c r="AZ752" s="552"/>
      <c r="BA752" s="616"/>
      <c r="BB752" s="552"/>
      <c r="BC752" s="552"/>
      <c r="BD752" s="552"/>
      <c r="BE752" s="616"/>
      <c r="BF752" s="552"/>
      <c r="BG752" s="552"/>
      <c r="BH752" s="552"/>
      <c r="BI752" s="552"/>
      <c r="BJ752" s="552"/>
      <c r="BK752" s="552"/>
      <c r="BL752" s="552"/>
      <c r="BM752" s="552"/>
      <c r="BN752" s="552"/>
      <c r="BO752" s="678"/>
    </row>
    <row r="753" spans="32:67" ht="20.25" customHeight="1">
      <c r="AF753" s="678"/>
      <c r="AG753" s="552"/>
      <c r="AH753" s="552"/>
      <c r="AI753" s="614"/>
      <c r="AJ753" s="552"/>
      <c r="AK753" s="552"/>
      <c r="AL753" s="552"/>
      <c r="AM753" s="615"/>
      <c r="AN753" s="259"/>
      <c r="AO753" s="615"/>
      <c r="AP753" s="552"/>
      <c r="AQ753" s="552"/>
      <c r="AR753" s="552"/>
      <c r="AS753" s="552"/>
      <c r="AT753" s="552"/>
      <c r="AU753" s="552"/>
      <c r="AV753" s="552"/>
      <c r="AW753" s="616"/>
      <c r="AX753" s="552"/>
      <c r="AY753" s="552"/>
      <c r="AZ753" s="552"/>
      <c r="BA753" s="616"/>
      <c r="BB753" s="552"/>
      <c r="BC753" s="552"/>
      <c r="BD753" s="552"/>
      <c r="BE753" s="616"/>
      <c r="BF753" s="552"/>
      <c r="BG753" s="552"/>
      <c r="BH753" s="552"/>
      <c r="BI753" s="552"/>
      <c r="BJ753" s="552"/>
      <c r="BK753" s="552"/>
      <c r="BL753" s="552"/>
      <c r="BM753" s="552"/>
      <c r="BN753" s="552"/>
      <c r="BO753" s="678"/>
    </row>
    <row r="754" spans="32:67" ht="20.25" customHeight="1">
      <c r="AF754" s="678"/>
      <c r="AG754" s="552"/>
      <c r="AH754" s="552"/>
      <c r="AI754" s="614"/>
      <c r="AJ754" s="552"/>
      <c r="AK754" s="552"/>
      <c r="AL754" s="552"/>
      <c r="AM754" s="615"/>
      <c r="AN754" s="259"/>
      <c r="AO754" s="615"/>
      <c r="AP754" s="552"/>
      <c r="AQ754" s="552"/>
      <c r="AR754" s="552"/>
      <c r="AS754" s="552"/>
      <c r="AT754" s="552"/>
      <c r="AU754" s="552"/>
      <c r="AV754" s="552"/>
      <c r="AW754" s="616"/>
      <c r="AX754" s="552"/>
      <c r="AY754" s="552"/>
      <c r="AZ754" s="552"/>
      <c r="BA754" s="616"/>
      <c r="BB754" s="552"/>
      <c r="BC754" s="552"/>
      <c r="BD754" s="552"/>
      <c r="BE754" s="616"/>
      <c r="BF754" s="552"/>
      <c r="BG754" s="552"/>
      <c r="BH754" s="552"/>
      <c r="BI754" s="552"/>
      <c r="BJ754" s="552"/>
      <c r="BK754" s="552"/>
      <c r="BL754" s="552"/>
      <c r="BM754" s="552"/>
      <c r="BN754" s="552"/>
      <c r="BO754" s="678"/>
    </row>
    <row r="755" spans="32:67" ht="20.25" customHeight="1">
      <c r="AF755" s="678"/>
      <c r="AG755" s="552"/>
      <c r="AH755" s="552"/>
      <c r="AI755" s="614"/>
      <c r="AJ755" s="552"/>
      <c r="AK755" s="552"/>
      <c r="AL755" s="552"/>
      <c r="AM755" s="615"/>
      <c r="AN755" s="259"/>
      <c r="AO755" s="615"/>
      <c r="AP755" s="552"/>
      <c r="AQ755" s="552"/>
      <c r="AR755" s="552"/>
      <c r="AS755" s="552"/>
      <c r="AT755" s="552"/>
      <c r="AU755" s="552"/>
      <c r="AV755" s="552"/>
      <c r="AW755" s="616"/>
      <c r="AX755" s="552"/>
      <c r="AY755" s="552"/>
      <c r="AZ755" s="552"/>
      <c r="BA755" s="616"/>
      <c r="BB755" s="552"/>
      <c r="BC755" s="552"/>
      <c r="BD755" s="552"/>
      <c r="BE755" s="616"/>
      <c r="BF755" s="552"/>
      <c r="BG755" s="552"/>
      <c r="BH755" s="552"/>
      <c r="BI755" s="552"/>
      <c r="BJ755" s="552"/>
      <c r="BK755" s="552"/>
      <c r="BL755" s="552"/>
      <c r="BM755" s="552"/>
      <c r="BN755" s="552"/>
      <c r="BO755" s="678"/>
    </row>
    <row r="756" spans="32:67" ht="20.25" customHeight="1">
      <c r="AF756" s="678"/>
      <c r="AG756" s="552"/>
      <c r="AH756" s="552"/>
      <c r="AI756" s="614"/>
      <c r="AJ756" s="552"/>
      <c r="AK756" s="552"/>
      <c r="AL756" s="552"/>
      <c r="AM756" s="615"/>
      <c r="AN756" s="259"/>
      <c r="AO756" s="615"/>
      <c r="AP756" s="552"/>
      <c r="AQ756" s="552"/>
      <c r="AR756" s="552"/>
      <c r="AS756" s="552"/>
      <c r="AT756" s="552"/>
      <c r="AU756" s="552"/>
      <c r="AV756" s="552"/>
      <c r="AW756" s="616"/>
      <c r="AX756" s="552"/>
      <c r="AY756" s="552"/>
      <c r="AZ756" s="552"/>
      <c r="BA756" s="616"/>
      <c r="BB756" s="552"/>
      <c r="BC756" s="552"/>
      <c r="BD756" s="552"/>
      <c r="BE756" s="616"/>
      <c r="BF756" s="552"/>
      <c r="BG756" s="552"/>
      <c r="BH756" s="552"/>
      <c r="BI756" s="552"/>
      <c r="BJ756" s="552"/>
      <c r="BK756" s="552"/>
      <c r="BL756" s="552"/>
      <c r="BM756" s="552"/>
      <c r="BN756" s="552"/>
      <c r="BO756" s="678"/>
    </row>
    <row r="757" spans="32:67" ht="20.25" customHeight="1">
      <c r="AF757" s="678"/>
      <c r="AG757" s="552"/>
      <c r="AH757" s="552"/>
      <c r="AI757" s="614"/>
      <c r="AJ757" s="552"/>
      <c r="AK757" s="552"/>
      <c r="AL757" s="552"/>
      <c r="AM757" s="615"/>
      <c r="AN757" s="259"/>
      <c r="AO757" s="615"/>
      <c r="AP757" s="552"/>
      <c r="AQ757" s="552"/>
      <c r="AR757" s="552"/>
      <c r="AS757" s="552"/>
      <c r="AT757" s="552"/>
      <c r="AU757" s="552"/>
      <c r="AV757" s="552"/>
      <c r="AW757" s="616"/>
      <c r="AX757" s="552"/>
      <c r="AY757" s="552"/>
      <c r="AZ757" s="552"/>
      <c r="BA757" s="616"/>
      <c r="BB757" s="552"/>
      <c r="BC757" s="552"/>
      <c r="BD757" s="552"/>
      <c r="BE757" s="616"/>
      <c r="BF757" s="552"/>
      <c r="BG757" s="552"/>
      <c r="BH757" s="552"/>
      <c r="BI757" s="552"/>
      <c r="BJ757" s="552"/>
      <c r="BK757" s="552"/>
      <c r="BL757" s="552"/>
      <c r="BM757" s="552"/>
      <c r="BN757" s="552"/>
      <c r="BO757" s="678"/>
    </row>
    <row r="758" spans="32:67" ht="20.25" customHeight="1">
      <c r="AF758" s="678"/>
      <c r="AG758" s="552"/>
      <c r="AH758" s="552"/>
      <c r="AI758" s="614"/>
      <c r="AJ758" s="552"/>
      <c r="AK758" s="552"/>
      <c r="AL758" s="552"/>
      <c r="AM758" s="615"/>
      <c r="AN758" s="259"/>
      <c r="AO758" s="615"/>
      <c r="AP758" s="552"/>
      <c r="AQ758" s="552"/>
      <c r="AR758" s="552"/>
      <c r="AS758" s="552"/>
      <c r="AT758" s="552"/>
      <c r="AU758" s="552"/>
      <c r="AV758" s="552"/>
      <c r="AW758" s="616"/>
      <c r="AX758" s="552"/>
      <c r="AY758" s="552"/>
      <c r="AZ758" s="552"/>
      <c r="BA758" s="616"/>
      <c r="BB758" s="552"/>
      <c r="BC758" s="552"/>
      <c r="BD758" s="552"/>
      <c r="BE758" s="616"/>
      <c r="BF758" s="552"/>
      <c r="BG758" s="552"/>
      <c r="BH758" s="552"/>
      <c r="BI758" s="552"/>
      <c r="BJ758" s="552"/>
      <c r="BK758" s="552"/>
      <c r="BL758" s="552"/>
      <c r="BM758" s="552"/>
      <c r="BN758" s="552"/>
      <c r="BO758" s="678"/>
    </row>
    <row r="759" spans="32:67" ht="20.25" customHeight="1">
      <c r="AF759" s="678"/>
      <c r="AG759" s="552"/>
      <c r="AH759" s="552"/>
      <c r="AI759" s="614"/>
      <c r="AJ759" s="552"/>
      <c r="AK759" s="552"/>
      <c r="AL759" s="552"/>
      <c r="AM759" s="615"/>
      <c r="AN759" s="259"/>
      <c r="AO759" s="615"/>
      <c r="AP759" s="552"/>
      <c r="AQ759" s="552"/>
      <c r="AR759" s="552"/>
      <c r="AS759" s="552"/>
      <c r="AT759" s="552"/>
      <c r="AU759" s="552"/>
      <c r="AV759" s="552"/>
      <c r="AW759" s="616"/>
      <c r="AX759" s="552"/>
      <c r="AY759" s="552"/>
      <c r="AZ759" s="552"/>
      <c r="BA759" s="616"/>
      <c r="BB759" s="552"/>
      <c r="BC759" s="552"/>
      <c r="BD759" s="552"/>
      <c r="BE759" s="616"/>
      <c r="BF759" s="552"/>
      <c r="BG759" s="552"/>
      <c r="BH759" s="552"/>
      <c r="BI759" s="552"/>
      <c r="BJ759" s="552"/>
      <c r="BK759" s="552"/>
      <c r="BL759" s="552"/>
      <c r="BM759" s="552"/>
      <c r="BN759" s="552"/>
      <c r="BO759" s="678"/>
    </row>
    <row r="760" spans="32:67" ht="20.25" customHeight="1">
      <c r="AF760" s="678"/>
      <c r="AG760" s="552"/>
      <c r="AH760" s="552"/>
      <c r="AI760" s="614"/>
      <c r="AJ760" s="552"/>
      <c r="AK760" s="552"/>
      <c r="AL760" s="552"/>
      <c r="AM760" s="615"/>
      <c r="AN760" s="259"/>
      <c r="AO760" s="615"/>
      <c r="AP760" s="552"/>
      <c r="AQ760" s="552"/>
      <c r="AR760" s="552"/>
      <c r="AS760" s="552"/>
      <c r="AT760" s="552"/>
      <c r="AU760" s="552"/>
      <c r="AV760" s="552"/>
      <c r="AW760" s="616"/>
      <c r="AX760" s="552"/>
      <c r="AY760" s="552"/>
      <c r="AZ760" s="552"/>
      <c r="BA760" s="616"/>
      <c r="BB760" s="552"/>
      <c r="BC760" s="552"/>
      <c r="BD760" s="552"/>
      <c r="BE760" s="616"/>
      <c r="BF760" s="552"/>
      <c r="BG760" s="552"/>
      <c r="BH760" s="552"/>
      <c r="BI760" s="552"/>
      <c r="BJ760" s="552"/>
      <c r="BK760" s="552"/>
      <c r="BL760" s="552"/>
      <c r="BM760" s="552"/>
      <c r="BN760" s="552"/>
      <c r="BO760" s="678"/>
    </row>
    <row r="761" spans="32:67" ht="20.25" customHeight="1">
      <c r="AF761" s="678"/>
      <c r="AG761" s="552"/>
      <c r="AH761" s="552"/>
      <c r="AI761" s="614"/>
      <c r="AJ761" s="552"/>
      <c r="AK761" s="552"/>
      <c r="AL761" s="552"/>
      <c r="AM761" s="615"/>
      <c r="AN761" s="259"/>
      <c r="AO761" s="615"/>
      <c r="AP761" s="552"/>
      <c r="AQ761" s="552"/>
      <c r="AR761" s="552"/>
      <c r="AS761" s="552"/>
      <c r="AT761" s="552"/>
      <c r="AU761" s="552"/>
      <c r="AV761" s="552"/>
      <c r="AW761" s="616"/>
      <c r="AX761" s="552"/>
      <c r="AY761" s="552"/>
      <c r="AZ761" s="552"/>
      <c r="BA761" s="616"/>
      <c r="BB761" s="552"/>
      <c r="BC761" s="552"/>
      <c r="BD761" s="552"/>
      <c r="BE761" s="616"/>
      <c r="BF761" s="552"/>
      <c r="BG761" s="552"/>
      <c r="BH761" s="552"/>
      <c r="BI761" s="552"/>
      <c r="BJ761" s="552"/>
      <c r="BK761" s="552"/>
      <c r="BL761" s="552"/>
      <c r="BM761" s="552"/>
      <c r="BN761" s="552"/>
      <c r="BO761" s="678"/>
    </row>
    <row r="762" spans="32:67" ht="20.25" customHeight="1">
      <c r="AF762" s="678"/>
      <c r="AG762" s="552"/>
      <c r="AH762" s="552"/>
      <c r="AI762" s="614"/>
      <c r="AJ762" s="552"/>
      <c r="AK762" s="552"/>
      <c r="AL762" s="552"/>
      <c r="AM762" s="615"/>
      <c r="AN762" s="259"/>
      <c r="AO762" s="615"/>
      <c r="AP762" s="552"/>
      <c r="AQ762" s="552"/>
      <c r="AR762" s="552"/>
      <c r="AS762" s="552"/>
      <c r="AT762" s="552"/>
      <c r="AU762" s="552"/>
      <c r="AV762" s="552"/>
      <c r="AW762" s="616"/>
      <c r="AX762" s="552"/>
      <c r="AY762" s="552"/>
      <c r="AZ762" s="552"/>
      <c r="BA762" s="616"/>
      <c r="BB762" s="552"/>
      <c r="BC762" s="552"/>
      <c r="BD762" s="552"/>
      <c r="BE762" s="616"/>
      <c r="BF762" s="552"/>
      <c r="BG762" s="552"/>
      <c r="BH762" s="552"/>
      <c r="BI762" s="552"/>
      <c r="BJ762" s="552"/>
      <c r="BK762" s="552"/>
      <c r="BL762" s="552"/>
      <c r="BM762" s="552"/>
      <c r="BN762" s="552"/>
      <c r="BO762" s="678"/>
    </row>
    <row r="763" spans="32:67" ht="20.25" customHeight="1">
      <c r="AF763" s="678"/>
      <c r="AG763" s="552"/>
      <c r="AH763" s="552"/>
      <c r="AI763" s="614"/>
      <c r="AJ763" s="552"/>
      <c r="AK763" s="552"/>
      <c r="AL763" s="552"/>
      <c r="AM763" s="615"/>
      <c r="AN763" s="259"/>
      <c r="AO763" s="615"/>
      <c r="AP763" s="552"/>
      <c r="AQ763" s="552"/>
      <c r="AR763" s="552"/>
      <c r="AS763" s="552"/>
      <c r="AT763" s="552"/>
      <c r="AU763" s="552"/>
      <c r="AV763" s="552"/>
      <c r="AW763" s="616"/>
      <c r="AX763" s="552"/>
      <c r="AY763" s="552"/>
      <c r="AZ763" s="552"/>
      <c r="BA763" s="616"/>
      <c r="BB763" s="552"/>
      <c r="BC763" s="552"/>
      <c r="BD763" s="552"/>
      <c r="BE763" s="616"/>
      <c r="BF763" s="552"/>
      <c r="BG763" s="552"/>
      <c r="BH763" s="552"/>
      <c r="BI763" s="552"/>
      <c r="BJ763" s="552"/>
      <c r="BK763" s="552"/>
      <c r="BL763" s="552"/>
      <c r="BM763" s="552"/>
      <c r="BN763" s="552"/>
      <c r="BO763" s="678"/>
    </row>
    <row r="764" spans="32:67" ht="20.25" customHeight="1">
      <c r="AF764" s="678"/>
      <c r="AG764" s="552"/>
      <c r="AH764" s="552"/>
      <c r="AI764" s="614"/>
      <c r="AJ764" s="552"/>
      <c r="AK764" s="552"/>
      <c r="AL764" s="552"/>
      <c r="AM764" s="615"/>
      <c r="AN764" s="259"/>
      <c r="AO764" s="615"/>
      <c r="AP764" s="552"/>
      <c r="AQ764" s="552"/>
      <c r="AR764" s="552"/>
      <c r="AS764" s="552"/>
      <c r="AT764" s="552"/>
      <c r="AU764" s="552"/>
      <c r="AV764" s="552"/>
      <c r="AW764" s="616"/>
      <c r="AX764" s="552"/>
      <c r="AY764" s="552"/>
      <c r="AZ764" s="552"/>
      <c r="BA764" s="616"/>
      <c r="BB764" s="552"/>
      <c r="BC764" s="552"/>
      <c r="BD764" s="552"/>
      <c r="BE764" s="616"/>
      <c r="BF764" s="552"/>
      <c r="BG764" s="552"/>
      <c r="BH764" s="552"/>
      <c r="BI764" s="552"/>
      <c r="BJ764" s="552"/>
      <c r="BK764" s="552"/>
      <c r="BL764" s="552"/>
      <c r="BM764" s="552"/>
      <c r="BN764" s="552"/>
      <c r="BO764" s="678"/>
    </row>
    <row r="765" spans="32:67" ht="20.25" customHeight="1">
      <c r="AF765" s="678"/>
      <c r="AG765" s="552"/>
      <c r="AH765" s="552"/>
      <c r="AI765" s="614"/>
      <c r="AJ765" s="552"/>
      <c r="AK765" s="552"/>
      <c r="AL765" s="552"/>
      <c r="AM765" s="615"/>
      <c r="AN765" s="259"/>
      <c r="AO765" s="615"/>
      <c r="AP765" s="552"/>
      <c r="AQ765" s="552"/>
      <c r="AR765" s="552"/>
      <c r="AS765" s="552"/>
      <c r="AT765" s="552"/>
      <c r="AU765" s="552"/>
      <c r="AV765" s="552"/>
      <c r="AW765" s="616"/>
      <c r="AX765" s="552"/>
      <c r="AY765" s="552"/>
      <c r="AZ765" s="552"/>
      <c r="BA765" s="616"/>
      <c r="BB765" s="552"/>
      <c r="BC765" s="552"/>
      <c r="BD765" s="552"/>
      <c r="BE765" s="616"/>
      <c r="BF765" s="552"/>
      <c r="BG765" s="552"/>
      <c r="BH765" s="552"/>
      <c r="BI765" s="552"/>
      <c r="BJ765" s="552"/>
      <c r="BK765" s="552"/>
      <c r="BL765" s="552"/>
      <c r="BM765" s="552"/>
      <c r="BN765" s="552"/>
      <c r="BO765" s="678"/>
    </row>
    <row r="766" spans="32:67" ht="20.25" customHeight="1">
      <c r="AF766" s="678"/>
      <c r="AG766" s="552"/>
      <c r="AH766" s="552"/>
      <c r="AI766" s="614"/>
      <c r="AJ766" s="552"/>
      <c r="AK766" s="552"/>
      <c r="AL766" s="552"/>
      <c r="AM766" s="615"/>
      <c r="AN766" s="259"/>
      <c r="AO766" s="615"/>
      <c r="AP766" s="552"/>
      <c r="AQ766" s="552"/>
      <c r="AR766" s="552"/>
      <c r="AS766" s="552"/>
      <c r="AT766" s="552"/>
      <c r="AU766" s="552"/>
      <c r="AV766" s="552"/>
      <c r="AW766" s="616"/>
      <c r="AX766" s="552"/>
      <c r="AY766" s="552"/>
      <c r="AZ766" s="552"/>
      <c r="BA766" s="616"/>
      <c r="BB766" s="552"/>
      <c r="BC766" s="552"/>
      <c r="BD766" s="552"/>
      <c r="BE766" s="616"/>
      <c r="BF766" s="552"/>
      <c r="BG766" s="552"/>
      <c r="BH766" s="552"/>
      <c r="BI766" s="552"/>
      <c r="BJ766" s="552"/>
      <c r="BK766" s="552"/>
      <c r="BL766" s="552"/>
      <c r="BM766" s="552"/>
      <c r="BN766" s="552"/>
      <c r="BO766" s="678"/>
    </row>
    <row r="767" spans="32:67" ht="20.25" customHeight="1">
      <c r="AF767" s="678"/>
      <c r="AG767" s="552"/>
      <c r="AH767" s="552"/>
      <c r="AI767" s="614"/>
      <c r="AJ767" s="552"/>
      <c r="AK767" s="552"/>
      <c r="AL767" s="552"/>
      <c r="AM767" s="615"/>
      <c r="AN767" s="259"/>
      <c r="AO767" s="615"/>
      <c r="AP767" s="552"/>
      <c r="AQ767" s="552"/>
      <c r="AR767" s="552"/>
      <c r="AS767" s="552"/>
      <c r="AT767" s="552"/>
      <c r="AU767" s="552"/>
      <c r="AV767" s="552"/>
      <c r="AW767" s="616"/>
      <c r="AX767" s="552"/>
      <c r="AY767" s="552"/>
      <c r="AZ767" s="552"/>
      <c r="BA767" s="616"/>
      <c r="BB767" s="552"/>
      <c r="BC767" s="552"/>
      <c r="BD767" s="552"/>
      <c r="BE767" s="616"/>
      <c r="BF767" s="552"/>
      <c r="BG767" s="552"/>
      <c r="BH767" s="552"/>
      <c r="BI767" s="552"/>
      <c r="BJ767" s="552"/>
      <c r="BK767" s="552"/>
      <c r="BL767" s="552"/>
      <c r="BM767" s="552"/>
      <c r="BN767" s="552"/>
      <c r="BO767" s="678"/>
    </row>
    <row r="768" spans="32:67" ht="20.25" customHeight="1">
      <c r="AF768" s="678"/>
      <c r="AG768" s="552"/>
      <c r="AH768" s="552"/>
      <c r="AI768" s="614"/>
      <c r="AJ768" s="552"/>
      <c r="AK768" s="552"/>
      <c r="AL768" s="552"/>
      <c r="AM768" s="615"/>
      <c r="AN768" s="259"/>
      <c r="AO768" s="615"/>
      <c r="AP768" s="552"/>
      <c r="AQ768" s="552"/>
      <c r="AR768" s="552"/>
      <c r="AS768" s="552"/>
      <c r="AT768" s="552"/>
      <c r="AU768" s="552"/>
      <c r="AV768" s="552"/>
      <c r="AW768" s="616"/>
      <c r="AX768" s="552"/>
      <c r="AY768" s="552"/>
      <c r="AZ768" s="552"/>
      <c r="BA768" s="616"/>
      <c r="BB768" s="552"/>
      <c r="BC768" s="552"/>
      <c r="BD768" s="552"/>
      <c r="BE768" s="616"/>
      <c r="BF768" s="552"/>
      <c r="BG768" s="552"/>
      <c r="BH768" s="552"/>
      <c r="BI768" s="552"/>
      <c r="BJ768" s="552"/>
      <c r="BK768" s="552"/>
      <c r="BL768" s="552"/>
      <c r="BM768" s="552"/>
      <c r="BN768" s="552"/>
      <c r="BO768" s="678"/>
    </row>
    <row r="769" spans="32:67" ht="20.25" customHeight="1">
      <c r="AF769" s="678"/>
      <c r="AG769" s="552"/>
      <c r="AH769" s="552"/>
      <c r="AI769" s="614"/>
      <c r="AJ769" s="552"/>
      <c r="AK769" s="552"/>
      <c r="AL769" s="552"/>
      <c r="AM769" s="615"/>
      <c r="AN769" s="259"/>
      <c r="AO769" s="615"/>
      <c r="AP769" s="552"/>
      <c r="AQ769" s="552"/>
      <c r="AR769" s="552"/>
      <c r="AS769" s="552"/>
      <c r="AT769" s="552"/>
      <c r="AU769" s="552"/>
      <c r="AV769" s="552"/>
      <c r="AW769" s="616"/>
      <c r="AX769" s="552"/>
      <c r="AY769" s="552"/>
      <c r="AZ769" s="552"/>
      <c r="BA769" s="616"/>
      <c r="BB769" s="552"/>
      <c r="BC769" s="552"/>
      <c r="BD769" s="552"/>
      <c r="BE769" s="616"/>
      <c r="BF769" s="552"/>
      <c r="BG769" s="552"/>
      <c r="BH769" s="552"/>
      <c r="BI769" s="552"/>
      <c r="BJ769" s="552"/>
      <c r="BK769" s="552"/>
      <c r="BL769" s="552"/>
      <c r="BM769" s="552"/>
      <c r="BN769" s="552"/>
      <c r="BO769" s="678"/>
    </row>
    <row r="770" spans="32:67" ht="20.25" customHeight="1">
      <c r="AF770" s="678"/>
      <c r="AG770" s="552"/>
      <c r="AH770" s="552"/>
      <c r="AI770" s="614"/>
      <c r="AJ770" s="552"/>
      <c r="AK770" s="552"/>
      <c r="AL770" s="552"/>
      <c r="AM770" s="615"/>
      <c r="AN770" s="259"/>
      <c r="AO770" s="615"/>
      <c r="AP770" s="552"/>
      <c r="AQ770" s="552"/>
      <c r="AR770" s="552"/>
      <c r="AS770" s="552"/>
      <c r="AT770" s="552"/>
      <c r="AU770" s="552"/>
      <c r="AV770" s="552"/>
      <c r="AW770" s="616"/>
      <c r="AX770" s="552"/>
      <c r="AY770" s="552"/>
      <c r="AZ770" s="552"/>
      <c r="BA770" s="616"/>
      <c r="BB770" s="552"/>
      <c r="BC770" s="552"/>
      <c r="BD770" s="552"/>
      <c r="BE770" s="616"/>
      <c r="BF770" s="552"/>
      <c r="BG770" s="552"/>
      <c r="BH770" s="552"/>
      <c r="BI770" s="552"/>
      <c r="BJ770" s="552"/>
      <c r="BK770" s="552"/>
      <c r="BL770" s="552"/>
      <c r="BM770" s="552"/>
      <c r="BN770" s="552"/>
      <c r="BO770" s="678"/>
    </row>
    <row r="771" spans="32:67" ht="20.25" customHeight="1">
      <c r="AF771" s="678"/>
      <c r="AG771" s="552"/>
      <c r="AH771" s="552"/>
      <c r="AI771" s="614"/>
      <c r="AJ771" s="552"/>
      <c r="AK771" s="552"/>
      <c r="AL771" s="552"/>
      <c r="AM771" s="615"/>
      <c r="AN771" s="259"/>
      <c r="AO771" s="615"/>
      <c r="AP771" s="552"/>
      <c r="AQ771" s="552"/>
      <c r="AR771" s="552"/>
      <c r="AS771" s="552"/>
      <c r="AT771" s="552"/>
      <c r="AU771" s="552"/>
      <c r="AV771" s="552"/>
      <c r="AW771" s="616"/>
      <c r="AX771" s="552"/>
      <c r="AY771" s="552"/>
      <c r="AZ771" s="552"/>
      <c r="BA771" s="616"/>
      <c r="BB771" s="552"/>
      <c r="BC771" s="552"/>
      <c r="BD771" s="552"/>
      <c r="BE771" s="616"/>
      <c r="BF771" s="552"/>
      <c r="BG771" s="552"/>
      <c r="BH771" s="552"/>
      <c r="BI771" s="552"/>
      <c r="BJ771" s="552"/>
      <c r="BK771" s="552"/>
      <c r="BL771" s="552"/>
      <c r="BM771" s="552"/>
      <c r="BN771" s="552"/>
      <c r="BO771" s="678"/>
    </row>
    <row r="772" spans="32:67" ht="20.25" customHeight="1">
      <c r="AF772" s="678"/>
      <c r="AG772" s="552"/>
      <c r="AH772" s="552"/>
      <c r="AI772" s="614"/>
      <c r="AJ772" s="552"/>
      <c r="AK772" s="552"/>
      <c r="AL772" s="552"/>
      <c r="AM772" s="615"/>
      <c r="AN772" s="259"/>
      <c r="AO772" s="615"/>
      <c r="AP772" s="552"/>
      <c r="AQ772" s="552"/>
      <c r="AR772" s="552"/>
      <c r="AS772" s="552"/>
      <c r="AT772" s="552"/>
      <c r="AU772" s="552"/>
      <c r="AV772" s="552"/>
      <c r="AW772" s="616"/>
      <c r="AX772" s="552"/>
      <c r="AY772" s="552"/>
      <c r="AZ772" s="552"/>
      <c r="BA772" s="616"/>
      <c r="BB772" s="552"/>
      <c r="BC772" s="552"/>
      <c r="BD772" s="552"/>
      <c r="BE772" s="616"/>
      <c r="BF772" s="552"/>
      <c r="BG772" s="552"/>
      <c r="BH772" s="552"/>
      <c r="BI772" s="552"/>
      <c r="BJ772" s="552"/>
      <c r="BK772" s="552"/>
      <c r="BL772" s="552"/>
      <c r="BM772" s="552"/>
      <c r="BN772" s="552"/>
      <c r="BO772" s="678"/>
    </row>
    <row r="773" spans="32:67" ht="20.25" customHeight="1">
      <c r="AF773" s="678"/>
      <c r="AG773" s="552"/>
      <c r="AH773" s="552"/>
      <c r="AI773" s="614"/>
      <c r="AJ773" s="552"/>
      <c r="AK773" s="552"/>
      <c r="AL773" s="552"/>
      <c r="AM773" s="615"/>
      <c r="AN773" s="259"/>
      <c r="AO773" s="615"/>
      <c r="AP773" s="552"/>
      <c r="AQ773" s="552"/>
      <c r="AR773" s="552"/>
      <c r="AS773" s="552"/>
      <c r="AT773" s="552"/>
      <c r="AU773" s="552"/>
      <c r="AV773" s="552"/>
      <c r="AW773" s="616"/>
      <c r="AX773" s="552"/>
      <c r="AY773" s="552"/>
      <c r="AZ773" s="552"/>
      <c r="BA773" s="616"/>
      <c r="BB773" s="552"/>
      <c r="BC773" s="552"/>
      <c r="BD773" s="552"/>
      <c r="BE773" s="616"/>
      <c r="BF773" s="552"/>
      <c r="BG773" s="552"/>
      <c r="BH773" s="552"/>
      <c r="BI773" s="552"/>
      <c r="BJ773" s="552"/>
      <c r="BK773" s="552"/>
      <c r="BL773" s="552"/>
      <c r="BM773" s="552"/>
      <c r="BN773" s="552"/>
      <c r="BO773" s="678"/>
    </row>
    <row r="774" spans="32:67" ht="20.25" customHeight="1">
      <c r="AF774" s="678"/>
      <c r="AG774" s="552"/>
      <c r="AH774" s="552"/>
      <c r="AI774" s="614"/>
      <c r="AJ774" s="552"/>
      <c r="AK774" s="552"/>
      <c r="AL774" s="552"/>
      <c r="AM774" s="615"/>
      <c r="AN774" s="259"/>
      <c r="AO774" s="615"/>
      <c r="AP774" s="552"/>
      <c r="AQ774" s="552"/>
      <c r="AR774" s="552"/>
      <c r="AS774" s="552"/>
      <c r="AT774" s="552"/>
      <c r="AU774" s="552"/>
      <c r="AV774" s="552"/>
      <c r="AW774" s="616"/>
      <c r="AX774" s="552"/>
      <c r="AY774" s="552"/>
      <c r="AZ774" s="552"/>
      <c r="BA774" s="616"/>
      <c r="BB774" s="552"/>
      <c r="BC774" s="552"/>
      <c r="BD774" s="552"/>
      <c r="BE774" s="616"/>
      <c r="BF774" s="552"/>
      <c r="BG774" s="552"/>
      <c r="BH774" s="552"/>
      <c r="BI774" s="552"/>
      <c r="BJ774" s="552"/>
      <c r="BK774" s="552"/>
      <c r="BL774" s="552"/>
      <c r="BM774" s="552"/>
      <c r="BN774" s="552"/>
      <c r="BO774" s="678"/>
    </row>
    <row r="775" spans="32:67" ht="20.25" customHeight="1">
      <c r="AF775" s="678"/>
      <c r="AG775" s="552"/>
      <c r="AH775" s="552"/>
      <c r="AI775" s="614"/>
      <c r="AJ775" s="552"/>
      <c r="AK775" s="552"/>
      <c r="AL775" s="552"/>
      <c r="AM775" s="615"/>
      <c r="AN775" s="259"/>
      <c r="AO775" s="615"/>
      <c r="AP775" s="552"/>
      <c r="AQ775" s="552"/>
      <c r="AR775" s="552"/>
      <c r="AS775" s="552"/>
      <c r="AT775" s="552"/>
      <c r="AU775" s="552"/>
      <c r="AV775" s="552"/>
      <c r="AW775" s="616"/>
      <c r="AX775" s="552"/>
      <c r="AY775" s="552"/>
      <c r="AZ775" s="552"/>
      <c r="BA775" s="616"/>
      <c r="BB775" s="552"/>
      <c r="BC775" s="552"/>
      <c r="BD775" s="552"/>
      <c r="BE775" s="616"/>
      <c r="BF775" s="552"/>
      <c r="BG775" s="552"/>
      <c r="BH775" s="552"/>
      <c r="BI775" s="552"/>
      <c r="BJ775" s="552"/>
      <c r="BK775" s="552"/>
      <c r="BL775" s="552"/>
      <c r="BM775" s="552"/>
      <c r="BN775" s="552"/>
      <c r="BO775" s="678"/>
    </row>
    <row r="776" spans="32:67" ht="20.25" customHeight="1">
      <c r="AF776" s="678"/>
      <c r="AG776" s="552"/>
      <c r="AH776" s="552"/>
      <c r="AI776" s="614"/>
      <c r="AJ776" s="552"/>
      <c r="AK776" s="552"/>
      <c r="AL776" s="552"/>
      <c r="AM776" s="615"/>
      <c r="AN776" s="259"/>
      <c r="AO776" s="615"/>
      <c r="AP776" s="552"/>
      <c r="AQ776" s="552"/>
      <c r="AR776" s="552"/>
      <c r="AS776" s="552"/>
      <c r="AT776" s="552"/>
      <c r="AU776" s="552"/>
      <c r="AV776" s="552"/>
      <c r="AW776" s="616"/>
      <c r="AX776" s="552"/>
      <c r="AY776" s="552"/>
      <c r="AZ776" s="552"/>
      <c r="BA776" s="616"/>
      <c r="BB776" s="552"/>
      <c r="BC776" s="552"/>
      <c r="BD776" s="552"/>
      <c r="BE776" s="616"/>
      <c r="BF776" s="552"/>
      <c r="BG776" s="552"/>
      <c r="BH776" s="552"/>
      <c r="BI776" s="552"/>
      <c r="BJ776" s="552"/>
      <c r="BK776" s="552"/>
      <c r="BL776" s="552"/>
      <c r="BM776" s="552"/>
      <c r="BN776" s="552"/>
      <c r="BO776" s="678"/>
    </row>
    <row r="777" spans="32:67" ht="20.25" customHeight="1">
      <c r="AF777" s="678"/>
      <c r="AG777" s="552"/>
      <c r="AH777" s="552"/>
      <c r="AI777" s="614"/>
      <c r="AJ777" s="552"/>
      <c r="AK777" s="552"/>
      <c r="AL777" s="552"/>
      <c r="AM777" s="615"/>
      <c r="AN777" s="259"/>
      <c r="AO777" s="615"/>
      <c r="AP777" s="552"/>
      <c r="AQ777" s="552"/>
      <c r="AR777" s="552"/>
      <c r="AS777" s="552"/>
      <c r="AT777" s="552"/>
      <c r="AU777" s="552"/>
      <c r="AV777" s="552"/>
      <c r="AW777" s="616"/>
      <c r="AX777" s="552"/>
      <c r="AY777" s="552"/>
      <c r="AZ777" s="552"/>
      <c r="BA777" s="616"/>
      <c r="BB777" s="552"/>
      <c r="BC777" s="552"/>
      <c r="BD777" s="552"/>
      <c r="BE777" s="616"/>
      <c r="BF777" s="552"/>
      <c r="BG777" s="552"/>
      <c r="BH777" s="552"/>
      <c r="BI777" s="552"/>
      <c r="BJ777" s="552"/>
      <c r="BK777" s="552"/>
      <c r="BL777" s="552"/>
      <c r="BM777" s="552"/>
      <c r="BN777" s="552"/>
      <c r="BO777" s="678"/>
    </row>
    <row r="778" spans="32:67" ht="20.25" customHeight="1">
      <c r="AF778" s="678"/>
      <c r="AG778" s="552"/>
      <c r="AH778" s="552"/>
      <c r="AI778" s="614"/>
      <c r="AJ778" s="552"/>
      <c r="AK778" s="552"/>
      <c r="AL778" s="552"/>
      <c r="AM778" s="615"/>
      <c r="AN778" s="259"/>
      <c r="AO778" s="615"/>
      <c r="AP778" s="552"/>
      <c r="AQ778" s="552"/>
      <c r="AR778" s="552"/>
      <c r="AS778" s="552"/>
      <c r="AT778" s="552"/>
      <c r="AU778" s="552"/>
      <c r="AV778" s="552"/>
      <c r="AW778" s="616"/>
      <c r="AX778" s="552"/>
      <c r="AY778" s="552"/>
      <c r="AZ778" s="552"/>
      <c r="BA778" s="616"/>
      <c r="BB778" s="552"/>
      <c r="BC778" s="552"/>
      <c r="BD778" s="552"/>
      <c r="BE778" s="616"/>
      <c r="BF778" s="552"/>
      <c r="BG778" s="552"/>
      <c r="BH778" s="552"/>
      <c r="BI778" s="552"/>
      <c r="BJ778" s="552"/>
      <c r="BK778" s="552"/>
      <c r="BL778" s="552"/>
      <c r="BM778" s="552"/>
      <c r="BN778" s="552"/>
      <c r="BO778" s="678"/>
    </row>
    <row r="779" spans="32:67" ht="20.25" customHeight="1">
      <c r="AF779" s="678"/>
      <c r="AG779" s="552"/>
      <c r="AH779" s="552"/>
      <c r="AI779" s="614"/>
      <c r="AJ779" s="552"/>
      <c r="AK779" s="552"/>
      <c r="AL779" s="552"/>
      <c r="AM779" s="615"/>
      <c r="AN779" s="259"/>
      <c r="AO779" s="615"/>
      <c r="AP779" s="552"/>
      <c r="AQ779" s="552"/>
      <c r="AR779" s="552"/>
      <c r="AS779" s="552"/>
      <c r="AT779" s="552"/>
      <c r="AU779" s="552"/>
      <c r="AV779" s="552"/>
      <c r="AW779" s="616"/>
      <c r="AX779" s="552"/>
      <c r="AY779" s="552"/>
      <c r="AZ779" s="552"/>
      <c r="BA779" s="616"/>
      <c r="BB779" s="552"/>
      <c r="BC779" s="552"/>
      <c r="BD779" s="552"/>
      <c r="BE779" s="616"/>
      <c r="BF779" s="552"/>
      <c r="BG779" s="552"/>
      <c r="BH779" s="552"/>
      <c r="BI779" s="552"/>
      <c r="BJ779" s="552"/>
      <c r="BK779" s="552"/>
      <c r="BL779" s="552"/>
      <c r="BM779" s="552"/>
      <c r="BN779" s="552"/>
      <c r="BO779" s="678"/>
    </row>
    <row r="780" spans="32:67" ht="20.25" customHeight="1">
      <c r="AF780" s="678"/>
      <c r="AG780" s="552"/>
      <c r="AH780" s="552"/>
      <c r="AI780" s="614"/>
      <c r="AJ780" s="552"/>
      <c r="AK780" s="552"/>
      <c r="AL780" s="552"/>
      <c r="AM780" s="615"/>
      <c r="AN780" s="259"/>
      <c r="AO780" s="615"/>
      <c r="AP780" s="552"/>
      <c r="AQ780" s="552"/>
      <c r="AR780" s="552"/>
      <c r="AS780" s="552"/>
      <c r="AT780" s="552"/>
      <c r="AU780" s="552"/>
      <c r="AV780" s="552"/>
      <c r="AW780" s="616"/>
      <c r="AX780" s="552"/>
      <c r="AY780" s="552"/>
      <c r="AZ780" s="552"/>
      <c r="BA780" s="616"/>
      <c r="BB780" s="552"/>
      <c r="BC780" s="552"/>
      <c r="BD780" s="552"/>
      <c r="BE780" s="616"/>
      <c r="BF780" s="552"/>
      <c r="BG780" s="552"/>
      <c r="BH780" s="552"/>
      <c r="BI780" s="552"/>
      <c r="BJ780" s="552"/>
      <c r="BK780" s="552"/>
      <c r="BL780" s="552"/>
      <c r="BM780" s="552"/>
      <c r="BN780" s="552"/>
      <c r="BO780" s="678"/>
    </row>
    <row r="781" spans="32:67" ht="20.25" customHeight="1">
      <c r="AF781" s="678"/>
      <c r="AG781" s="552"/>
      <c r="AH781" s="552"/>
      <c r="AI781" s="614"/>
      <c r="AJ781" s="552"/>
      <c r="AK781" s="552"/>
      <c r="AL781" s="552"/>
      <c r="AM781" s="615"/>
      <c r="AN781" s="259"/>
      <c r="AO781" s="615"/>
      <c r="AP781" s="552"/>
      <c r="AQ781" s="552"/>
      <c r="AR781" s="552"/>
      <c r="AS781" s="552"/>
      <c r="AT781" s="552"/>
      <c r="AU781" s="552"/>
      <c r="AV781" s="552"/>
      <c r="AW781" s="616"/>
      <c r="AX781" s="552"/>
      <c r="AY781" s="552"/>
      <c r="AZ781" s="552"/>
      <c r="BA781" s="616"/>
      <c r="BB781" s="552"/>
      <c r="BC781" s="552"/>
      <c r="BD781" s="552"/>
      <c r="BE781" s="616"/>
      <c r="BF781" s="552"/>
      <c r="BG781" s="552"/>
      <c r="BH781" s="552"/>
      <c r="BI781" s="552"/>
      <c r="BJ781" s="552"/>
      <c r="BK781" s="552"/>
      <c r="BL781" s="552"/>
      <c r="BM781" s="552"/>
      <c r="BN781" s="552"/>
      <c r="BO781" s="678"/>
    </row>
    <row r="782" spans="32:67" ht="20.25" customHeight="1">
      <c r="AF782" s="678"/>
      <c r="AG782" s="552"/>
      <c r="AH782" s="552"/>
      <c r="AI782" s="614"/>
      <c r="AJ782" s="552"/>
      <c r="AK782" s="552"/>
      <c r="AL782" s="552"/>
      <c r="AM782" s="615"/>
      <c r="AN782" s="259"/>
      <c r="AO782" s="615"/>
      <c r="AP782" s="552"/>
      <c r="AQ782" s="552"/>
      <c r="AR782" s="552"/>
      <c r="AS782" s="552"/>
      <c r="AT782" s="552"/>
      <c r="AU782" s="552"/>
      <c r="AV782" s="552"/>
      <c r="AW782" s="616"/>
      <c r="AX782" s="552"/>
      <c r="AY782" s="552"/>
      <c r="AZ782" s="552"/>
      <c r="BA782" s="616"/>
      <c r="BB782" s="552"/>
      <c r="BC782" s="552"/>
      <c r="BD782" s="552"/>
      <c r="BE782" s="616"/>
      <c r="BF782" s="552"/>
      <c r="BG782" s="552"/>
      <c r="BH782" s="552"/>
      <c r="BI782" s="552"/>
      <c r="BJ782" s="552"/>
      <c r="BK782" s="552"/>
      <c r="BL782" s="552"/>
      <c r="BM782" s="552"/>
      <c r="BN782" s="552"/>
      <c r="BO782" s="678"/>
    </row>
    <row r="783" spans="32:67" ht="20.25" customHeight="1">
      <c r="AF783" s="678"/>
      <c r="AG783" s="552"/>
      <c r="AH783" s="552"/>
      <c r="AI783" s="614"/>
      <c r="AJ783" s="552"/>
      <c r="AK783" s="552"/>
      <c r="AL783" s="552"/>
      <c r="AM783" s="615"/>
      <c r="AN783" s="259"/>
      <c r="AO783" s="615"/>
      <c r="AP783" s="552"/>
      <c r="AQ783" s="552"/>
      <c r="AR783" s="552"/>
      <c r="AS783" s="552"/>
      <c r="AT783" s="552"/>
      <c r="AU783" s="552"/>
      <c r="AV783" s="552"/>
      <c r="AW783" s="616"/>
      <c r="AX783" s="552"/>
      <c r="AY783" s="552"/>
      <c r="AZ783" s="552"/>
      <c r="BA783" s="616"/>
      <c r="BB783" s="552"/>
      <c r="BC783" s="552"/>
      <c r="BD783" s="552"/>
      <c r="BE783" s="616"/>
      <c r="BF783" s="552"/>
      <c r="BG783" s="552"/>
      <c r="BH783" s="552"/>
      <c r="BI783" s="552"/>
      <c r="BJ783" s="552"/>
      <c r="BK783" s="552"/>
      <c r="BL783" s="552"/>
      <c r="BM783" s="552"/>
      <c r="BN783" s="552"/>
      <c r="BO783" s="678"/>
    </row>
    <row r="784" spans="32:67" ht="20.25" customHeight="1">
      <c r="AF784" s="678"/>
      <c r="AG784" s="552"/>
      <c r="AH784" s="552"/>
      <c r="AI784" s="614"/>
      <c r="AJ784" s="552"/>
      <c r="AK784" s="552"/>
      <c r="AL784" s="552"/>
      <c r="AM784" s="615"/>
      <c r="AN784" s="259"/>
      <c r="AO784" s="615"/>
      <c r="AP784" s="552"/>
      <c r="AQ784" s="552"/>
      <c r="AR784" s="552"/>
      <c r="AS784" s="552"/>
      <c r="AT784" s="552"/>
      <c r="AU784" s="552"/>
      <c r="AV784" s="552"/>
      <c r="AW784" s="616"/>
      <c r="AX784" s="552"/>
      <c r="AY784" s="552"/>
      <c r="AZ784" s="552"/>
      <c r="BA784" s="616"/>
      <c r="BB784" s="552"/>
      <c r="BC784" s="552"/>
      <c r="BD784" s="552"/>
      <c r="BE784" s="616"/>
      <c r="BF784" s="552"/>
      <c r="BG784" s="552"/>
      <c r="BH784" s="552"/>
      <c r="BI784" s="552"/>
      <c r="BJ784" s="552"/>
      <c r="BK784" s="552"/>
      <c r="BL784" s="552"/>
      <c r="BM784" s="552"/>
      <c r="BN784" s="552"/>
      <c r="BO784" s="678"/>
    </row>
    <row r="785" spans="32:67" ht="20.25" customHeight="1">
      <c r="AF785" s="678"/>
      <c r="AG785" s="552"/>
      <c r="AH785" s="552"/>
      <c r="AI785" s="614"/>
      <c r="AJ785" s="552"/>
      <c r="AK785" s="552"/>
      <c r="AL785" s="552"/>
      <c r="AM785" s="615"/>
      <c r="AN785" s="259"/>
      <c r="AO785" s="615"/>
      <c r="AP785" s="552"/>
      <c r="AQ785" s="552"/>
      <c r="AR785" s="552"/>
      <c r="AS785" s="552"/>
      <c r="AT785" s="552"/>
      <c r="AU785" s="552"/>
      <c r="AV785" s="552"/>
      <c r="AW785" s="616"/>
      <c r="AX785" s="552"/>
      <c r="AY785" s="552"/>
      <c r="AZ785" s="552"/>
      <c r="BA785" s="616"/>
      <c r="BB785" s="552"/>
      <c r="BC785" s="552"/>
      <c r="BD785" s="552"/>
      <c r="BE785" s="616"/>
      <c r="BF785" s="552"/>
      <c r="BG785" s="552"/>
      <c r="BH785" s="552"/>
      <c r="BI785" s="552"/>
      <c r="BJ785" s="552"/>
      <c r="BK785" s="552"/>
      <c r="BL785" s="552"/>
      <c r="BM785" s="552"/>
      <c r="BN785" s="552"/>
      <c r="BO785" s="678"/>
    </row>
    <row r="786" spans="32:67" ht="20.25" customHeight="1">
      <c r="AF786" s="678"/>
      <c r="AG786" s="552"/>
      <c r="AH786" s="552"/>
      <c r="AI786" s="614"/>
      <c r="AJ786" s="552"/>
      <c r="AK786" s="552"/>
      <c r="AL786" s="552"/>
      <c r="AM786" s="615"/>
      <c r="AN786" s="259"/>
      <c r="AO786" s="615"/>
      <c r="AP786" s="552"/>
      <c r="AQ786" s="552"/>
      <c r="AR786" s="552"/>
      <c r="AS786" s="552"/>
      <c r="AT786" s="552"/>
      <c r="AU786" s="552"/>
      <c r="AV786" s="552"/>
      <c r="AW786" s="616"/>
      <c r="AX786" s="552"/>
      <c r="AY786" s="552"/>
      <c r="AZ786" s="552"/>
      <c r="BA786" s="616"/>
      <c r="BB786" s="552"/>
      <c r="BC786" s="552"/>
      <c r="BD786" s="552"/>
      <c r="BE786" s="616"/>
      <c r="BF786" s="552"/>
      <c r="BG786" s="552"/>
      <c r="BH786" s="552"/>
      <c r="BI786" s="552"/>
      <c r="BJ786" s="552"/>
      <c r="BK786" s="552"/>
      <c r="BL786" s="552"/>
      <c r="BM786" s="552"/>
      <c r="BN786" s="552"/>
      <c r="BO786" s="678"/>
    </row>
    <row r="787" spans="32:67" ht="20.25" customHeight="1">
      <c r="AF787" s="678"/>
      <c r="AG787" s="552"/>
      <c r="AH787" s="552"/>
      <c r="AI787" s="614"/>
      <c r="AJ787" s="552"/>
      <c r="AK787" s="552"/>
      <c r="AL787" s="552"/>
      <c r="AM787" s="615"/>
      <c r="AN787" s="259"/>
      <c r="AO787" s="615"/>
      <c r="AP787" s="552"/>
      <c r="AQ787" s="552"/>
      <c r="AR787" s="552"/>
      <c r="AS787" s="552"/>
      <c r="AT787" s="552"/>
      <c r="AU787" s="552"/>
      <c r="AV787" s="552"/>
      <c r="AW787" s="616"/>
      <c r="AX787" s="552"/>
      <c r="AY787" s="552"/>
      <c r="AZ787" s="552"/>
      <c r="BA787" s="616"/>
      <c r="BB787" s="552"/>
      <c r="BC787" s="552"/>
      <c r="BD787" s="552"/>
      <c r="BE787" s="616"/>
      <c r="BF787" s="552"/>
      <c r="BG787" s="552"/>
      <c r="BH787" s="552"/>
      <c r="BI787" s="552"/>
      <c r="BJ787" s="552"/>
      <c r="BK787" s="552"/>
      <c r="BL787" s="552"/>
      <c r="BM787" s="552"/>
      <c r="BN787" s="552"/>
      <c r="BO787" s="678"/>
    </row>
    <row r="788" spans="32:67" ht="20.25" customHeight="1">
      <c r="AF788" s="678"/>
      <c r="AG788" s="552"/>
      <c r="AH788" s="552"/>
      <c r="AI788" s="614"/>
      <c r="AJ788" s="552"/>
      <c r="AK788" s="552"/>
      <c r="AL788" s="552"/>
      <c r="AM788" s="615"/>
      <c r="AN788" s="259"/>
      <c r="AO788" s="615"/>
      <c r="AP788" s="552"/>
      <c r="AQ788" s="552"/>
      <c r="AR788" s="552"/>
      <c r="AS788" s="552"/>
      <c r="AT788" s="552"/>
      <c r="AU788" s="552"/>
      <c r="AV788" s="552"/>
      <c r="AW788" s="616"/>
      <c r="AX788" s="552"/>
      <c r="AY788" s="552"/>
      <c r="AZ788" s="552"/>
      <c r="BA788" s="616"/>
      <c r="BB788" s="552"/>
      <c r="BC788" s="552"/>
      <c r="BD788" s="552"/>
      <c r="BE788" s="616"/>
      <c r="BF788" s="552"/>
      <c r="BG788" s="552"/>
      <c r="BH788" s="552"/>
      <c r="BI788" s="552"/>
      <c r="BJ788" s="552"/>
      <c r="BK788" s="552"/>
      <c r="BL788" s="552"/>
      <c r="BM788" s="552"/>
      <c r="BN788" s="552"/>
      <c r="BO788" s="678"/>
    </row>
    <row r="789" spans="32:67" ht="20.25" customHeight="1">
      <c r="AF789" s="678"/>
      <c r="AG789" s="552"/>
      <c r="AH789" s="552"/>
      <c r="AI789" s="614"/>
      <c r="AJ789" s="552"/>
      <c r="AK789" s="552"/>
      <c r="AL789" s="552"/>
      <c r="AM789" s="615"/>
      <c r="AN789" s="259"/>
      <c r="AO789" s="615"/>
      <c r="AP789" s="552"/>
      <c r="AQ789" s="552"/>
      <c r="AR789" s="552"/>
      <c r="AS789" s="552"/>
      <c r="AT789" s="552"/>
      <c r="AU789" s="552"/>
      <c r="AV789" s="552"/>
      <c r="AW789" s="616"/>
      <c r="AX789" s="552"/>
      <c r="AY789" s="552"/>
      <c r="AZ789" s="552"/>
      <c r="BA789" s="616"/>
      <c r="BB789" s="552"/>
      <c r="BC789" s="552"/>
      <c r="BD789" s="552"/>
      <c r="BE789" s="616"/>
      <c r="BF789" s="552"/>
      <c r="BG789" s="552"/>
      <c r="BH789" s="552"/>
      <c r="BI789" s="552"/>
      <c r="BJ789" s="552"/>
      <c r="BK789" s="552"/>
      <c r="BL789" s="552"/>
      <c r="BM789" s="552"/>
      <c r="BN789" s="552"/>
      <c r="BO789" s="678"/>
    </row>
    <row r="790" spans="32:67" ht="20.25" customHeight="1">
      <c r="AF790" s="678"/>
      <c r="AG790" s="552"/>
      <c r="AH790" s="552"/>
      <c r="AI790" s="614"/>
      <c r="AJ790" s="552"/>
      <c r="AK790" s="552"/>
      <c r="AL790" s="552"/>
      <c r="AM790" s="615"/>
      <c r="AN790" s="259"/>
      <c r="AO790" s="615"/>
      <c r="AP790" s="552"/>
      <c r="AQ790" s="552"/>
      <c r="AR790" s="552"/>
      <c r="AS790" s="552"/>
      <c r="AT790" s="552"/>
      <c r="AU790" s="552"/>
      <c r="AV790" s="552"/>
      <c r="AW790" s="616"/>
      <c r="AX790" s="552"/>
      <c r="AY790" s="552"/>
      <c r="AZ790" s="552"/>
      <c r="BA790" s="616"/>
      <c r="BB790" s="552"/>
      <c r="BC790" s="552"/>
      <c r="BD790" s="552"/>
      <c r="BE790" s="616"/>
      <c r="BF790" s="552"/>
      <c r="BG790" s="552"/>
      <c r="BH790" s="552"/>
      <c r="BI790" s="552"/>
      <c r="BJ790" s="552"/>
      <c r="BK790" s="552"/>
      <c r="BL790" s="552"/>
      <c r="BM790" s="552"/>
      <c r="BN790" s="552"/>
      <c r="BO790" s="678"/>
    </row>
    <row r="791" spans="32:67" ht="20.25" customHeight="1">
      <c r="AF791" s="678"/>
      <c r="AG791" s="552"/>
      <c r="AH791" s="552"/>
      <c r="AI791" s="614"/>
      <c r="AJ791" s="552"/>
      <c r="AK791" s="552"/>
      <c r="AL791" s="552"/>
      <c r="AM791" s="615"/>
      <c r="AN791" s="259"/>
      <c r="AO791" s="615"/>
      <c r="AP791" s="552"/>
      <c r="AQ791" s="552"/>
      <c r="AR791" s="552"/>
      <c r="AS791" s="552"/>
      <c r="AT791" s="552"/>
      <c r="AU791" s="552"/>
      <c r="AV791" s="552"/>
      <c r="AW791" s="616"/>
      <c r="AX791" s="552"/>
      <c r="AY791" s="552"/>
      <c r="AZ791" s="552"/>
      <c r="BA791" s="616"/>
      <c r="BB791" s="552"/>
      <c r="BC791" s="552"/>
      <c r="BD791" s="552"/>
      <c r="BE791" s="616"/>
      <c r="BF791" s="552"/>
      <c r="BG791" s="552"/>
      <c r="BH791" s="552"/>
      <c r="BI791" s="552"/>
      <c r="BJ791" s="552"/>
      <c r="BK791" s="552"/>
      <c r="BL791" s="552"/>
      <c r="BM791" s="552"/>
      <c r="BN791" s="552"/>
      <c r="BO791" s="678"/>
    </row>
    <row r="792" spans="32:67" ht="20.25" customHeight="1">
      <c r="AF792" s="678"/>
      <c r="AG792" s="552"/>
      <c r="AH792" s="552"/>
      <c r="AI792" s="614"/>
      <c r="AJ792" s="552"/>
      <c r="AK792" s="552"/>
      <c r="AL792" s="552"/>
      <c r="AM792" s="615"/>
      <c r="AN792" s="259"/>
      <c r="AO792" s="615"/>
      <c r="AP792" s="552"/>
      <c r="AQ792" s="552"/>
      <c r="AR792" s="552"/>
      <c r="AS792" s="552"/>
      <c r="AT792" s="552"/>
      <c r="AU792" s="552"/>
      <c r="AV792" s="552"/>
      <c r="AW792" s="616"/>
      <c r="AX792" s="552"/>
      <c r="AY792" s="552"/>
      <c r="AZ792" s="552"/>
      <c r="BA792" s="616"/>
      <c r="BB792" s="552"/>
      <c r="BC792" s="552"/>
      <c r="BD792" s="552"/>
      <c r="BE792" s="616"/>
      <c r="BF792" s="552"/>
      <c r="BG792" s="552"/>
      <c r="BH792" s="552"/>
      <c r="BI792" s="552"/>
      <c r="BJ792" s="552"/>
      <c r="BK792" s="552"/>
      <c r="BL792" s="552"/>
      <c r="BM792" s="552"/>
      <c r="BN792" s="552"/>
      <c r="BO792" s="678"/>
    </row>
    <row r="793" spans="32:67" ht="20.25" customHeight="1">
      <c r="AF793" s="678"/>
      <c r="AG793" s="552"/>
      <c r="AH793" s="552"/>
      <c r="AI793" s="614"/>
      <c r="AJ793" s="552"/>
      <c r="AK793" s="552"/>
      <c r="AL793" s="552"/>
      <c r="AM793" s="615"/>
      <c r="AN793" s="259"/>
      <c r="AO793" s="615"/>
      <c r="AP793" s="552"/>
      <c r="AQ793" s="552"/>
      <c r="AR793" s="552"/>
      <c r="AS793" s="552"/>
      <c r="AT793" s="552"/>
      <c r="AU793" s="552"/>
      <c r="AV793" s="552"/>
      <c r="AW793" s="616"/>
      <c r="AX793" s="552"/>
      <c r="AY793" s="552"/>
      <c r="AZ793" s="552"/>
      <c r="BA793" s="616"/>
      <c r="BB793" s="552"/>
      <c r="BC793" s="552"/>
      <c r="BD793" s="552"/>
      <c r="BE793" s="616"/>
      <c r="BF793" s="552"/>
      <c r="BG793" s="552"/>
      <c r="BH793" s="552"/>
      <c r="BI793" s="552"/>
      <c r="BJ793" s="552"/>
      <c r="BK793" s="552"/>
      <c r="BL793" s="552"/>
      <c r="BM793" s="552"/>
      <c r="BN793" s="552"/>
      <c r="BO793" s="678"/>
    </row>
    <row r="794" spans="32:67" ht="20.25" customHeight="1">
      <c r="AF794" s="678"/>
      <c r="AG794" s="552"/>
      <c r="AH794" s="552"/>
      <c r="AI794" s="614"/>
      <c r="AJ794" s="552"/>
      <c r="AK794" s="552"/>
      <c r="AL794" s="552"/>
      <c r="AM794" s="615"/>
      <c r="AN794" s="259"/>
      <c r="AO794" s="615"/>
      <c r="AP794" s="552"/>
      <c r="AQ794" s="552"/>
      <c r="AR794" s="552"/>
      <c r="AS794" s="552"/>
      <c r="AT794" s="552"/>
      <c r="AU794" s="552"/>
      <c r="AV794" s="552"/>
      <c r="AW794" s="616"/>
      <c r="AX794" s="552"/>
      <c r="AY794" s="552"/>
      <c r="AZ794" s="552"/>
      <c r="BA794" s="616"/>
      <c r="BB794" s="552"/>
      <c r="BC794" s="552"/>
      <c r="BD794" s="552"/>
      <c r="BE794" s="616"/>
      <c r="BF794" s="552"/>
      <c r="BG794" s="552"/>
      <c r="BH794" s="552"/>
      <c r="BI794" s="552"/>
      <c r="BJ794" s="552"/>
      <c r="BK794" s="552"/>
      <c r="BL794" s="552"/>
      <c r="BM794" s="552"/>
      <c r="BN794" s="552"/>
      <c r="BO794" s="678"/>
    </row>
    <row r="795" spans="32:67" ht="20.25" customHeight="1">
      <c r="AF795" s="678"/>
      <c r="AG795" s="552"/>
      <c r="AH795" s="552"/>
      <c r="AI795" s="614"/>
      <c r="AJ795" s="552"/>
      <c r="AK795" s="552"/>
      <c r="AL795" s="552"/>
      <c r="AM795" s="615"/>
      <c r="AN795" s="259"/>
      <c r="AO795" s="615"/>
      <c r="AP795" s="552"/>
      <c r="AQ795" s="552"/>
      <c r="AR795" s="552"/>
      <c r="AS795" s="552"/>
      <c r="AT795" s="552"/>
      <c r="AU795" s="552"/>
      <c r="AV795" s="552"/>
      <c r="AW795" s="616"/>
      <c r="AX795" s="552"/>
      <c r="AY795" s="552"/>
      <c r="AZ795" s="552"/>
      <c r="BA795" s="616"/>
      <c r="BB795" s="552"/>
      <c r="BC795" s="552"/>
      <c r="BD795" s="552"/>
      <c r="BE795" s="616"/>
      <c r="BF795" s="552"/>
      <c r="BG795" s="552"/>
      <c r="BH795" s="552"/>
      <c r="BI795" s="552"/>
      <c r="BJ795" s="552"/>
      <c r="BK795" s="552"/>
      <c r="BL795" s="552"/>
      <c r="BM795" s="552"/>
      <c r="BN795" s="552"/>
      <c r="BO795" s="678"/>
    </row>
    <row r="796" spans="32:67" ht="20.25" customHeight="1">
      <c r="AF796" s="678"/>
      <c r="AG796" s="552"/>
      <c r="AH796" s="552"/>
      <c r="AI796" s="614"/>
      <c r="AJ796" s="552"/>
      <c r="AK796" s="552"/>
      <c r="AL796" s="552"/>
      <c r="AM796" s="615"/>
      <c r="AN796" s="259"/>
      <c r="AO796" s="615"/>
      <c r="AP796" s="552"/>
      <c r="AQ796" s="552"/>
      <c r="AR796" s="552"/>
      <c r="AS796" s="552"/>
      <c r="AT796" s="552"/>
      <c r="AU796" s="552"/>
      <c r="AV796" s="552"/>
      <c r="AW796" s="616"/>
      <c r="AX796" s="552"/>
      <c r="AY796" s="552"/>
      <c r="AZ796" s="552"/>
      <c r="BA796" s="616"/>
      <c r="BB796" s="552"/>
      <c r="BC796" s="552"/>
      <c r="BD796" s="552"/>
      <c r="BE796" s="616"/>
      <c r="BF796" s="552"/>
      <c r="BG796" s="552"/>
      <c r="BH796" s="552"/>
      <c r="BI796" s="552"/>
      <c r="BJ796" s="552"/>
      <c r="BK796" s="552"/>
      <c r="BL796" s="552"/>
      <c r="BM796" s="552"/>
      <c r="BN796" s="552"/>
      <c r="BO796" s="678"/>
    </row>
    <row r="797" spans="32:67" ht="20.25" customHeight="1">
      <c r="AF797" s="678"/>
      <c r="AG797" s="552"/>
      <c r="AH797" s="552"/>
      <c r="AI797" s="614"/>
      <c r="AJ797" s="552"/>
      <c r="AK797" s="552"/>
      <c r="AL797" s="552"/>
      <c r="AM797" s="615"/>
      <c r="AN797" s="259"/>
      <c r="AO797" s="615"/>
      <c r="AP797" s="552"/>
      <c r="AQ797" s="552"/>
      <c r="AR797" s="552"/>
      <c r="AS797" s="552"/>
      <c r="AT797" s="552"/>
      <c r="AU797" s="552"/>
      <c r="AV797" s="552"/>
      <c r="AW797" s="616"/>
      <c r="AX797" s="552"/>
      <c r="AY797" s="552"/>
      <c r="AZ797" s="552"/>
      <c r="BA797" s="616"/>
      <c r="BB797" s="552"/>
      <c r="BC797" s="552"/>
      <c r="BD797" s="552"/>
      <c r="BE797" s="616"/>
      <c r="BF797" s="552"/>
      <c r="BG797" s="552"/>
      <c r="BH797" s="552"/>
      <c r="BI797" s="552"/>
      <c r="BJ797" s="552"/>
      <c r="BK797" s="552"/>
      <c r="BL797" s="552"/>
      <c r="BM797" s="552"/>
      <c r="BN797" s="552"/>
      <c r="BO797" s="678"/>
    </row>
    <row r="798" spans="32:67" ht="20.25" customHeight="1">
      <c r="AF798" s="678"/>
      <c r="AG798" s="552"/>
      <c r="AH798" s="552"/>
      <c r="AI798" s="614"/>
      <c r="AJ798" s="552"/>
      <c r="AK798" s="552"/>
      <c r="AL798" s="552"/>
      <c r="AM798" s="615"/>
      <c r="AN798" s="259"/>
      <c r="AO798" s="615"/>
      <c r="AP798" s="552"/>
      <c r="AQ798" s="552"/>
      <c r="AR798" s="552"/>
      <c r="AS798" s="552"/>
      <c r="AT798" s="552"/>
      <c r="AU798" s="552"/>
      <c r="AV798" s="552"/>
      <c r="AW798" s="616"/>
      <c r="AX798" s="552"/>
      <c r="AY798" s="552"/>
      <c r="AZ798" s="552"/>
      <c r="BA798" s="616"/>
      <c r="BB798" s="552"/>
      <c r="BC798" s="552"/>
      <c r="BD798" s="552"/>
      <c r="BE798" s="616"/>
      <c r="BF798" s="552"/>
      <c r="BG798" s="552"/>
      <c r="BH798" s="552"/>
      <c r="BI798" s="552"/>
      <c r="BJ798" s="552"/>
      <c r="BK798" s="552"/>
      <c r="BL798" s="552"/>
      <c r="BM798" s="552"/>
      <c r="BN798" s="552"/>
      <c r="BO798" s="678"/>
    </row>
    <row r="799" spans="32:67" ht="20.25" customHeight="1">
      <c r="AF799" s="678"/>
      <c r="AG799" s="552"/>
      <c r="AH799" s="552"/>
      <c r="AI799" s="614"/>
      <c r="AJ799" s="552"/>
      <c r="AK799" s="552"/>
      <c r="AL799" s="552"/>
      <c r="AM799" s="615"/>
      <c r="AN799" s="259"/>
      <c r="AO799" s="615"/>
      <c r="AP799" s="552"/>
      <c r="AQ799" s="552"/>
      <c r="AR799" s="552"/>
      <c r="AS799" s="552"/>
      <c r="AT799" s="552"/>
      <c r="AU799" s="552"/>
      <c r="AV799" s="552"/>
      <c r="AW799" s="616"/>
      <c r="AX799" s="552"/>
      <c r="AY799" s="552"/>
      <c r="AZ799" s="552"/>
      <c r="BA799" s="616"/>
      <c r="BB799" s="552"/>
      <c r="BC799" s="552"/>
      <c r="BD799" s="552"/>
      <c r="BE799" s="616"/>
      <c r="BF799" s="552"/>
      <c r="BG799" s="552"/>
      <c r="BH799" s="552"/>
      <c r="BI799" s="552"/>
      <c r="BJ799" s="552"/>
      <c r="BK799" s="552"/>
      <c r="BL799" s="552"/>
      <c r="BM799" s="552"/>
      <c r="BN799" s="552"/>
      <c r="BO799" s="678"/>
    </row>
    <row r="800" spans="32:67" ht="20.25" customHeight="1">
      <c r="AF800" s="678"/>
      <c r="AG800" s="552"/>
      <c r="AH800" s="552"/>
      <c r="AI800" s="614"/>
      <c r="AJ800" s="552"/>
      <c r="AK800" s="552"/>
      <c r="AL800" s="552"/>
      <c r="AM800" s="615"/>
      <c r="AN800" s="259"/>
      <c r="AO800" s="615"/>
      <c r="AP800" s="552"/>
      <c r="AQ800" s="552"/>
      <c r="AR800" s="552"/>
      <c r="AS800" s="552"/>
      <c r="AT800" s="552"/>
      <c r="AU800" s="552"/>
      <c r="AV800" s="552"/>
      <c r="AW800" s="616"/>
      <c r="AX800" s="552"/>
      <c r="AY800" s="552"/>
      <c r="AZ800" s="552"/>
      <c r="BA800" s="616"/>
      <c r="BB800" s="552"/>
      <c r="BC800" s="552"/>
      <c r="BD800" s="552"/>
      <c r="BE800" s="616"/>
      <c r="BF800" s="552"/>
      <c r="BG800" s="552"/>
      <c r="BH800" s="552"/>
      <c r="BI800" s="552"/>
      <c r="BJ800" s="552"/>
      <c r="BK800" s="552"/>
      <c r="BL800" s="552"/>
      <c r="BM800" s="552"/>
      <c r="BN800" s="552"/>
      <c r="BO800" s="678"/>
    </row>
    <row r="801" spans="32:67" ht="20.25" customHeight="1">
      <c r="AF801" s="678"/>
      <c r="AG801" s="552"/>
      <c r="AH801" s="552"/>
      <c r="AI801" s="614"/>
      <c r="AJ801" s="552"/>
      <c r="AK801" s="552"/>
      <c r="AL801" s="552"/>
      <c r="AM801" s="615"/>
      <c r="AN801" s="259"/>
      <c r="AO801" s="615"/>
      <c r="AP801" s="552"/>
      <c r="AQ801" s="552"/>
      <c r="AR801" s="552"/>
      <c r="AS801" s="552"/>
      <c r="AT801" s="552"/>
      <c r="AU801" s="552"/>
      <c r="AV801" s="552"/>
      <c r="AW801" s="616"/>
      <c r="AX801" s="552"/>
      <c r="AY801" s="552"/>
      <c r="AZ801" s="552"/>
      <c r="BA801" s="616"/>
      <c r="BB801" s="552"/>
      <c r="BC801" s="552"/>
      <c r="BD801" s="552"/>
      <c r="BE801" s="616"/>
      <c r="BF801" s="552"/>
      <c r="BG801" s="552"/>
      <c r="BH801" s="552"/>
      <c r="BI801" s="552"/>
      <c r="BJ801" s="552"/>
      <c r="BK801" s="552"/>
      <c r="BL801" s="552"/>
      <c r="BM801" s="552"/>
      <c r="BN801" s="552"/>
      <c r="BO801" s="678"/>
    </row>
    <row r="802" spans="32:67" ht="20.25" customHeight="1">
      <c r="AF802" s="678"/>
      <c r="AG802" s="552"/>
      <c r="AH802" s="552"/>
      <c r="AI802" s="614"/>
      <c r="AJ802" s="552"/>
      <c r="AK802" s="552"/>
      <c r="AL802" s="552"/>
      <c r="AM802" s="615"/>
      <c r="AN802" s="259"/>
      <c r="AO802" s="615"/>
      <c r="AP802" s="552"/>
      <c r="AQ802" s="552"/>
      <c r="AR802" s="552"/>
      <c r="AS802" s="552"/>
      <c r="AT802" s="552"/>
      <c r="AU802" s="552"/>
      <c r="AV802" s="552"/>
      <c r="AW802" s="616"/>
      <c r="AX802" s="552"/>
      <c r="AY802" s="552"/>
      <c r="AZ802" s="552"/>
      <c r="BA802" s="616"/>
      <c r="BB802" s="552"/>
      <c r="BC802" s="552"/>
      <c r="BD802" s="552"/>
      <c r="BE802" s="616"/>
      <c r="BF802" s="552"/>
      <c r="BG802" s="552"/>
      <c r="BH802" s="552"/>
      <c r="BI802" s="552"/>
      <c r="BJ802" s="552"/>
      <c r="BK802" s="552"/>
      <c r="BL802" s="552"/>
      <c r="BM802" s="552"/>
      <c r="BN802" s="552"/>
      <c r="BO802" s="678"/>
    </row>
    <row r="803" spans="32:67" ht="20.25" customHeight="1">
      <c r="AF803" s="678"/>
      <c r="AG803" s="552"/>
      <c r="AH803" s="552"/>
      <c r="AI803" s="614"/>
      <c r="AJ803" s="552"/>
      <c r="AK803" s="552"/>
      <c r="AL803" s="552"/>
      <c r="AM803" s="615"/>
      <c r="AN803" s="259"/>
      <c r="AO803" s="615"/>
      <c r="AP803" s="552"/>
      <c r="AQ803" s="552"/>
      <c r="AR803" s="552"/>
      <c r="AS803" s="552"/>
      <c r="AT803" s="552"/>
      <c r="AU803" s="552"/>
      <c r="AV803" s="552"/>
      <c r="AW803" s="616"/>
      <c r="AX803" s="552"/>
      <c r="AY803" s="552"/>
      <c r="AZ803" s="552"/>
      <c r="BA803" s="616"/>
      <c r="BB803" s="552"/>
      <c r="BC803" s="552"/>
      <c r="BD803" s="552"/>
      <c r="BE803" s="616"/>
      <c r="BF803" s="552"/>
      <c r="BG803" s="552"/>
      <c r="BH803" s="552"/>
      <c r="BI803" s="552"/>
      <c r="BJ803" s="552"/>
      <c r="BK803" s="552"/>
      <c r="BL803" s="552"/>
      <c r="BM803" s="552"/>
      <c r="BN803" s="552"/>
      <c r="BO803" s="678"/>
    </row>
    <row r="804" spans="32:67" ht="20.25" customHeight="1">
      <c r="AF804" s="678"/>
      <c r="AG804" s="552"/>
      <c r="AH804" s="552"/>
      <c r="AI804" s="614"/>
      <c r="AJ804" s="552"/>
      <c r="AK804" s="552"/>
      <c r="AL804" s="552"/>
      <c r="AM804" s="615"/>
      <c r="AN804" s="259"/>
      <c r="AO804" s="615"/>
      <c r="AP804" s="552"/>
      <c r="AQ804" s="552"/>
      <c r="AR804" s="552"/>
      <c r="AS804" s="552"/>
      <c r="AT804" s="552"/>
      <c r="AU804" s="552"/>
      <c r="AV804" s="552"/>
      <c r="AW804" s="616"/>
      <c r="AX804" s="552"/>
      <c r="AY804" s="552"/>
      <c r="AZ804" s="552"/>
      <c r="BA804" s="616"/>
      <c r="BB804" s="552"/>
      <c r="BC804" s="552"/>
      <c r="BD804" s="552"/>
      <c r="BE804" s="616"/>
      <c r="BF804" s="552"/>
      <c r="BG804" s="552"/>
      <c r="BH804" s="552"/>
      <c r="BI804" s="552"/>
      <c r="BJ804" s="552"/>
      <c r="BK804" s="552"/>
      <c r="BL804" s="552"/>
      <c r="BM804" s="552"/>
      <c r="BN804" s="552"/>
      <c r="BO804" s="678"/>
    </row>
    <row r="805" spans="32:67" ht="20.25" customHeight="1">
      <c r="AF805" s="678"/>
      <c r="AG805" s="552"/>
      <c r="AH805" s="552"/>
      <c r="AI805" s="614"/>
      <c r="AJ805" s="552"/>
      <c r="AK805" s="552"/>
      <c r="AL805" s="552"/>
      <c r="AM805" s="615"/>
      <c r="AN805" s="259"/>
      <c r="AO805" s="615"/>
      <c r="AP805" s="552"/>
      <c r="AQ805" s="552"/>
      <c r="AR805" s="552"/>
      <c r="AS805" s="552"/>
      <c r="AT805" s="552"/>
      <c r="AU805" s="552"/>
      <c r="AV805" s="552"/>
      <c r="AW805" s="616"/>
      <c r="AX805" s="552"/>
      <c r="AY805" s="552"/>
      <c r="AZ805" s="552"/>
      <c r="BA805" s="616"/>
      <c r="BB805" s="552"/>
      <c r="BC805" s="552"/>
      <c r="BD805" s="552"/>
      <c r="BE805" s="616"/>
      <c r="BF805" s="552"/>
      <c r="BG805" s="552"/>
      <c r="BH805" s="552"/>
      <c r="BI805" s="552"/>
      <c r="BJ805" s="552"/>
      <c r="BK805" s="552"/>
      <c r="BL805" s="552"/>
      <c r="BM805" s="552"/>
      <c r="BN805" s="552"/>
      <c r="BO805" s="678"/>
    </row>
    <row r="806" spans="32:67" ht="20.25" customHeight="1">
      <c r="AF806" s="678"/>
      <c r="AG806" s="552"/>
      <c r="AH806" s="552"/>
      <c r="AI806" s="614"/>
      <c r="AJ806" s="552"/>
      <c r="AK806" s="552"/>
      <c r="AL806" s="552"/>
      <c r="AM806" s="615"/>
      <c r="AN806" s="259"/>
      <c r="AO806" s="615"/>
      <c r="AP806" s="552"/>
      <c r="AQ806" s="552"/>
      <c r="AR806" s="552"/>
      <c r="AS806" s="552"/>
      <c r="AT806" s="552"/>
      <c r="AU806" s="552"/>
      <c r="AV806" s="552"/>
      <c r="AW806" s="616"/>
      <c r="AX806" s="552"/>
      <c r="AY806" s="552"/>
      <c r="AZ806" s="552"/>
      <c r="BA806" s="616"/>
      <c r="BB806" s="552"/>
      <c r="BC806" s="552"/>
      <c r="BD806" s="552"/>
      <c r="BE806" s="616"/>
      <c r="BF806" s="552"/>
      <c r="BG806" s="552"/>
      <c r="BH806" s="552"/>
      <c r="BI806" s="552"/>
      <c r="BJ806" s="552"/>
      <c r="BK806" s="552"/>
      <c r="BL806" s="552"/>
      <c r="BM806" s="552"/>
      <c r="BN806" s="552"/>
      <c r="BO806" s="678"/>
    </row>
    <row r="807" spans="32:67" ht="20.25" customHeight="1">
      <c r="AF807" s="678"/>
      <c r="AG807" s="552"/>
      <c r="AH807" s="552"/>
      <c r="AI807" s="614"/>
      <c r="AJ807" s="552"/>
      <c r="AK807" s="552"/>
      <c r="AL807" s="552"/>
      <c r="AM807" s="615"/>
      <c r="AN807" s="259"/>
      <c r="AO807" s="615"/>
      <c r="AP807" s="552"/>
      <c r="AQ807" s="552"/>
      <c r="AR807" s="552"/>
      <c r="AS807" s="552"/>
      <c r="AT807" s="552"/>
      <c r="AU807" s="552"/>
      <c r="AV807" s="552"/>
      <c r="AW807" s="616"/>
      <c r="AX807" s="552"/>
      <c r="AY807" s="552"/>
      <c r="AZ807" s="552"/>
      <c r="BA807" s="616"/>
      <c r="BB807" s="552"/>
      <c r="BC807" s="552"/>
      <c r="BD807" s="552"/>
      <c r="BE807" s="616"/>
      <c r="BF807" s="552"/>
      <c r="BG807" s="552"/>
      <c r="BH807" s="552"/>
      <c r="BI807" s="552"/>
      <c r="BJ807" s="552"/>
      <c r="BK807" s="552"/>
      <c r="BL807" s="552"/>
      <c r="BM807" s="552"/>
      <c r="BN807" s="552"/>
      <c r="BO807" s="678"/>
    </row>
    <row r="808" spans="32:67" ht="20.25" customHeight="1">
      <c r="AF808" s="678"/>
      <c r="AG808" s="552"/>
      <c r="AH808" s="552"/>
      <c r="AI808" s="614"/>
      <c r="AJ808" s="552"/>
      <c r="AK808" s="552"/>
      <c r="AL808" s="552"/>
      <c r="AM808" s="615"/>
      <c r="AN808" s="259"/>
      <c r="AO808" s="615"/>
      <c r="AP808" s="552"/>
      <c r="AQ808" s="552"/>
      <c r="AR808" s="552"/>
      <c r="AS808" s="552"/>
      <c r="AT808" s="552"/>
      <c r="AU808" s="552"/>
      <c r="AV808" s="552"/>
      <c r="AW808" s="616"/>
      <c r="AX808" s="552"/>
      <c r="AY808" s="552"/>
      <c r="AZ808" s="552"/>
      <c r="BA808" s="616"/>
      <c r="BB808" s="552"/>
      <c r="BC808" s="552"/>
      <c r="BD808" s="552"/>
      <c r="BE808" s="616"/>
      <c r="BF808" s="552"/>
      <c r="BG808" s="552"/>
      <c r="BH808" s="552"/>
      <c r="BI808" s="552"/>
      <c r="BJ808" s="552"/>
      <c r="BK808" s="552"/>
      <c r="BL808" s="552"/>
      <c r="BM808" s="552"/>
      <c r="BN808" s="552"/>
      <c r="BO808" s="678"/>
    </row>
    <row r="809" spans="32:67" ht="20.25" customHeight="1">
      <c r="AF809" s="678"/>
      <c r="AG809" s="552"/>
      <c r="AH809" s="552"/>
      <c r="AI809" s="614"/>
      <c r="AJ809" s="552"/>
      <c r="AK809" s="552"/>
      <c r="AL809" s="552"/>
      <c r="AM809" s="615"/>
      <c r="AN809" s="259"/>
      <c r="AO809" s="615"/>
      <c r="AP809" s="552"/>
      <c r="AQ809" s="552"/>
      <c r="AR809" s="552"/>
      <c r="AS809" s="552"/>
      <c r="AT809" s="552"/>
      <c r="AU809" s="552"/>
      <c r="AV809" s="552"/>
      <c r="AW809" s="616"/>
      <c r="AX809" s="552"/>
      <c r="AY809" s="552"/>
      <c r="AZ809" s="552"/>
      <c r="BA809" s="616"/>
      <c r="BB809" s="552"/>
      <c r="BC809" s="552"/>
      <c r="BD809" s="552"/>
      <c r="BE809" s="616"/>
      <c r="BF809" s="552"/>
      <c r="BG809" s="552"/>
      <c r="BH809" s="552"/>
      <c r="BI809" s="552"/>
      <c r="BJ809" s="552"/>
      <c r="BK809" s="552"/>
      <c r="BL809" s="552"/>
      <c r="BM809" s="552"/>
      <c r="BN809" s="552"/>
      <c r="BO809" s="678"/>
    </row>
    <row r="810" spans="32:67" ht="20.25" customHeight="1">
      <c r="AF810" s="678"/>
      <c r="AG810" s="552"/>
      <c r="AH810" s="552"/>
      <c r="AI810" s="614"/>
      <c r="AJ810" s="552"/>
      <c r="AK810" s="552"/>
      <c r="AL810" s="552"/>
      <c r="AM810" s="615"/>
      <c r="AN810" s="259"/>
      <c r="AO810" s="615"/>
      <c r="AP810" s="552"/>
      <c r="AQ810" s="552"/>
      <c r="AR810" s="552"/>
      <c r="AS810" s="552"/>
      <c r="AT810" s="552"/>
      <c r="AU810" s="552"/>
      <c r="AV810" s="552"/>
      <c r="AW810" s="616"/>
      <c r="AX810" s="552"/>
      <c r="AY810" s="552"/>
      <c r="AZ810" s="552"/>
      <c r="BA810" s="616"/>
      <c r="BB810" s="552"/>
      <c r="BC810" s="552"/>
      <c r="BD810" s="552"/>
      <c r="BE810" s="616"/>
      <c r="BF810" s="552"/>
      <c r="BG810" s="552"/>
      <c r="BH810" s="552"/>
      <c r="BI810" s="552"/>
      <c r="BJ810" s="552"/>
      <c r="BK810" s="552"/>
      <c r="BL810" s="552"/>
      <c r="BM810" s="552"/>
      <c r="BN810" s="552"/>
      <c r="BO810" s="678"/>
    </row>
    <row r="811" spans="32:67" ht="20.25" customHeight="1">
      <c r="AF811" s="678"/>
      <c r="AG811" s="552"/>
      <c r="AH811" s="552"/>
      <c r="AI811" s="614"/>
      <c r="AJ811" s="552"/>
      <c r="AK811" s="552"/>
      <c r="AL811" s="552"/>
      <c r="AM811" s="615"/>
      <c r="AN811" s="259"/>
      <c r="AO811" s="615"/>
      <c r="AP811" s="552"/>
      <c r="AQ811" s="552"/>
      <c r="AR811" s="552"/>
      <c r="AS811" s="552"/>
      <c r="AT811" s="552"/>
      <c r="AU811" s="552"/>
      <c r="AV811" s="552"/>
      <c r="AW811" s="616"/>
      <c r="AX811" s="552"/>
      <c r="AY811" s="552"/>
      <c r="AZ811" s="552"/>
      <c r="BA811" s="616"/>
      <c r="BB811" s="552"/>
      <c r="BC811" s="552"/>
      <c r="BD811" s="552"/>
      <c r="BE811" s="616"/>
      <c r="BF811" s="552"/>
      <c r="BG811" s="552"/>
      <c r="BH811" s="552"/>
      <c r="BI811" s="552"/>
      <c r="BJ811" s="552"/>
      <c r="BK811" s="552"/>
      <c r="BL811" s="552"/>
      <c r="BM811" s="552"/>
      <c r="BN811" s="552"/>
      <c r="BO811" s="678"/>
    </row>
    <row r="812" spans="32:67" ht="20.25" customHeight="1">
      <c r="AF812" s="678"/>
      <c r="AG812" s="552"/>
      <c r="AH812" s="552"/>
      <c r="AI812" s="614"/>
      <c r="AJ812" s="552"/>
      <c r="AK812" s="552"/>
      <c r="AL812" s="552"/>
      <c r="AM812" s="615"/>
      <c r="AN812" s="259"/>
      <c r="AO812" s="615"/>
      <c r="AP812" s="552"/>
      <c r="AQ812" s="552"/>
      <c r="AR812" s="552"/>
      <c r="AS812" s="552"/>
      <c r="AT812" s="552"/>
      <c r="AU812" s="552"/>
      <c r="AV812" s="552"/>
      <c r="AW812" s="616"/>
      <c r="AX812" s="552"/>
      <c r="AY812" s="552"/>
      <c r="AZ812" s="552"/>
      <c r="BA812" s="616"/>
      <c r="BB812" s="552"/>
      <c r="BC812" s="552"/>
      <c r="BD812" s="552"/>
      <c r="BE812" s="616"/>
      <c r="BF812" s="552"/>
      <c r="BG812" s="552"/>
      <c r="BH812" s="552"/>
      <c r="BI812" s="552"/>
      <c r="BJ812" s="552"/>
      <c r="BK812" s="552"/>
      <c r="BL812" s="552"/>
      <c r="BM812" s="552"/>
      <c r="BN812" s="552"/>
      <c r="BO812" s="678"/>
    </row>
    <row r="813" spans="32:67" ht="20.25" customHeight="1">
      <c r="AF813" s="678"/>
      <c r="AG813" s="552"/>
      <c r="AH813" s="552"/>
      <c r="AI813" s="614"/>
      <c r="AJ813" s="552"/>
      <c r="AK813" s="552"/>
      <c r="AL813" s="552"/>
      <c r="AM813" s="615"/>
      <c r="AN813" s="259"/>
      <c r="AO813" s="615"/>
      <c r="AP813" s="552"/>
      <c r="AQ813" s="552"/>
      <c r="AR813" s="552"/>
      <c r="AS813" s="552"/>
      <c r="AT813" s="552"/>
      <c r="AU813" s="552"/>
      <c r="AV813" s="552"/>
      <c r="AW813" s="616"/>
      <c r="AX813" s="552"/>
      <c r="AY813" s="552"/>
      <c r="AZ813" s="552"/>
      <c r="BA813" s="616"/>
      <c r="BB813" s="552"/>
      <c r="BC813" s="552"/>
      <c r="BD813" s="552"/>
      <c r="BE813" s="616"/>
      <c r="BF813" s="552"/>
      <c r="BG813" s="552"/>
      <c r="BH813" s="552"/>
      <c r="BI813" s="552"/>
      <c r="BJ813" s="552"/>
      <c r="BK813" s="552"/>
      <c r="BL813" s="552"/>
      <c r="BM813" s="552"/>
      <c r="BN813" s="552"/>
      <c r="BO813" s="678"/>
    </row>
    <row r="814" spans="32:67" ht="20.25" customHeight="1">
      <c r="AF814" s="678"/>
      <c r="AG814" s="552"/>
      <c r="AH814" s="552"/>
      <c r="AI814" s="614"/>
      <c r="AJ814" s="552"/>
      <c r="AK814" s="552"/>
      <c r="AL814" s="552"/>
      <c r="AM814" s="615"/>
      <c r="AN814" s="259"/>
      <c r="AO814" s="615"/>
      <c r="AP814" s="552"/>
      <c r="AQ814" s="552"/>
      <c r="AR814" s="552"/>
      <c r="AS814" s="552"/>
      <c r="AT814" s="552"/>
      <c r="AU814" s="552"/>
      <c r="AV814" s="552"/>
      <c r="AW814" s="616"/>
      <c r="AX814" s="552"/>
      <c r="AY814" s="552"/>
      <c r="AZ814" s="552"/>
      <c r="BA814" s="616"/>
      <c r="BB814" s="552"/>
      <c r="BC814" s="552"/>
      <c r="BD814" s="552"/>
      <c r="BE814" s="616"/>
      <c r="BF814" s="552"/>
      <c r="BG814" s="552"/>
      <c r="BH814" s="552"/>
      <c r="BI814" s="552"/>
      <c r="BJ814" s="552"/>
      <c r="BK814" s="552"/>
      <c r="BL814" s="552"/>
      <c r="BM814" s="552"/>
      <c r="BN814" s="552"/>
      <c r="BO814" s="678"/>
    </row>
    <row r="815" spans="32:67" ht="20.25" customHeight="1">
      <c r="AF815" s="678"/>
      <c r="AG815" s="552"/>
      <c r="AH815" s="552"/>
      <c r="AI815" s="614"/>
      <c r="AJ815" s="552"/>
      <c r="AK815" s="552"/>
      <c r="AL815" s="552"/>
      <c r="AM815" s="615"/>
      <c r="AN815" s="259"/>
      <c r="AO815" s="615"/>
      <c r="AP815" s="552"/>
      <c r="AQ815" s="552"/>
      <c r="AR815" s="552"/>
      <c r="AS815" s="552"/>
      <c r="AT815" s="552"/>
      <c r="AU815" s="552"/>
      <c r="AV815" s="552"/>
      <c r="AW815" s="616"/>
      <c r="AX815" s="552"/>
      <c r="AY815" s="552"/>
      <c r="AZ815" s="552"/>
      <c r="BA815" s="616"/>
      <c r="BB815" s="552"/>
      <c r="BC815" s="552"/>
      <c r="BD815" s="552"/>
      <c r="BE815" s="616"/>
      <c r="BF815" s="552"/>
      <c r="BG815" s="552"/>
      <c r="BH815" s="552"/>
      <c r="BI815" s="552"/>
      <c r="BJ815" s="552"/>
      <c r="BK815" s="552"/>
      <c r="BL815" s="552"/>
      <c r="BM815" s="552"/>
      <c r="BN815" s="552"/>
      <c r="BO815" s="678"/>
    </row>
    <row r="816" spans="32:67" ht="20.25" customHeight="1">
      <c r="AF816" s="678"/>
      <c r="AG816" s="552"/>
      <c r="AH816" s="552"/>
      <c r="AI816" s="614"/>
      <c r="AJ816" s="552"/>
      <c r="AK816" s="552"/>
      <c r="AL816" s="552"/>
      <c r="AM816" s="615"/>
      <c r="AN816" s="259"/>
      <c r="AO816" s="615"/>
      <c r="AP816" s="552"/>
      <c r="AQ816" s="552"/>
      <c r="AR816" s="552"/>
      <c r="AS816" s="552"/>
      <c r="AT816" s="552"/>
      <c r="AU816" s="552"/>
      <c r="AV816" s="552"/>
      <c r="AW816" s="616"/>
      <c r="AX816" s="552"/>
      <c r="AY816" s="552"/>
      <c r="AZ816" s="552"/>
      <c r="BA816" s="616"/>
      <c r="BB816" s="552"/>
      <c r="BC816" s="552"/>
      <c r="BD816" s="552"/>
      <c r="BE816" s="616"/>
      <c r="BF816" s="552"/>
      <c r="BG816" s="552"/>
      <c r="BH816" s="552"/>
      <c r="BI816" s="552"/>
      <c r="BJ816" s="552"/>
      <c r="BK816" s="552"/>
      <c r="BL816" s="552"/>
      <c r="BM816" s="552"/>
      <c r="BN816" s="552"/>
      <c r="BO816" s="678"/>
    </row>
    <row r="817" spans="32:67" ht="20.25" customHeight="1">
      <c r="AF817" s="678"/>
      <c r="AG817" s="552"/>
      <c r="AH817" s="552"/>
      <c r="AI817" s="614"/>
      <c r="AJ817" s="552"/>
      <c r="AK817" s="552"/>
      <c r="AL817" s="552"/>
      <c r="AM817" s="615"/>
      <c r="AN817" s="259"/>
      <c r="AO817" s="615"/>
      <c r="AP817" s="552"/>
      <c r="AQ817" s="552"/>
      <c r="AR817" s="552"/>
      <c r="AS817" s="552"/>
      <c r="AT817" s="552"/>
      <c r="AU817" s="552"/>
      <c r="AV817" s="552"/>
      <c r="AW817" s="616"/>
      <c r="AX817" s="552"/>
      <c r="AY817" s="552"/>
      <c r="AZ817" s="552"/>
      <c r="BA817" s="616"/>
      <c r="BB817" s="552"/>
      <c r="BC817" s="552"/>
      <c r="BD817" s="552"/>
      <c r="BE817" s="616"/>
      <c r="BF817" s="552"/>
      <c r="BG817" s="552"/>
      <c r="BH817" s="552"/>
      <c r="BI817" s="552"/>
      <c r="BJ817" s="552"/>
      <c r="BK817" s="552"/>
      <c r="BL817" s="552"/>
      <c r="BM817" s="552"/>
      <c r="BN817" s="552"/>
      <c r="BO817" s="678"/>
    </row>
    <row r="818" spans="32:67" ht="20.25" customHeight="1">
      <c r="AF818" s="678"/>
      <c r="AG818" s="552"/>
      <c r="AH818" s="552"/>
      <c r="AI818" s="614"/>
      <c r="AJ818" s="552"/>
      <c r="AK818" s="552"/>
      <c r="AL818" s="552"/>
      <c r="AM818" s="615"/>
      <c r="AN818" s="259"/>
      <c r="AO818" s="615"/>
      <c r="AP818" s="552"/>
      <c r="AQ818" s="552"/>
      <c r="AR818" s="552"/>
      <c r="AS818" s="552"/>
      <c r="AT818" s="552"/>
      <c r="AU818" s="552"/>
      <c r="AV818" s="552"/>
      <c r="AW818" s="616"/>
      <c r="AX818" s="552"/>
      <c r="AY818" s="552"/>
      <c r="AZ818" s="552"/>
      <c r="BA818" s="616"/>
      <c r="BB818" s="552"/>
      <c r="BC818" s="552"/>
      <c r="BD818" s="552"/>
      <c r="BE818" s="616"/>
      <c r="BF818" s="552"/>
      <c r="BG818" s="552"/>
      <c r="BH818" s="552"/>
      <c r="BI818" s="552"/>
      <c r="BJ818" s="552"/>
      <c r="BK818" s="552"/>
      <c r="BL818" s="552"/>
      <c r="BM818" s="552"/>
      <c r="BN818" s="552"/>
      <c r="BO818" s="678"/>
    </row>
    <row r="819" spans="32:67" ht="20.25" customHeight="1">
      <c r="AF819" s="678"/>
      <c r="AG819" s="552"/>
      <c r="AH819" s="552"/>
      <c r="AI819" s="614"/>
      <c r="AJ819" s="552"/>
      <c r="AK819" s="552"/>
      <c r="AL819" s="552"/>
      <c r="AM819" s="615"/>
      <c r="AN819" s="259"/>
      <c r="AO819" s="615"/>
      <c r="AP819" s="552"/>
      <c r="AQ819" s="552"/>
      <c r="AR819" s="552"/>
      <c r="AS819" s="552"/>
      <c r="AT819" s="552"/>
      <c r="AU819" s="552"/>
      <c r="AV819" s="552"/>
      <c r="AW819" s="616"/>
      <c r="AX819" s="552"/>
      <c r="AY819" s="552"/>
      <c r="AZ819" s="552"/>
      <c r="BA819" s="616"/>
      <c r="BB819" s="552"/>
      <c r="BC819" s="552"/>
      <c r="BD819" s="552"/>
      <c r="BE819" s="616"/>
      <c r="BF819" s="552"/>
      <c r="BG819" s="552"/>
      <c r="BH819" s="552"/>
      <c r="BI819" s="552"/>
      <c r="BJ819" s="552"/>
      <c r="BK819" s="552"/>
      <c r="BL819" s="552"/>
      <c r="BM819" s="552"/>
      <c r="BN819" s="552"/>
      <c r="BO819" s="678"/>
    </row>
    <row r="820" spans="32:67" ht="20.25" customHeight="1">
      <c r="AF820" s="678"/>
      <c r="AG820" s="552"/>
      <c r="AH820" s="552"/>
      <c r="AI820" s="614"/>
      <c r="AJ820" s="552"/>
      <c r="AK820" s="552"/>
      <c r="AL820" s="552"/>
      <c r="AM820" s="615"/>
      <c r="AN820" s="259"/>
      <c r="AO820" s="615"/>
      <c r="AP820" s="552"/>
      <c r="AQ820" s="552"/>
      <c r="AR820" s="552"/>
      <c r="AS820" s="552"/>
      <c r="AT820" s="552"/>
      <c r="AU820" s="552"/>
      <c r="AV820" s="552"/>
      <c r="AW820" s="616"/>
      <c r="AX820" s="552"/>
      <c r="AY820" s="552"/>
      <c r="AZ820" s="552"/>
      <c r="BA820" s="616"/>
      <c r="BB820" s="552"/>
      <c r="BC820" s="552"/>
      <c r="BD820" s="552"/>
      <c r="BE820" s="616"/>
      <c r="BF820" s="552"/>
      <c r="BG820" s="552"/>
      <c r="BH820" s="552"/>
      <c r="BI820" s="552"/>
      <c r="BJ820" s="552"/>
      <c r="BK820" s="552"/>
      <c r="BL820" s="552"/>
      <c r="BM820" s="552"/>
      <c r="BN820" s="552"/>
      <c r="BO820" s="678"/>
    </row>
    <row r="821" spans="32:67" ht="20.25" customHeight="1">
      <c r="AF821" s="678"/>
      <c r="AG821" s="552"/>
      <c r="AH821" s="552"/>
      <c r="AI821" s="614"/>
      <c r="AJ821" s="552"/>
      <c r="AK821" s="552"/>
      <c r="AL821" s="552"/>
      <c r="AM821" s="615"/>
      <c r="AN821" s="259"/>
      <c r="AO821" s="615"/>
      <c r="AP821" s="552"/>
      <c r="AQ821" s="552"/>
      <c r="AR821" s="552"/>
      <c r="AS821" s="552"/>
      <c r="AT821" s="552"/>
      <c r="AU821" s="552"/>
      <c r="AV821" s="552"/>
      <c r="AW821" s="616"/>
      <c r="AX821" s="552"/>
      <c r="AY821" s="552"/>
      <c r="AZ821" s="552"/>
      <c r="BA821" s="616"/>
      <c r="BB821" s="552"/>
      <c r="BC821" s="552"/>
      <c r="BD821" s="552"/>
      <c r="BE821" s="616"/>
      <c r="BF821" s="552"/>
      <c r="BG821" s="552"/>
      <c r="BH821" s="552"/>
      <c r="BI821" s="552"/>
      <c r="BJ821" s="552"/>
      <c r="BK821" s="552"/>
      <c r="BL821" s="552"/>
      <c r="BM821" s="552"/>
      <c r="BN821" s="552"/>
      <c r="BO821" s="678"/>
    </row>
    <row r="822" spans="32:67" ht="20.25" customHeight="1">
      <c r="AF822" s="678"/>
      <c r="AG822" s="552"/>
      <c r="AH822" s="552"/>
      <c r="AI822" s="614"/>
      <c r="AJ822" s="552"/>
      <c r="AK822" s="552"/>
      <c r="AL822" s="552"/>
      <c r="AM822" s="615"/>
      <c r="AN822" s="259"/>
      <c r="AO822" s="615"/>
      <c r="AP822" s="552"/>
      <c r="AQ822" s="552"/>
      <c r="AR822" s="552"/>
      <c r="AS822" s="552"/>
      <c r="AT822" s="552"/>
      <c r="AU822" s="552"/>
      <c r="AV822" s="552"/>
      <c r="AW822" s="616"/>
      <c r="AX822" s="552"/>
      <c r="AY822" s="552"/>
      <c r="AZ822" s="552"/>
      <c r="BA822" s="616"/>
      <c r="BB822" s="552"/>
      <c r="BC822" s="552"/>
      <c r="BD822" s="552"/>
      <c r="BE822" s="616"/>
      <c r="BF822" s="552"/>
      <c r="BG822" s="552"/>
      <c r="BH822" s="552"/>
      <c r="BI822" s="552"/>
      <c r="BJ822" s="552"/>
      <c r="BK822" s="552"/>
      <c r="BL822" s="552"/>
      <c r="BM822" s="552"/>
      <c r="BN822" s="552"/>
      <c r="BO822" s="678"/>
    </row>
    <row r="823" spans="32:67" ht="20.25" customHeight="1">
      <c r="AF823" s="678"/>
      <c r="AG823" s="552"/>
      <c r="AH823" s="552"/>
      <c r="AI823" s="614"/>
      <c r="AJ823" s="552"/>
      <c r="AK823" s="552"/>
      <c r="AL823" s="552"/>
      <c r="AM823" s="615"/>
      <c r="AN823" s="259"/>
      <c r="AO823" s="615"/>
      <c r="AP823" s="552"/>
      <c r="AQ823" s="552"/>
      <c r="AR823" s="552"/>
      <c r="AS823" s="552"/>
      <c r="AT823" s="552"/>
      <c r="AU823" s="552"/>
      <c r="AV823" s="552"/>
      <c r="AW823" s="616"/>
      <c r="AX823" s="552"/>
      <c r="AY823" s="552"/>
      <c r="AZ823" s="552"/>
      <c r="BA823" s="616"/>
      <c r="BB823" s="552"/>
      <c r="BC823" s="552"/>
      <c r="BD823" s="552"/>
      <c r="BE823" s="616"/>
      <c r="BF823" s="552"/>
      <c r="BG823" s="552"/>
      <c r="BH823" s="552"/>
      <c r="BI823" s="552"/>
      <c r="BJ823" s="552"/>
      <c r="BK823" s="552"/>
      <c r="BL823" s="552"/>
      <c r="BM823" s="552"/>
      <c r="BN823" s="552"/>
      <c r="BO823" s="678"/>
    </row>
    <row r="824" spans="32:67" ht="20.25" customHeight="1">
      <c r="AF824" s="678"/>
      <c r="AG824" s="552"/>
      <c r="AH824" s="552"/>
      <c r="AI824" s="614"/>
      <c r="AJ824" s="552"/>
      <c r="AK824" s="552"/>
      <c r="AL824" s="552"/>
      <c r="AM824" s="615"/>
      <c r="AN824" s="259"/>
      <c r="AO824" s="615"/>
      <c r="AP824" s="552"/>
      <c r="AQ824" s="552"/>
      <c r="AR824" s="552"/>
      <c r="AS824" s="552"/>
      <c r="AT824" s="552"/>
      <c r="AU824" s="552"/>
      <c r="AV824" s="552"/>
      <c r="AW824" s="616"/>
      <c r="AX824" s="552"/>
      <c r="AY824" s="552"/>
      <c r="AZ824" s="552"/>
      <c r="BA824" s="616"/>
      <c r="BB824" s="552"/>
      <c r="BC824" s="552"/>
      <c r="BD824" s="552"/>
      <c r="BE824" s="616"/>
      <c r="BF824" s="552"/>
      <c r="BG824" s="552"/>
      <c r="BH824" s="552"/>
      <c r="BI824" s="552"/>
      <c r="BJ824" s="552"/>
      <c r="BK824" s="552"/>
      <c r="BL824" s="552"/>
      <c r="BM824" s="552"/>
      <c r="BN824" s="552"/>
      <c r="BO824" s="678"/>
    </row>
    <row r="825" spans="32:67" ht="20.25" customHeight="1">
      <c r="AF825" s="678"/>
      <c r="AG825" s="552"/>
      <c r="AH825" s="552"/>
      <c r="AI825" s="614"/>
      <c r="AJ825" s="552"/>
      <c r="AK825" s="552"/>
      <c r="AL825" s="552"/>
      <c r="AM825" s="615"/>
      <c r="AN825" s="259"/>
      <c r="AO825" s="615"/>
      <c r="AP825" s="552"/>
      <c r="AQ825" s="552"/>
      <c r="AR825" s="552"/>
      <c r="AS825" s="552"/>
      <c r="AT825" s="552"/>
      <c r="AU825" s="552"/>
      <c r="AV825" s="552"/>
      <c r="AW825" s="616"/>
      <c r="AX825" s="552"/>
      <c r="AY825" s="552"/>
      <c r="AZ825" s="552"/>
      <c r="BA825" s="616"/>
      <c r="BB825" s="552"/>
      <c r="BC825" s="552"/>
      <c r="BD825" s="552"/>
      <c r="BE825" s="616"/>
      <c r="BF825" s="552"/>
      <c r="BG825" s="552"/>
      <c r="BH825" s="552"/>
      <c r="BI825" s="552"/>
      <c r="BJ825" s="552"/>
      <c r="BK825" s="552"/>
      <c r="BL825" s="552"/>
      <c r="BM825" s="552"/>
      <c r="BN825" s="552"/>
      <c r="BO825" s="678"/>
    </row>
    <row r="826" spans="32:67" ht="20.25" customHeight="1">
      <c r="AF826" s="678"/>
      <c r="AG826" s="552"/>
      <c r="AH826" s="552"/>
      <c r="AI826" s="614"/>
      <c r="AJ826" s="552"/>
      <c r="AK826" s="552"/>
      <c r="AL826" s="552"/>
      <c r="AM826" s="615"/>
      <c r="AN826" s="259"/>
      <c r="AO826" s="615"/>
      <c r="AP826" s="552"/>
      <c r="AQ826" s="552"/>
      <c r="AR826" s="552"/>
      <c r="AS826" s="552"/>
      <c r="AT826" s="552"/>
      <c r="AU826" s="552"/>
      <c r="AV826" s="552"/>
      <c r="AW826" s="616"/>
      <c r="AX826" s="552"/>
      <c r="AY826" s="552"/>
      <c r="AZ826" s="552"/>
      <c r="BA826" s="616"/>
      <c r="BB826" s="552"/>
      <c r="BC826" s="552"/>
      <c r="BD826" s="552"/>
      <c r="BE826" s="616"/>
      <c r="BF826" s="552"/>
      <c r="BG826" s="552"/>
      <c r="BH826" s="552"/>
      <c r="BI826" s="552"/>
      <c r="BJ826" s="552"/>
      <c r="BK826" s="552"/>
      <c r="BL826" s="552"/>
      <c r="BM826" s="552"/>
      <c r="BN826" s="552"/>
      <c r="BO826" s="678"/>
    </row>
    <row r="827" spans="32:67" ht="20.25" customHeight="1">
      <c r="AF827" s="678"/>
      <c r="AG827" s="552"/>
      <c r="AH827" s="552"/>
      <c r="AI827" s="614"/>
      <c r="AJ827" s="552"/>
      <c r="AK827" s="552"/>
      <c r="AL827" s="552"/>
      <c r="AM827" s="615"/>
      <c r="AN827" s="259"/>
      <c r="AO827" s="615"/>
      <c r="AP827" s="552"/>
      <c r="AQ827" s="552"/>
      <c r="AR827" s="552"/>
      <c r="AS827" s="552"/>
      <c r="AT827" s="552"/>
      <c r="AU827" s="552"/>
      <c r="AV827" s="552"/>
      <c r="AW827" s="616"/>
      <c r="AX827" s="552"/>
      <c r="AY827" s="552"/>
      <c r="AZ827" s="552"/>
      <c r="BA827" s="616"/>
      <c r="BB827" s="552"/>
      <c r="BC827" s="552"/>
      <c r="BD827" s="552"/>
      <c r="BE827" s="616"/>
      <c r="BF827" s="552"/>
      <c r="BG827" s="552"/>
      <c r="BH827" s="552"/>
      <c r="BI827" s="552"/>
      <c r="BJ827" s="552"/>
      <c r="BK827" s="552"/>
      <c r="BL827" s="552"/>
      <c r="BM827" s="552"/>
      <c r="BN827" s="552"/>
      <c r="BO827" s="678"/>
    </row>
    <row r="828" spans="32:67" ht="20.25" customHeight="1">
      <c r="AF828" s="678"/>
      <c r="AG828" s="552"/>
      <c r="AH828" s="552"/>
      <c r="AI828" s="614"/>
      <c r="AJ828" s="552"/>
      <c r="AK828" s="552"/>
      <c r="AL828" s="552"/>
      <c r="AM828" s="615"/>
      <c r="AN828" s="259"/>
      <c r="AO828" s="615"/>
      <c r="AP828" s="552"/>
      <c r="AQ828" s="552"/>
      <c r="AR828" s="552"/>
      <c r="AS828" s="552"/>
      <c r="AT828" s="552"/>
      <c r="AU828" s="552"/>
      <c r="AV828" s="552"/>
      <c r="AW828" s="616"/>
      <c r="AX828" s="552"/>
      <c r="AY828" s="552"/>
      <c r="AZ828" s="552"/>
      <c r="BA828" s="616"/>
      <c r="BB828" s="552"/>
      <c r="BC828" s="552"/>
      <c r="BD828" s="552"/>
      <c r="BE828" s="616"/>
      <c r="BF828" s="552"/>
      <c r="BG828" s="552"/>
      <c r="BH828" s="552"/>
      <c r="BI828" s="552"/>
      <c r="BJ828" s="552"/>
      <c r="BK828" s="552"/>
      <c r="BL828" s="552"/>
      <c r="BM828" s="552"/>
      <c r="BN828" s="552"/>
      <c r="BO828" s="678"/>
    </row>
    <row r="829" spans="32:67" ht="20.25" customHeight="1">
      <c r="AF829" s="678"/>
      <c r="AG829" s="552"/>
      <c r="AH829" s="552"/>
      <c r="AI829" s="614"/>
      <c r="AJ829" s="552"/>
      <c r="AK829" s="552"/>
      <c r="AL829" s="552"/>
      <c r="AM829" s="615"/>
      <c r="AN829" s="259"/>
      <c r="AO829" s="615"/>
      <c r="AP829" s="552"/>
      <c r="AQ829" s="552"/>
      <c r="AR829" s="552"/>
      <c r="AS829" s="552"/>
      <c r="AT829" s="552"/>
      <c r="AU829" s="552"/>
      <c r="AV829" s="552"/>
      <c r="AW829" s="616"/>
      <c r="AX829" s="552"/>
      <c r="AY829" s="552"/>
      <c r="AZ829" s="552"/>
      <c r="BA829" s="616"/>
      <c r="BB829" s="552"/>
      <c r="BC829" s="552"/>
      <c r="BD829" s="552"/>
      <c r="BE829" s="616"/>
      <c r="BF829" s="552"/>
      <c r="BG829" s="552"/>
      <c r="BH829" s="552"/>
      <c r="BI829" s="552"/>
      <c r="BJ829" s="552"/>
      <c r="BK829" s="552"/>
      <c r="BL829" s="552"/>
      <c r="BM829" s="552"/>
      <c r="BN829" s="552"/>
      <c r="BO829" s="678"/>
    </row>
    <row r="830" spans="32:67" ht="20.25" customHeight="1">
      <c r="AF830" s="678"/>
      <c r="AG830" s="552"/>
      <c r="AH830" s="552"/>
      <c r="AI830" s="614"/>
      <c r="AJ830" s="552"/>
      <c r="AK830" s="552"/>
      <c r="AL830" s="552"/>
      <c r="AM830" s="615"/>
      <c r="AN830" s="259"/>
      <c r="AO830" s="615"/>
      <c r="AP830" s="552"/>
      <c r="AQ830" s="552"/>
      <c r="AR830" s="552"/>
      <c r="AS830" s="552"/>
      <c r="AT830" s="552"/>
      <c r="AU830" s="552"/>
      <c r="AV830" s="552"/>
      <c r="AW830" s="616"/>
      <c r="AX830" s="552"/>
      <c r="AY830" s="552"/>
      <c r="AZ830" s="552"/>
      <c r="BA830" s="616"/>
      <c r="BB830" s="552"/>
      <c r="BC830" s="552"/>
      <c r="BD830" s="552"/>
      <c r="BE830" s="616"/>
      <c r="BF830" s="552"/>
      <c r="BG830" s="552"/>
      <c r="BH830" s="552"/>
      <c r="BI830" s="552"/>
      <c r="BJ830" s="552"/>
      <c r="BK830" s="552"/>
      <c r="BL830" s="552"/>
      <c r="BM830" s="552"/>
      <c r="BN830" s="552"/>
      <c r="BO830" s="678"/>
    </row>
    <row r="831" spans="32:67" ht="20.25" customHeight="1">
      <c r="AF831" s="678"/>
      <c r="AG831" s="552"/>
      <c r="AH831" s="552"/>
      <c r="AI831" s="614"/>
      <c r="AJ831" s="552"/>
      <c r="AK831" s="552"/>
      <c r="AL831" s="552"/>
      <c r="AM831" s="615"/>
      <c r="AN831" s="259"/>
      <c r="AO831" s="615"/>
      <c r="AP831" s="552"/>
      <c r="AQ831" s="552"/>
      <c r="AR831" s="552"/>
      <c r="AS831" s="552"/>
      <c r="AT831" s="552"/>
      <c r="AU831" s="552"/>
      <c r="AV831" s="552"/>
      <c r="AW831" s="616"/>
      <c r="AX831" s="552"/>
      <c r="AY831" s="552"/>
      <c r="AZ831" s="552"/>
      <c r="BA831" s="616"/>
      <c r="BB831" s="552"/>
      <c r="BC831" s="552"/>
      <c r="BD831" s="552"/>
      <c r="BE831" s="616"/>
      <c r="BF831" s="552"/>
      <c r="BG831" s="552"/>
      <c r="BH831" s="552"/>
      <c r="BI831" s="552"/>
      <c r="BJ831" s="552"/>
      <c r="BK831" s="552"/>
      <c r="BL831" s="552"/>
      <c r="BM831" s="552"/>
      <c r="BN831" s="552"/>
      <c r="BO831" s="678"/>
    </row>
    <row r="832" spans="32:67" ht="20.25" customHeight="1">
      <c r="AF832" s="678"/>
      <c r="AG832" s="552"/>
      <c r="AH832" s="552"/>
      <c r="AI832" s="614"/>
      <c r="AJ832" s="552"/>
      <c r="AK832" s="552"/>
      <c r="AL832" s="552"/>
      <c r="AM832" s="615"/>
      <c r="AN832" s="259"/>
      <c r="AO832" s="615"/>
      <c r="AP832" s="552"/>
      <c r="AQ832" s="552"/>
      <c r="AR832" s="552"/>
      <c r="AS832" s="552"/>
      <c r="AT832" s="552"/>
      <c r="AU832" s="552"/>
      <c r="AV832" s="552"/>
      <c r="AW832" s="616"/>
      <c r="AX832" s="552"/>
      <c r="AY832" s="552"/>
      <c r="AZ832" s="552"/>
      <c r="BA832" s="616"/>
      <c r="BB832" s="552"/>
      <c r="BC832" s="552"/>
      <c r="BD832" s="552"/>
      <c r="BE832" s="616"/>
      <c r="BF832" s="552"/>
      <c r="BG832" s="552"/>
      <c r="BH832" s="552"/>
      <c r="BI832" s="552"/>
      <c r="BJ832" s="552"/>
      <c r="BK832" s="552"/>
      <c r="BL832" s="552"/>
      <c r="BM832" s="552"/>
      <c r="BN832" s="552"/>
      <c r="BO832" s="678"/>
    </row>
    <row r="833" spans="32:67" ht="20.25" customHeight="1">
      <c r="AF833" s="678"/>
      <c r="AG833" s="552"/>
      <c r="AH833" s="552"/>
      <c r="AI833" s="614"/>
      <c r="AJ833" s="552"/>
      <c r="AK833" s="552"/>
      <c r="AL833" s="552"/>
      <c r="AM833" s="615"/>
      <c r="AN833" s="259"/>
      <c r="AO833" s="615"/>
      <c r="AP833" s="552"/>
      <c r="AQ833" s="552"/>
      <c r="AR833" s="552"/>
      <c r="AS833" s="552"/>
      <c r="AT833" s="552"/>
      <c r="AU833" s="552"/>
      <c r="AV833" s="552"/>
      <c r="AW833" s="616"/>
      <c r="AX833" s="552"/>
      <c r="AY833" s="552"/>
      <c r="AZ833" s="552"/>
      <c r="BA833" s="616"/>
      <c r="BB833" s="552"/>
      <c r="BC833" s="552"/>
      <c r="BD833" s="552"/>
      <c r="BE833" s="616"/>
      <c r="BF833" s="552"/>
      <c r="BG833" s="552"/>
      <c r="BH833" s="552"/>
      <c r="BI833" s="552"/>
      <c r="BJ833" s="552"/>
      <c r="BK833" s="552"/>
      <c r="BL833" s="552"/>
      <c r="BM833" s="552"/>
      <c r="BN833" s="552"/>
      <c r="BO833" s="678"/>
    </row>
    <row r="834" spans="32:67" ht="20.25" customHeight="1">
      <c r="AF834" s="678"/>
      <c r="AG834" s="552"/>
      <c r="AH834" s="552"/>
      <c r="AI834" s="614"/>
      <c r="AJ834" s="552"/>
      <c r="AK834" s="552"/>
      <c r="AL834" s="552"/>
      <c r="AM834" s="615"/>
      <c r="AN834" s="259"/>
      <c r="AO834" s="615"/>
      <c r="AP834" s="552"/>
      <c r="AQ834" s="552"/>
      <c r="AR834" s="552"/>
      <c r="AS834" s="552"/>
      <c r="AT834" s="552"/>
      <c r="AU834" s="552"/>
      <c r="AV834" s="552"/>
      <c r="AW834" s="616"/>
      <c r="AX834" s="552"/>
      <c r="AY834" s="552"/>
      <c r="AZ834" s="552"/>
      <c r="BA834" s="616"/>
      <c r="BB834" s="552"/>
      <c r="BC834" s="552"/>
      <c r="BD834" s="552"/>
      <c r="BE834" s="616"/>
      <c r="BF834" s="552"/>
      <c r="BG834" s="552"/>
      <c r="BH834" s="552"/>
      <c r="BI834" s="552"/>
      <c r="BJ834" s="552"/>
      <c r="BK834" s="552"/>
      <c r="BL834" s="552"/>
      <c r="BM834" s="552"/>
      <c r="BN834" s="552"/>
      <c r="BO834" s="678"/>
    </row>
    <row r="835" spans="32:67" ht="20.25" customHeight="1">
      <c r="AF835" s="678"/>
      <c r="AG835" s="552"/>
      <c r="AH835" s="552"/>
      <c r="AI835" s="614"/>
      <c r="AJ835" s="552"/>
      <c r="AK835" s="552"/>
      <c r="AL835" s="552"/>
      <c r="AM835" s="615"/>
      <c r="AN835" s="259"/>
      <c r="AO835" s="615"/>
      <c r="AP835" s="552"/>
      <c r="AQ835" s="552"/>
      <c r="AR835" s="552"/>
      <c r="AS835" s="552"/>
      <c r="AT835" s="552"/>
      <c r="AU835" s="552"/>
      <c r="AV835" s="552"/>
      <c r="AW835" s="616"/>
      <c r="AX835" s="552"/>
      <c r="AY835" s="552"/>
      <c r="AZ835" s="552"/>
      <c r="BA835" s="616"/>
      <c r="BB835" s="552"/>
      <c r="BC835" s="552"/>
      <c r="BD835" s="552"/>
      <c r="BE835" s="616"/>
      <c r="BF835" s="552"/>
      <c r="BG835" s="552"/>
      <c r="BH835" s="552"/>
      <c r="BI835" s="552"/>
      <c r="BJ835" s="552"/>
      <c r="BK835" s="552"/>
      <c r="BL835" s="552"/>
      <c r="BM835" s="552"/>
      <c r="BN835" s="552"/>
      <c r="BO835" s="678"/>
    </row>
    <row r="836" spans="32:67" ht="20.25" customHeight="1">
      <c r="AF836" s="678"/>
      <c r="AG836" s="552"/>
      <c r="AH836" s="552"/>
      <c r="AI836" s="614"/>
      <c r="AJ836" s="552"/>
      <c r="AK836" s="552"/>
      <c r="AL836" s="552"/>
      <c r="AM836" s="615"/>
      <c r="AN836" s="259"/>
      <c r="AO836" s="615"/>
      <c r="AP836" s="552"/>
      <c r="AQ836" s="552"/>
      <c r="AR836" s="552"/>
      <c r="AS836" s="552"/>
      <c r="AT836" s="552"/>
      <c r="AU836" s="552"/>
      <c r="AV836" s="552"/>
      <c r="AW836" s="616"/>
      <c r="AX836" s="552"/>
      <c r="AY836" s="552"/>
      <c r="AZ836" s="552"/>
      <c r="BA836" s="616"/>
      <c r="BB836" s="552"/>
      <c r="BC836" s="552"/>
      <c r="BD836" s="552"/>
      <c r="BE836" s="616"/>
      <c r="BF836" s="552"/>
      <c r="BG836" s="552"/>
      <c r="BH836" s="552"/>
      <c r="BI836" s="552"/>
      <c r="BJ836" s="552"/>
      <c r="BK836" s="552"/>
      <c r="BL836" s="552"/>
      <c r="BM836" s="552"/>
      <c r="BN836" s="552"/>
      <c r="BO836" s="678"/>
    </row>
    <row r="837" spans="32:67" ht="20.25" customHeight="1">
      <c r="AF837" s="678"/>
      <c r="AG837" s="552"/>
      <c r="AH837" s="552"/>
      <c r="AI837" s="614"/>
      <c r="AJ837" s="552"/>
      <c r="AK837" s="552"/>
      <c r="AL837" s="552"/>
      <c r="AM837" s="615"/>
      <c r="AN837" s="259"/>
      <c r="AO837" s="615"/>
      <c r="AP837" s="552"/>
      <c r="AQ837" s="552"/>
      <c r="AR837" s="552"/>
      <c r="AS837" s="552"/>
      <c r="AT837" s="552"/>
      <c r="AU837" s="552"/>
      <c r="AV837" s="552"/>
      <c r="AW837" s="616"/>
      <c r="AX837" s="552"/>
      <c r="AY837" s="552"/>
      <c r="AZ837" s="552"/>
      <c r="BA837" s="616"/>
      <c r="BB837" s="552"/>
      <c r="BC837" s="552"/>
      <c r="BD837" s="552"/>
      <c r="BE837" s="616"/>
      <c r="BF837" s="552"/>
      <c r="BG837" s="552"/>
      <c r="BH837" s="552"/>
      <c r="BI837" s="552"/>
      <c r="BJ837" s="552"/>
      <c r="BK837" s="552"/>
      <c r="BL837" s="552"/>
      <c r="BM837" s="552"/>
      <c r="BN837" s="552"/>
      <c r="BO837" s="678"/>
    </row>
    <row r="838" spans="32:67" ht="20.25" customHeight="1">
      <c r="AF838" s="678"/>
      <c r="AG838" s="552"/>
      <c r="AH838" s="552"/>
      <c r="AI838" s="614"/>
      <c r="AJ838" s="552"/>
      <c r="AK838" s="552"/>
      <c r="AL838" s="552"/>
      <c r="AM838" s="615"/>
      <c r="AN838" s="259"/>
      <c r="AO838" s="615"/>
      <c r="AP838" s="552"/>
      <c r="AQ838" s="552"/>
      <c r="AR838" s="552"/>
      <c r="AS838" s="552"/>
      <c r="AT838" s="552"/>
      <c r="AU838" s="552"/>
      <c r="AV838" s="552"/>
      <c r="AW838" s="616"/>
      <c r="AX838" s="552"/>
      <c r="AY838" s="552"/>
      <c r="AZ838" s="552"/>
      <c r="BA838" s="616"/>
      <c r="BB838" s="552"/>
      <c r="BC838" s="552"/>
      <c r="BD838" s="552"/>
      <c r="BE838" s="616"/>
      <c r="BF838" s="552"/>
      <c r="BG838" s="552"/>
      <c r="BH838" s="552"/>
      <c r="BI838" s="552"/>
      <c r="BJ838" s="552"/>
      <c r="BK838" s="552"/>
      <c r="BL838" s="552"/>
      <c r="BM838" s="552"/>
      <c r="BN838" s="552"/>
      <c r="BO838" s="678"/>
    </row>
    <row r="839" spans="32:67" ht="20.25" customHeight="1">
      <c r="AF839" s="678"/>
      <c r="AG839" s="552"/>
      <c r="AH839" s="552"/>
      <c r="AI839" s="614"/>
      <c r="AJ839" s="552"/>
      <c r="AK839" s="552"/>
      <c r="AL839" s="552"/>
      <c r="AM839" s="615"/>
      <c r="AN839" s="259"/>
      <c r="AO839" s="615"/>
      <c r="AP839" s="552"/>
      <c r="AQ839" s="552"/>
      <c r="AR839" s="552"/>
      <c r="AS839" s="552"/>
      <c r="AT839" s="552"/>
      <c r="AU839" s="552"/>
      <c r="AV839" s="552"/>
      <c r="AW839" s="616"/>
      <c r="AX839" s="552"/>
      <c r="AY839" s="552"/>
      <c r="AZ839" s="552"/>
      <c r="BA839" s="616"/>
      <c r="BB839" s="552"/>
      <c r="BC839" s="552"/>
      <c r="BD839" s="552"/>
      <c r="BE839" s="616"/>
      <c r="BF839" s="552"/>
      <c r="BG839" s="552"/>
      <c r="BH839" s="552"/>
      <c r="BI839" s="552"/>
      <c r="BJ839" s="552"/>
      <c r="BK839" s="552"/>
      <c r="BL839" s="552"/>
      <c r="BM839" s="552"/>
      <c r="BN839" s="552"/>
      <c r="BO839" s="678"/>
    </row>
    <row r="840" spans="32:67" ht="20.25" customHeight="1">
      <c r="AF840" s="678"/>
      <c r="AG840" s="552"/>
      <c r="AH840" s="552"/>
      <c r="AI840" s="614"/>
      <c r="AJ840" s="552"/>
      <c r="AK840" s="552"/>
      <c r="AL840" s="552"/>
      <c r="AM840" s="615"/>
      <c r="AN840" s="259"/>
      <c r="AO840" s="615"/>
      <c r="AP840" s="552"/>
      <c r="AQ840" s="552"/>
      <c r="AR840" s="552"/>
      <c r="AS840" s="552"/>
      <c r="AT840" s="552"/>
      <c r="AU840" s="552"/>
      <c r="AV840" s="552"/>
      <c r="AW840" s="616"/>
      <c r="AX840" s="552"/>
      <c r="AY840" s="552"/>
      <c r="AZ840" s="552"/>
      <c r="BA840" s="616"/>
      <c r="BB840" s="552"/>
      <c r="BC840" s="552"/>
      <c r="BD840" s="552"/>
      <c r="BE840" s="616"/>
      <c r="BF840" s="552"/>
      <c r="BG840" s="552"/>
      <c r="BH840" s="552"/>
      <c r="BI840" s="552"/>
      <c r="BJ840" s="552"/>
      <c r="BK840" s="552"/>
      <c r="BL840" s="552"/>
      <c r="BM840" s="552"/>
      <c r="BN840" s="552"/>
      <c r="BO840" s="678"/>
    </row>
    <row r="841" spans="32:67" ht="20.25" customHeight="1">
      <c r="AF841" s="678"/>
      <c r="AG841" s="552"/>
      <c r="AH841" s="552"/>
      <c r="AI841" s="614"/>
      <c r="AJ841" s="552"/>
      <c r="AK841" s="552"/>
      <c r="AL841" s="552"/>
      <c r="AM841" s="615"/>
      <c r="AN841" s="259"/>
      <c r="AO841" s="615"/>
      <c r="AP841" s="552"/>
      <c r="AQ841" s="552"/>
      <c r="AR841" s="552"/>
      <c r="AS841" s="552"/>
      <c r="AT841" s="552"/>
      <c r="AU841" s="552"/>
      <c r="AV841" s="552"/>
      <c r="AW841" s="616"/>
      <c r="AX841" s="552"/>
      <c r="AY841" s="552"/>
      <c r="AZ841" s="552"/>
      <c r="BA841" s="616"/>
      <c r="BB841" s="552"/>
      <c r="BC841" s="552"/>
      <c r="BD841" s="552"/>
      <c r="BE841" s="616"/>
      <c r="BF841" s="552"/>
      <c r="BG841" s="552"/>
      <c r="BH841" s="552"/>
      <c r="BI841" s="552"/>
      <c r="BJ841" s="552"/>
      <c r="BK841" s="552"/>
      <c r="BL841" s="552"/>
      <c r="BM841" s="552"/>
      <c r="BN841" s="552"/>
      <c r="BO841" s="678"/>
    </row>
    <row r="842" spans="32:67" ht="20.25" customHeight="1">
      <c r="AF842" s="678"/>
      <c r="AG842" s="552"/>
      <c r="AH842" s="552"/>
      <c r="AI842" s="614"/>
      <c r="AJ842" s="552"/>
      <c r="AK842" s="552"/>
      <c r="AL842" s="552"/>
      <c r="AM842" s="615"/>
      <c r="AN842" s="259"/>
      <c r="AO842" s="615"/>
      <c r="AP842" s="552"/>
      <c r="AQ842" s="552"/>
      <c r="AR842" s="552"/>
      <c r="AS842" s="552"/>
      <c r="AT842" s="552"/>
      <c r="AU842" s="552"/>
      <c r="AV842" s="552"/>
      <c r="AW842" s="616"/>
      <c r="AX842" s="552"/>
      <c r="AY842" s="552"/>
      <c r="AZ842" s="552"/>
      <c r="BA842" s="616"/>
      <c r="BB842" s="552"/>
      <c r="BC842" s="552"/>
      <c r="BD842" s="552"/>
      <c r="BE842" s="616"/>
      <c r="BF842" s="552"/>
      <c r="BG842" s="552"/>
      <c r="BH842" s="552"/>
      <c r="BI842" s="552"/>
      <c r="BJ842" s="552"/>
      <c r="BK842" s="552"/>
      <c r="BL842" s="552"/>
      <c r="BM842" s="552"/>
      <c r="BN842" s="552"/>
      <c r="BO842" s="678"/>
    </row>
    <row r="843" spans="32:67" ht="20.25" customHeight="1">
      <c r="AF843" s="678"/>
      <c r="AG843" s="552"/>
      <c r="AH843" s="552"/>
      <c r="AI843" s="614"/>
      <c r="AJ843" s="552"/>
      <c r="AK843" s="552"/>
      <c r="AL843" s="552"/>
      <c r="AM843" s="615"/>
      <c r="AN843" s="259"/>
      <c r="AO843" s="615"/>
      <c r="AP843" s="552"/>
      <c r="AQ843" s="552"/>
      <c r="AR843" s="552"/>
      <c r="AS843" s="552"/>
      <c r="AT843" s="552"/>
      <c r="AU843" s="552"/>
      <c r="AV843" s="552"/>
      <c r="AW843" s="616"/>
      <c r="AX843" s="552"/>
      <c r="AY843" s="552"/>
      <c r="AZ843" s="552"/>
      <c r="BA843" s="616"/>
      <c r="BB843" s="552"/>
      <c r="BC843" s="552"/>
      <c r="BD843" s="552"/>
      <c r="BE843" s="616"/>
      <c r="BF843" s="552"/>
      <c r="BG843" s="552"/>
      <c r="BH843" s="552"/>
      <c r="BI843" s="552"/>
      <c r="BJ843" s="552"/>
      <c r="BK843" s="552"/>
      <c r="BL843" s="552"/>
      <c r="BM843" s="552"/>
      <c r="BN843" s="552"/>
      <c r="BO843" s="678"/>
    </row>
    <row r="844" spans="32:67" ht="20.25" customHeight="1">
      <c r="AF844" s="678"/>
      <c r="AG844" s="552"/>
      <c r="AH844" s="552"/>
      <c r="AI844" s="614"/>
      <c r="AJ844" s="552"/>
      <c r="AK844" s="552"/>
      <c r="AL844" s="552"/>
      <c r="AM844" s="615"/>
      <c r="AN844" s="259"/>
      <c r="AO844" s="615"/>
      <c r="AP844" s="552"/>
      <c r="AQ844" s="552"/>
      <c r="AR844" s="552"/>
      <c r="AS844" s="552"/>
      <c r="AT844" s="552"/>
      <c r="AU844" s="552"/>
      <c r="AV844" s="552"/>
      <c r="AW844" s="616"/>
      <c r="AX844" s="552"/>
      <c r="AY844" s="552"/>
      <c r="AZ844" s="552"/>
      <c r="BA844" s="616"/>
      <c r="BB844" s="552"/>
      <c r="BC844" s="552"/>
      <c r="BD844" s="552"/>
      <c r="BE844" s="616"/>
      <c r="BF844" s="552"/>
      <c r="BG844" s="552"/>
      <c r="BH844" s="552"/>
      <c r="BI844" s="552"/>
      <c r="BJ844" s="552"/>
      <c r="BK844" s="552"/>
      <c r="BL844" s="552"/>
      <c r="BM844" s="552"/>
      <c r="BN844" s="552"/>
      <c r="BO844" s="678"/>
    </row>
    <row r="845" spans="32:67" ht="20.25" customHeight="1">
      <c r="AF845" s="678"/>
      <c r="AG845" s="552"/>
      <c r="AH845" s="552"/>
      <c r="AI845" s="614"/>
      <c r="AJ845" s="552"/>
      <c r="AK845" s="552"/>
      <c r="AL845" s="552"/>
      <c r="AM845" s="615"/>
      <c r="AN845" s="259"/>
      <c r="AO845" s="615"/>
      <c r="AP845" s="552"/>
      <c r="AQ845" s="552"/>
      <c r="AR845" s="552"/>
      <c r="AS845" s="552"/>
      <c r="AT845" s="552"/>
      <c r="AU845" s="552"/>
      <c r="AV845" s="552"/>
      <c r="AW845" s="616"/>
      <c r="AX845" s="552"/>
      <c r="AY845" s="552"/>
      <c r="AZ845" s="552"/>
      <c r="BA845" s="616"/>
      <c r="BB845" s="552"/>
      <c r="BC845" s="552"/>
      <c r="BD845" s="552"/>
      <c r="BE845" s="616"/>
      <c r="BF845" s="552"/>
      <c r="BG845" s="552"/>
      <c r="BH845" s="552"/>
      <c r="BI845" s="552"/>
      <c r="BJ845" s="552"/>
      <c r="BK845" s="552"/>
      <c r="BL845" s="552"/>
      <c r="BM845" s="552"/>
      <c r="BN845" s="552"/>
      <c r="BO845" s="678"/>
    </row>
    <row r="846" spans="32:67" ht="20.25" customHeight="1">
      <c r="AF846" s="678"/>
      <c r="AG846" s="552"/>
      <c r="AH846" s="552"/>
      <c r="AI846" s="614"/>
      <c r="AJ846" s="552"/>
      <c r="AK846" s="552"/>
      <c r="AL846" s="552"/>
      <c r="AM846" s="615"/>
      <c r="AN846" s="259"/>
      <c r="AO846" s="615"/>
      <c r="AP846" s="552"/>
      <c r="AQ846" s="552"/>
      <c r="AR846" s="552"/>
      <c r="AS846" s="552"/>
      <c r="AT846" s="552"/>
      <c r="AU846" s="552"/>
      <c r="AV846" s="552"/>
      <c r="AW846" s="616"/>
      <c r="AX846" s="552"/>
      <c r="AY846" s="552"/>
      <c r="AZ846" s="552"/>
      <c r="BA846" s="616"/>
      <c r="BB846" s="552"/>
      <c r="BC846" s="552"/>
      <c r="BD846" s="552"/>
      <c r="BE846" s="616"/>
      <c r="BF846" s="552"/>
      <c r="BG846" s="552"/>
      <c r="BH846" s="552"/>
      <c r="BI846" s="552"/>
      <c r="BJ846" s="552"/>
      <c r="BK846" s="552"/>
      <c r="BL846" s="552"/>
      <c r="BM846" s="552"/>
      <c r="BN846" s="552"/>
      <c r="BO846" s="678"/>
    </row>
    <row r="847" spans="32:67" ht="20.25" customHeight="1">
      <c r="AF847" s="678"/>
      <c r="AG847" s="552"/>
      <c r="AH847" s="552"/>
      <c r="AI847" s="614"/>
      <c r="AJ847" s="552"/>
      <c r="AK847" s="552"/>
      <c r="AL847" s="552"/>
      <c r="AM847" s="615"/>
      <c r="AN847" s="259"/>
      <c r="AO847" s="615"/>
      <c r="AP847" s="552"/>
      <c r="AQ847" s="552"/>
      <c r="AR847" s="552"/>
      <c r="AS847" s="552"/>
      <c r="AT847" s="552"/>
      <c r="AU847" s="552"/>
      <c r="AV847" s="552"/>
      <c r="AW847" s="616"/>
      <c r="AX847" s="552"/>
      <c r="AY847" s="552"/>
      <c r="AZ847" s="552"/>
      <c r="BA847" s="616"/>
      <c r="BB847" s="552"/>
      <c r="BC847" s="552"/>
      <c r="BD847" s="552"/>
      <c r="BE847" s="616"/>
      <c r="BF847" s="552"/>
      <c r="BG847" s="552"/>
      <c r="BH847" s="552"/>
      <c r="BI847" s="552"/>
      <c r="BJ847" s="552"/>
      <c r="BK847" s="552"/>
      <c r="BL847" s="552"/>
      <c r="BM847" s="552"/>
      <c r="BN847" s="552"/>
      <c r="BO847" s="678"/>
    </row>
    <row r="848" spans="32:67" ht="20.25" customHeight="1">
      <c r="AF848" s="678"/>
      <c r="AG848" s="552"/>
      <c r="AH848" s="552"/>
      <c r="AI848" s="614"/>
      <c r="AJ848" s="552"/>
      <c r="AK848" s="552"/>
      <c r="AL848" s="552"/>
      <c r="AM848" s="615"/>
      <c r="AN848" s="259"/>
      <c r="AO848" s="615"/>
      <c r="AP848" s="552"/>
      <c r="AQ848" s="552"/>
      <c r="AR848" s="552"/>
      <c r="AS848" s="552"/>
      <c r="AT848" s="552"/>
      <c r="AU848" s="552"/>
      <c r="AV848" s="552"/>
      <c r="AW848" s="616"/>
      <c r="AX848" s="552"/>
      <c r="AY848" s="552"/>
      <c r="AZ848" s="552"/>
      <c r="BA848" s="616"/>
      <c r="BB848" s="552"/>
      <c r="BC848" s="552"/>
      <c r="BD848" s="552"/>
      <c r="BE848" s="616"/>
      <c r="BF848" s="552"/>
      <c r="BG848" s="552"/>
      <c r="BH848" s="552"/>
      <c r="BI848" s="552"/>
      <c r="BJ848" s="552"/>
      <c r="BK848" s="552"/>
      <c r="BL848" s="552"/>
      <c r="BM848" s="552"/>
      <c r="BN848" s="552"/>
      <c r="BO848" s="678"/>
    </row>
    <row r="849" spans="32:67" ht="20.25" customHeight="1">
      <c r="AF849" s="678"/>
      <c r="AG849" s="552"/>
      <c r="AH849" s="552"/>
      <c r="AI849" s="614"/>
      <c r="AJ849" s="552"/>
      <c r="AK849" s="552"/>
      <c r="AL849" s="552"/>
      <c r="AM849" s="615"/>
      <c r="AN849" s="259"/>
      <c r="AO849" s="615"/>
      <c r="AP849" s="552"/>
      <c r="AQ849" s="552"/>
      <c r="AR849" s="552"/>
      <c r="AS849" s="552"/>
      <c r="AT849" s="552"/>
      <c r="AU849" s="552"/>
      <c r="AV849" s="552"/>
      <c r="AW849" s="616"/>
      <c r="AX849" s="552"/>
      <c r="AY849" s="552"/>
      <c r="AZ849" s="552"/>
      <c r="BA849" s="616"/>
      <c r="BB849" s="552"/>
      <c r="BC849" s="552"/>
      <c r="BD849" s="552"/>
      <c r="BE849" s="616"/>
      <c r="BF849" s="552"/>
      <c r="BG849" s="552"/>
      <c r="BH849" s="552"/>
      <c r="BI849" s="552"/>
      <c r="BJ849" s="552"/>
      <c r="BK849" s="552"/>
      <c r="BL849" s="552"/>
      <c r="BM849" s="552"/>
      <c r="BN849" s="552"/>
      <c r="BO849" s="678"/>
    </row>
    <row r="850" spans="32:67" ht="20.25" customHeight="1">
      <c r="AF850" s="678"/>
      <c r="AG850" s="552"/>
      <c r="AH850" s="552"/>
      <c r="AI850" s="614"/>
      <c r="AJ850" s="552"/>
      <c r="AK850" s="552"/>
      <c r="AL850" s="552"/>
      <c r="AM850" s="615"/>
      <c r="AN850" s="259"/>
      <c r="AO850" s="615"/>
      <c r="AP850" s="552"/>
      <c r="AQ850" s="552"/>
      <c r="AR850" s="552"/>
      <c r="AS850" s="552"/>
      <c r="AT850" s="552"/>
      <c r="AU850" s="552"/>
      <c r="AV850" s="552"/>
      <c r="AW850" s="616"/>
      <c r="AX850" s="552"/>
      <c r="AY850" s="552"/>
      <c r="AZ850" s="552"/>
      <c r="BA850" s="616"/>
      <c r="BB850" s="552"/>
      <c r="BC850" s="552"/>
      <c r="BD850" s="552"/>
      <c r="BE850" s="616"/>
      <c r="BF850" s="552"/>
      <c r="BG850" s="552"/>
      <c r="BH850" s="552"/>
      <c r="BI850" s="552"/>
      <c r="BJ850" s="552"/>
      <c r="BK850" s="552"/>
      <c r="BL850" s="552"/>
      <c r="BM850" s="552"/>
      <c r="BN850" s="552"/>
      <c r="BO850" s="678"/>
    </row>
    <row r="851" spans="32:67" ht="20.25" customHeight="1">
      <c r="AF851" s="678"/>
      <c r="AG851" s="552"/>
      <c r="AH851" s="552"/>
      <c r="AI851" s="614"/>
      <c r="AJ851" s="552"/>
      <c r="AK851" s="552"/>
      <c r="AL851" s="552"/>
      <c r="AM851" s="615"/>
      <c r="AN851" s="259"/>
      <c r="AO851" s="615"/>
      <c r="AP851" s="552"/>
      <c r="AQ851" s="552"/>
      <c r="AR851" s="552"/>
      <c r="AS851" s="552"/>
      <c r="AT851" s="552"/>
      <c r="AU851" s="552"/>
      <c r="AV851" s="552"/>
      <c r="AW851" s="616"/>
      <c r="AX851" s="552"/>
      <c r="AY851" s="552"/>
      <c r="AZ851" s="552"/>
      <c r="BA851" s="616"/>
      <c r="BB851" s="552"/>
      <c r="BC851" s="552"/>
      <c r="BD851" s="552"/>
      <c r="BE851" s="616"/>
      <c r="BF851" s="552"/>
      <c r="BG851" s="552"/>
      <c r="BH851" s="552"/>
      <c r="BI851" s="552"/>
      <c r="BJ851" s="552"/>
      <c r="BK851" s="552"/>
      <c r="BL851" s="552"/>
      <c r="BM851" s="552"/>
      <c r="BN851" s="552"/>
      <c r="BO851" s="678"/>
    </row>
    <row r="852" spans="32:67" ht="20.25" customHeight="1">
      <c r="AF852" s="678"/>
      <c r="AG852" s="552"/>
      <c r="AH852" s="552"/>
      <c r="AI852" s="614"/>
      <c r="AJ852" s="552"/>
      <c r="AK852" s="552"/>
      <c r="AL852" s="552"/>
      <c r="AM852" s="615"/>
      <c r="AN852" s="259"/>
      <c r="AO852" s="615"/>
      <c r="AP852" s="552"/>
      <c r="AQ852" s="552"/>
      <c r="AR852" s="552"/>
      <c r="AS852" s="552"/>
      <c r="AT852" s="552"/>
      <c r="AU852" s="552"/>
      <c r="AV852" s="552"/>
      <c r="AW852" s="616"/>
      <c r="AX852" s="552"/>
      <c r="AY852" s="552"/>
      <c r="AZ852" s="552"/>
      <c r="BA852" s="616"/>
      <c r="BB852" s="552"/>
      <c r="BC852" s="552"/>
      <c r="BD852" s="552"/>
      <c r="BE852" s="616"/>
      <c r="BF852" s="552"/>
      <c r="BG852" s="552"/>
      <c r="BH852" s="552"/>
      <c r="BI852" s="552"/>
      <c r="BJ852" s="552"/>
      <c r="BK852" s="552"/>
      <c r="BL852" s="552"/>
      <c r="BM852" s="552"/>
      <c r="BN852" s="552"/>
      <c r="BO852" s="678"/>
    </row>
    <row r="853" spans="32:67" ht="20.25" customHeight="1">
      <c r="AF853" s="678"/>
      <c r="AG853" s="552"/>
      <c r="AH853" s="552"/>
      <c r="AI853" s="614"/>
      <c r="AJ853" s="552"/>
      <c r="AK853" s="552"/>
      <c r="AL853" s="552"/>
      <c r="AM853" s="615"/>
      <c r="AN853" s="259"/>
      <c r="AO853" s="615"/>
      <c r="AP853" s="552"/>
      <c r="AQ853" s="552"/>
      <c r="AR853" s="552"/>
      <c r="AS853" s="552"/>
      <c r="AT853" s="552"/>
      <c r="AU853" s="552"/>
      <c r="AV853" s="552"/>
      <c r="AW853" s="616"/>
      <c r="AX853" s="552"/>
      <c r="AY853" s="552"/>
      <c r="AZ853" s="552"/>
      <c r="BA853" s="616"/>
      <c r="BB853" s="552"/>
      <c r="BC853" s="552"/>
      <c r="BD853" s="552"/>
      <c r="BE853" s="616"/>
      <c r="BF853" s="552"/>
      <c r="BG853" s="552"/>
      <c r="BH853" s="552"/>
      <c r="BI853" s="552"/>
      <c r="BJ853" s="552"/>
      <c r="BK853" s="552"/>
      <c r="BL853" s="552"/>
      <c r="BM853" s="552"/>
      <c r="BN853" s="552"/>
      <c r="BO853" s="678"/>
    </row>
    <row r="854" spans="32:67" ht="20.25" customHeight="1">
      <c r="AF854" s="678"/>
      <c r="AG854" s="552"/>
      <c r="AH854" s="552"/>
      <c r="AI854" s="614"/>
      <c r="AJ854" s="552"/>
      <c r="AK854" s="552"/>
      <c r="AL854" s="552"/>
      <c r="AM854" s="615"/>
      <c r="AN854" s="259"/>
      <c r="AO854" s="615"/>
      <c r="AP854" s="552"/>
      <c r="AQ854" s="552"/>
      <c r="AR854" s="552"/>
      <c r="AS854" s="552"/>
      <c r="AT854" s="552"/>
      <c r="AU854" s="552"/>
      <c r="AV854" s="552"/>
      <c r="AW854" s="616"/>
      <c r="AX854" s="552"/>
      <c r="AY854" s="552"/>
      <c r="AZ854" s="552"/>
      <c r="BA854" s="616"/>
      <c r="BB854" s="552"/>
      <c r="BC854" s="552"/>
      <c r="BD854" s="552"/>
      <c r="BE854" s="616"/>
      <c r="BF854" s="552"/>
      <c r="BG854" s="552"/>
      <c r="BH854" s="552"/>
      <c r="BI854" s="552"/>
      <c r="BJ854" s="552"/>
      <c r="BK854" s="552"/>
      <c r="BL854" s="552"/>
      <c r="BM854" s="552"/>
      <c r="BN854" s="552"/>
      <c r="BO854" s="678"/>
    </row>
    <row r="855" spans="32:67" ht="20.25" customHeight="1">
      <c r="AF855" s="678"/>
      <c r="AG855" s="552"/>
      <c r="AH855" s="552"/>
      <c r="AI855" s="614"/>
      <c r="AJ855" s="552"/>
      <c r="AK855" s="552"/>
      <c r="AL855" s="552"/>
      <c r="AM855" s="615"/>
      <c r="AN855" s="259"/>
      <c r="AO855" s="615"/>
      <c r="AP855" s="552"/>
      <c r="AQ855" s="552"/>
      <c r="AR855" s="552"/>
      <c r="AS855" s="552"/>
      <c r="AT855" s="552"/>
      <c r="AU855" s="552"/>
      <c r="AV855" s="552"/>
      <c r="AW855" s="616"/>
      <c r="AX855" s="552"/>
      <c r="AY855" s="552"/>
      <c r="AZ855" s="552"/>
      <c r="BA855" s="616"/>
      <c r="BB855" s="552"/>
      <c r="BC855" s="552"/>
      <c r="BD855" s="552"/>
      <c r="BE855" s="616"/>
      <c r="BF855" s="552"/>
      <c r="BG855" s="552"/>
      <c r="BH855" s="552"/>
      <c r="BI855" s="552"/>
      <c r="BJ855" s="552"/>
      <c r="BK855" s="552"/>
      <c r="BL855" s="552"/>
      <c r="BM855" s="552"/>
      <c r="BN855" s="552"/>
      <c r="BO855" s="678"/>
    </row>
    <row r="856" spans="32:67" ht="20.25" customHeight="1">
      <c r="AF856" s="678"/>
      <c r="AG856" s="552"/>
      <c r="AH856" s="552"/>
      <c r="AI856" s="614"/>
      <c r="AJ856" s="552"/>
      <c r="AK856" s="552"/>
      <c r="AL856" s="552"/>
      <c r="AM856" s="615"/>
      <c r="AN856" s="259"/>
      <c r="AO856" s="615"/>
      <c r="AP856" s="552"/>
      <c r="AQ856" s="552"/>
      <c r="AR856" s="552"/>
      <c r="AS856" s="552"/>
      <c r="AT856" s="552"/>
      <c r="AU856" s="552"/>
      <c r="AV856" s="552"/>
      <c r="AW856" s="616"/>
      <c r="AX856" s="552"/>
      <c r="AY856" s="552"/>
      <c r="AZ856" s="552"/>
      <c r="BA856" s="616"/>
      <c r="BB856" s="552"/>
      <c r="BC856" s="552"/>
      <c r="BD856" s="552"/>
      <c r="BE856" s="616"/>
      <c r="BF856" s="552"/>
      <c r="BG856" s="552"/>
      <c r="BH856" s="552"/>
      <c r="BI856" s="552"/>
      <c r="BJ856" s="552"/>
      <c r="BK856" s="552"/>
      <c r="BL856" s="552"/>
      <c r="BM856" s="552"/>
      <c r="BN856" s="552"/>
      <c r="BO856" s="678"/>
    </row>
    <row r="857" spans="32:67" ht="20.25" customHeight="1">
      <c r="AF857" s="678"/>
      <c r="AG857" s="552"/>
      <c r="AH857" s="552"/>
      <c r="AI857" s="614"/>
      <c r="AJ857" s="552"/>
      <c r="AK857" s="552"/>
      <c r="AL857" s="552"/>
      <c r="AM857" s="615"/>
      <c r="AN857" s="259"/>
      <c r="AO857" s="615"/>
      <c r="AP857" s="552"/>
      <c r="AQ857" s="552"/>
      <c r="AR857" s="552"/>
      <c r="AS857" s="552"/>
      <c r="AT857" s="552"/>
      <c r="AU857" s="552"/>
      <c r="AV857" s="552"/>
      <c r="AW857" s="616"/>
      <c r="AX857" s="552"/>
      <c r="AY857" s="552"/>
      <c r="AZ857" s="552"/>
      <c r="BA857" s="616"/>
      <c r="BB857" s="552"/>
      <c r="BC857" s="552"/>
      <c r="BD857" s="552"/>
      <c r="BE857" s="616"/>
      <c r="BF857" s="552"/>
      <c r="BG857" s="552"/>
      <c r="BH857" s="552"/>
      <c r="BI857" s="552"/>
      <c r="BJ857" s="552"/>
      <c r="BK857" s="552"/>
      <c r="BL857" s="552"/>
      <c r="BM857" s="552"/>
      <c r="BN857" s="552"/>
      <c r="BO857" s="678"/>
    </row>
    <row r="858" spans="32:67" ht="20.25" customHeight="1">
      <c r="AF858" s="678"/>
      <c r="AG858" s="552"/>
      <c r="AH858" s="552"/>
      <c r="AI858" s="614"/>
      <c r="AJ858" s="552"/>
      <c r="AK858" s="552"/>
      <c r="AL858" s="552"/>
      <c r="AM858" s="615"/>
      <c r="AN858" s="259"/>
      <c r="AO858" s="615"/>
      <c r="AP858" s="552"/>
      <c r="AQ858" s="552"/>
      <c r="AR858" s="552"/>
      <c r="AS858" s="552"/>
      <c r="AT858" s="552"/>
      <c r="AU858" s="552"/>
      <c r="AV858" s="552"/>
      <c r="AW858" s="616"/>
      <c r="AX858" s="552"/>
      <c r="AY858" s="552"/>
      <c r="AZ858" s="552"/>
      <c r="BA858" s="616"/>
      <c r="BB858" s="552"/>
      <c r="BC858" s="552"/>
      <c r="BD858" s="552"/>
      <c r="BE858" s="616"/>
      <c r="BF858" s="552"/>
      <c r="BG858" s="552"/>
      <c r="BH858" s="552"/>
      <c r="BI858" s="552"/>
      <c r="BJ858" s="552"/>
      <c r="BK858" s="552"/>
      <c r="BL858" s="552"/>
      <c r="BM858" s="552"/>
      <c r="BN858" s="552"/>
      <c r="BO858" s="678"/>
    </row>
    <row r="859" spans="32:67" ht="20.25" customHeight="1">
      <c r="AF859" s="678"/>
      <c r="AG859" s="552"/>
      <c r="AH859" s="552"/>
      <c r="AI859" s="614"/>
      <c r="AJ859" s="552"/>
      <c r="AK859" s="552"/>
      <c r="AL859" s="552"/>
      <c r="AM859" s="615"/>
      <c r="AN859" s="259"/>
      <c r="AO859" s="615"/>
      <c r="AP859" s="552"/>
      <c r="AQ859" s="552"/>
      <c r="AR859" s="552"/>
      <c r="AS859" s="552"/>
      <c r="AT859" s="552"/>
      <c r="AU859" s="552"/>
      <c r="AV859" s="552"/>
      <c r="AW859" s="616"/>
      <c r="AX859" s="552"/>
      <c r="AY859" s="552"/>
      <c r="AZ859" s="552"/>
      <c r="BA859" s="616"/>
      <c r="BB859" s="552"/>
      <c r="BC859" s="552"/>
      <c r="BD859" s="552"/>
      <c r="BE859" s="616"/>
      <c r="BF859" s="552"/>
      <c r="BG859" s="552"/>
      <c r="BH859" s="552"/>
      <c r="BI859" s="552"/>
      <c r="BJ859" s="552"/>
      <c r="BK859" s="552"/>
      <c r="BL859" s="552"/>
      <c r="BM859" s="552"/>
      <c r="BN859" s="552"/>
      <c r="BO859" s="678"/>
    </row>
    <row r="860" spans="32:67" ht="20.25" customHeight="1">
      <c r="AF860" s="678"/>
      <c r="AG860" s="552"/>
      <c r="AH860" s="552"/>
      <c r="AI860" s="614"/>
      <c r="AJ860" s="552"/>
      <c r="AK860" s="552"/>
      <c r="AL860" s="552"/>
      <c r="AM860" s="615"/>
      <c r="AN860" s="259"/>
      <c r="AO860" s="615"/>
      <c r="AP860" s="552"/>
      <c r="AQ860" s="552"/>
      <c r="AR860" s="552"/>
      <c r="AS860" s="552"/>
      <c r="AT860" s="552"/>
      <c r="AU860" s="552"/>
      <c r="AV860" s="552"/>
      <c r="AW860" s="616"/>
      <c r="AX860" s="552"/>
      <c r="AY860" s="552"/>
      <c r="AZ860" s="552"/>
      <c r="BA860" s="616"/>
      <c r="BB860" s="552"/>
      <c r="BC860" s="552"/>
      <c r="BD860" s="552"/>
      <c r="BE860" s="616"/>
      <c r="BF860" s="552"/>
      <c r="BG860" s="552"/>
      <c r="BH860" s="552"/>
      <c r="BI860" s="552"/>
      <c r="BJ860" s="552"/>
      <c r="BK860" s="552"/>
      <c r="BL860" s="552"/>
      <c r="BM860" s="552"/>
      <c r="BN860" s="552"/>
      <c r="BO860" s="678"/>
    </row>
    <row r="861" spans="32:67" ht="20.25" customHeight="1">
      <c r="AF861" s="678"/>
      <c r="AG861" s="552"/>
      <c r="AH861" s="552"/>
      <c r="AI861" s="614"/>
      <c r="AJ861" s="552"/>
      <c r="AK861" s="552"/>
      <c r="AL861" s="552"/>
      <c r="AM861" s="615"/>
      <c r="AN861" s="259"/>
      <c r="AO861" s="615"/>
      <c r="AP861" s="552"/>
      <c r="AQ861" s="552"/>
      <c r="AR861" s="552"/>
      <c r="AS861" s="552"/>
      <c r="AT861" s="552"/>
      <c r="AU861" s="552"/>
      <c r="AV861" s="552"/>
      <c r="AW861" s="616"/>
      <c r="AX861" s="552"/>
      <c r="AY861" s="552"/>
      <c r="AZ861" s="552"/>
      <c r="BA861" s="616"/>
      <c r="BB861" s="552"/>
      <c r="BC861" s="552"/>
      <c r="BD861" s="552"/>
      <c r="BE861" s="616"/>
      <c r="BF861" s="552"/>
      <c r="BG861" s="552"/>
      <c r="BH861" s="552"/>
      <c r="BI861" s="552"/>
      <c r="BJ861" s="552"/>
      <c r="BK861" s="552"/>
      <c r="BL861" s="552"/>
      <c r="BM861" s="552"/>
      <c r="BN861" s="552"/>
      <c r="BO861" s="678"/>
    </row>
    <row r="862" spans="32:67" ht="20.25" customHeight="1">
      <c r="AF862" s="678"/>
      <c r="AG862" s="552"/>
      <c r="AH862" s="552"/>
      <c r="AI862" s="614"/>
      <c r="AJ862" s="552"/>
      <c r="AK862" s="552"/>
      <c r="AL862" s="552"/>
      <c r="AM862" s="615"/>
      <c r="AN862" s="259"/>
      <c r="AO862" s="615"/>
      <c r="AP862" s="552"/>
      <c r="AQ862" s="552"/>
      <c r="AR862" s="552"/>
      <c r="AS862" s="552"/>
      <c r="AT862" s="552"/>
      <c r="AU862" s="552"/>
      <c r="AV862" s="552"/>
      <c r="AW862" s="616"/>
      <c r="AX862" s="552"/>
      <c r="AY862" s="552"/>
      <c r="AZ862" s="552"/>
      <c r="BA862" s="616"/>
      <c r="BB862" s="552"/>
      <c r="BC862" s="552"/>
      <c r="BD862" s="552"/>
      <c r="BE862" s="616"/>
      <c r="BF862" s="552"/>
      <c r="BG862" s="552"/>
      <c r="BH862" s="552"/>
      <c r="BI862" s="552"/>
      <c r="BJ862" s="552"/>
      <c r="BK862" s="552"/>
      <c r="BL862" s="552"/>
      <c r="BM862" s="552"/>
      <c r="BN862" s="552"/>
      <c r="BO862" s="678"/>
    </row>
    <row r="863" spans="32:67" ht="20.25" customHeight="1">
      <c r="AF863" s="678"/>
      <c r="AG863" s="552"/>
      <c r="AH863" s="552"/>
      <c r="AI863" s="614"/>
      <c r="AJ863" s="552"/>
      <c r="AK863" s="552"/>
      <c r="AL863" s="552"/>
      <c r="AM863" s="615"/>
      <c r="AN863" s="259"/>
      <c r="AO863" s="615"/>
      <c r="AP863" s="552"/>
      <c r="AQ863" s="552"/>
      <c r="AR863" s="552"/>
      <c r="AS863" s="552"/>
      <c r="AT863" s="552"/>
      <c r="AU863" s="552"/>
      <c r="AV863" s="552"/>
      <c r="AW863" s="616"/>
      <c r="AX863" s="552"/>
      <c r="AY863" s="552"/>
      <c r="AZ863" s="552"/>
      <c r="BA863" s="616"/>
      <c r="BB863" s="552"/>
      <c r="BC863" s="552"/>
      <c r="BD863" s="552"/>
      <c r="BE863" s="616"/>
      <c r="BF863" s="552"/>
      <c r="BG863" s="552"/>
      <c r="BH863" s="552"/>
      <c r="BI863" s="552"/>
      <c r="BJ863" s="552"/>
      <c r="BK863" s="552"/>
      <c r="BL863" s="552"/>
      <c r="BM863" s="552"/>
      <c r="BN863" s="552"/>
      <c r="BO863" s="678"/>
    </row>
    <row r="864" spans="32:67" ht="20.25" customHeight="1">
      <c r="AF864" s="678"/>
      <c r="AG864" s="552"/>
      <c r="AH864" s="552"/>
      <c r="AI864" s="614"/>
      <c r="AJ864" s="552"/>
      <c r="AK864" s="552"/>
      <c r="AL864" s="552"/>
      <c r="AM864" s="615"/>
      <c r="AN864" s="259"/>
      <c r="AO864" s="615"/>
      <c r="AP864" s="552"/>
      <c r="AQ864" s="552"/>
      <c r="AR864" s="552"/>
      <c r="AS864" s="552"/>
      <c r="AT864" s="552"/>
      <c r="AU864" s="552"/>
      <c r="AV864" s="552"/>
      <c r="AW864" s="616"/>
      <c r="AX864" s="552"/>
      <c r="AY864" s="552"/>
      <c r="AZ864" s="552"/>
      <c r="BA864" s="616"/>
      <c r="BB864" s="552"/>
      <c r="BC864" s="552"/>
      <c r="BD864" s="552"/>
      <c r="BE864" s="616"/>
      <c r="BF864" s="552"/>
      <c r="BG864" s="552"/>
      <c r="BH864" s="552"/>
      <c r="BI864" s="552"/>
      <c r="BJ864" s="552"/>
      <c r="BK864" s="552"/>
      <c r="BL864" s="552"/>
      <c r="BM864" s="552"/>
      <c r="BN864" s="552"/>
      <c r="BO864" s="678"/>
    </row>
    <row r="865" spans="32:67" ht="20.25" customHeight="1">
      <c r="AF865" s="678"/>
      <c r="AG865" s="552"/>
      <c r="AH865" s="552"/>
      <c r="AI865" s="614"/>
      <c r="AJ865" s="552"/>
      <c r="AK865" s="552"/>
      <c r="AL865" s="552"/>
      <c r="AM865" s="615"/>
      <c r="AN865" s="259"/>
      <c r="AO865" s="615"/>
      <c r="AP865" s="552"/>
      <c r="AQ865" s="552"/>
      <c r="AR865" s="552"/>
      <c r="AS865" s="552"/>
      <c r="AT865" s="552"/>
      <c r="AU865" s="552"/>
      <c r="AV865" s="552"/>
      <c r="AW865" s="616"/>
      <c r="AX865" s="552"/>
      <c r="AY865" s="552"/>
      <c r="AZ865" s="552"/>
      <c r="BA865" s="616"/>
      <c r="BB865" s="552"/>
      <c r="BC865" s="552"/>
      <c r="BD865" s="552"/>
      <c r="BE865" s="616"/>
      <c r="BF865" s="552"/>
      <c r="BG865" s="552"/>
      <c r="BH865" s="552"/>
      <c r="BI865" s="552"/>
      <c r="BJ865" s="552"/>
      <c r="BK865" s="552"/>
      <c r="BL865" s="552"/>
      <c r="BM865" s="552"/>
      <c r="BN865" s="552"/>
      <c r="BO865" s="678"/>
    </row>
    <row r="866" spans="32:67" ht="20.25" customHeight="1">
      <c r="AF866" s="678"/>
      <c r="AG866" s="552"/>
      <c r="AH866" s="552"/>
      <c r="AI866" s="614"/>
      <c r="AJ866" s="552"/>
      <c r="AK866" s="552"/>
      <c r="AL866" s="552"/>
      <c r="AM866" s="615"/>
      <c r="AN866" s="259"/>
      <c r="AO866" s="615"/>
      <c r="AP866" s="552"/>
      <c r="AQ866" s="552"/>
      <c r="AR866" s="552"/>
      <c r="AS866" s="552"/>
      <c r="AT866" s="552"/>
      <c r="AU866" s="552"/>
      <c r="AV866" s="552"/>
      <c r="AW866" s="616"/>
      <c r="AX866" s="552"/>
      <c r="AY866" s="552"/>
      <c r="AZ866" s="552"/>
      <c r="BA866" s="616"/>
      <c r="BB866" s="552"/>
      <c r="BC866" s="552"/>
      <c r="BD866" s="552"/>
      <c r="BE866" s="616"/>
      <c r="BF866" s="552"/>
      <c r="BG866" s="552"/>
      <c r="BH866" s="552"/>
      <c r="BI866" s="552"/>
      <c r="BJ866" s="552"/>
      <c r="BK866" s="552"/>
      <c r="BL866" s="552"/>
      <c r="BM866" s="552"/>
      <c r="BN866" s="552"/>
      <c r="BO866" s="678"/>
    </row>
    <row r="867" spans="32:67" ht="20.25" customHeight="1">
      <c r="AF867" s="678"/>
      <c r="AG867" s="552"/>
      <c r="AH867" s="552"/>
      <c r="AI867" s="614"/>
      <c r="AJ867" s="552"/>
      <c r="AK867" s="552"/>
      <c r="AL867" s="552"/>
      <c r="AM867" s="615"/>
      <c r="AN867" s="259"/>
      <c r="AO867" s="615"/>
      <c r="AP867" s="552"/>
      <c r="AQ867" s="552"/>
      <c r="AR867" s="552"/>
      <c r="AS867" s="552"/>
      <c r="AT867" s="552"/>
      <c r="AU867" s="552"/>
      <c r="AV867" s="552"/>
      <c r="AW867" s="616"/>
      <c r="AX867" s="552"/>
      <c r="AY867" s="552"/>
      <c r="AZ867" s="552"/>
      <c r="BA867" s="616"/>
      <c r="BB867" s="552"/>
      <c r="BC867" s="552"/>
      <c r="BD867" s="552"/>
      <c r="BE867" s="616"/>
      <c r="BF867" s="552"/>
      <c r="BG867" s="552"/>
      <c r="BH867" s="552"/>
      <c r="BI867" s="552"/>
      <c r="BJ867" s="552"/>
      <c r="BK867" s="552"/>
      <c r="BL867" s="552"/>
      <c r="BM867" s="552"/>
      <c r="BN867" s="552"/>
      <c r="BO867" s="678"/>
    </row>
    <row r="868" spans="32:67" ht="20.25" customHeight="1">
      <c r="AF868" s="678"/>
      <c r="AG868" s="552"/>
      <c r="AH868" s="552"/>
      <c r="AI868" s="614"/>
      <c r="AJ868" s="552"/>
      <c r="AK868" s="552"/>
      <c r="AL868" s="552"/>
      <c r="AM868" s="615"/>
      <c r="AN868" s="259"/>
      <c r="AO868" s="615"/>
      <c r="AP868" s="552"/>
      <c r="AQ868" s="552"/>
      <c r="AR868" s="552"/>
      <c r="AS868" s="552"/>
      <c r="AT868" s="552"/>
      <c r="AU868" s="552"/>
      <c r="AV868" s="552"/>
      <c r="AW868" s="616"/>
      <c r="AX868" s="552"/>
      <c r="AY868" s="552"/>
      <c r="AZ868" s="552"/>
      <c r="BA868" s="616"/>
      <c r="BB868" s="552"/>
      <c r="BC868" s="552"/>
      <c r="BD868" s="552"/>
      <c r="BE868" s="616"/>
      <c r="BF868" s="552"/>
      <c r="BG868" s="552"/>
      <c r="BH868" s="552"/>
      <c r="BI868" s="552"/>
      <c r="BJ868" s="552"/>
      <c r="BK868" s="552"/>
      <c r="BL868" s="552"/>
      <c r="BM868" s="552"/>
      <c r="BN868" s="552"/>
      <c r="BO868" s="678"/>
    </row>
    <row r="869" spans="32:67" ht="20.25" customHeight="1">
      <c r="AF869" s="678"/>
      <c r="AG869" s="552"/>
      <c r="AH869" s="552"/>
      <c r="AI869" s="614"/>
      <c r="AJ869" s="552"/>
      <c r="AK869" s="552"/>
      <c r="AL869" s="552"/>
      <c r="AM869" s="615"/>
      <c r="AN869" s="259"/>
      <c r="AO869" s="615"/>
      <c r="AP869" s="552"/>
      <c r="AQ869" s="552"/>
      <c r="AR869" s="552"/>
      <c r="AS869" s="552"/>
      <c r="AT869" s="552"/>
      <c r="AU869" s="552"/>
      <c r="AV869" s="552"/>
      <c r="AW869" s="616"/>
      <c r="AX869" s="552"/>
      <c r="AY869" s="552"/>
      <c r="AZ869" s="552"/>
      <c r="BA869" s="616"/>
      <c r="BB869" s="552"/>
      <c r="BC869" s="552"/>
      <c r="BD869" s="552"/>
      <c r="BE869" s="616"/>
      <c r="BF869" s="552"/>
      <c r="BG869" s="552"/>
      <c r="BH869" s="552"/>
      <c r="BI869" s="552"/>
      <c r="BJ869" s="552"/>
      <c r="BK869" s="552"/>
      <c r="BL869" s="552"/>
      <c r="BM869" s="552"/>
      <c r="BN869" s="552"/>
      <c r="BO869" s="678"/>
    </row>
    <row r="870" spans="32:67" ht="20.25" customHeight="1">
      <c r="AF870" s="678"/>
      <c r="AG870" s="552"/>
      <c r="AH870" s="552"/>
      <c r="AI870" s="614"/>
      <c r="AJ870" s="552"/>
      <c r="AK870" s="552"/>
      <c r="AL870" s="552"/>
      <c r="AM870" s="615"/>
      <c r="AN870" s="259"/>
      <c r="AO870" s="615"/>
      <c r="AP870" s="552"/>
      <c r="AQ870" s="552"/>
      <c r="AR870" s="552"/>
      <c r="AS870" s="552"/>
      <c r="AT870" s="552"/>
      <c r="AU870" s="552"/>
      <c r="AV870" s="552"/>
      <c r="AW870" s="616"/>
      <c r="AX870" s="552"/>
      <c r="AY870" s="552"/>
      <c r="AZ870" s="552"/>
      <c r="BA870" s="616"/>
      <c r="BB870" s="552"/>
      <c r="BC870" s="552"/>
      <c r="BD870" s="552"/>
      <c r="BE870" s="616"/>
      <c r="BF870" s="552"/>
      <c r="BG870" s="552"/>
      <c r="BH870" s="552"/>
      <c r="BI870" s="552"/>
      <c r="BJ870" s="552"/>
      <c r="BK870" s="552"/>
      <c r="BL870" s="552"/>
      <c r="BM870" s="552"/>
      <c r="BN870" s="552"/>
      <c r="BO870" s="678"/>
    </row>
    <row r="871" spans="32:67" ht="20.25" customHeight="1">
      <c r="AF871" s="678"/>
      <c r="AG871" s="552"/>
      <c r="AH871" s="552"/>
      <c r="AI871" s="614"/>
      <c r="AJ871" s="552"/>
      <c r="AK871" s="552"/>
      <c r="AL871" s="552"/>
      <c r="AM871" s="615"/>
      <c r="AN871" s="259"/>
      <c r="AO871" s="615"/>
      <c r="AP871" s="552"/>
      <c r="AQ871" s="552"/>
      <c r="AR871" s="552"/>
      <c r="AS871" s="552"/>
      <c r="AT871" s="552"/>
      <c r="AU871" s="552"/>
      <c r="AV871" s="552"/>
      <c r="AW871" s="616"/>
      <c r="AX871" s="552"/>
      <c r="AY871" s="552"/>
      <c r="AZ871" s="552"/>
      <c r="BA871" s="616"/>
      <c r="BB871" s="552"/>
      <c r="BC871" s="552"/>
      <c r="BD871" s="552"/>
      <c r="BE871" s="616"/>
      <c r="BF871" s="552"/>
      <c r="BG871" s="552"/>
      <c r="BH871" s="552"/>
      <c r="BI871" s="552"/>
      <c r="BJ871" s="552"/>
      <c r="BK871" s="552"/>
      <c r="BL871" s="552"/>
      <c r="BM871" s="552"/>
      <c r="BN871" s="552"/>
      <c r="BO871" s="678"/>
    </row>
    <row r="872" spans="32:67" ht="20.25" customHeight="1">
      <c r="AF872" s="678"/>
      <c r="AG872" s="552"/>
      <c r="AH872" s="552"/>
      <c r="AI872" s="614"/>
      <c r="AJ872" s="552"/>
      <c r="AK872" s="552"/>
      <c r="AL872" s="552"/>
      <c r="AM872" s="615"/>
      <c r="AN872" s="259"/>
      <c r="AO872" s="615"/>
      <c r="AP872" s="552"/>
      <c r="AQ872" s="552"/>
      <c r="AR872" s="552"/>
      <c r="AS872" s="552"/>
      <c r="AT872" s="552"/>
      <c r="AU872" s="552"/>
      <c r="AV872" s="552"/>
      <c r="AW872" s="616"/>
      <c r="AX872" s="552"/>
      <c r="AY872" s="552"/>
      <c r="AZ872" s="552"/>
      <c r="BA872" s="616"/>
      <c r="BB872" s="552"/>
      <c r="BC872" s="552"/>
      <c r="BD872" s="552"/>
      <c r="BE872" s="616"/>
      <c r="BF872" s="552"/>
      <c r="BG872" s="552"/>
      <c r="BH872" s="552"/>
      <c r="BI872" s="552"/>
      <c r="BJ872" s="552"/>
      <c r="BK872" s="552"/>
      <c r="BL872" s="552"/>
      <c r="BM872" s="552"/>
      <c r="BN872" s="552"/>
      <c r="BO872" s="678"/>
    </row>
    <row r="873" spans="32:67" ht="20.25" customHeight="1">
      <c r="AF873" s="678"/>
      <c r="AG873" s="552"/>
      <c r="AH873" s="552"/>
      <c r="AI873" s="614"/>
      <c r="AJ873" s="552"/>
      <c r="AK873" s="552"/>
      <c r="AL873" s="552"/>
      <c r="AM873" s="615"/>
      <c r="AN873" s="259"/>
      <c r="AO873" s="615"/>
      <c r="AP873" s="552"/>
      <c r="AQ873" s="552"/>
      <c r="AR873" s="552"/>
      <c r="AS873" s="552"/>
      <c r="AT873" s="552"/>
      <c r="AU873" s="552"/>
      <c r="AV873" s="552"/>
      <c r="AW873" s="616"/>
      <c r="AX873" s="552"/>
      <c r="AY873" s="552"/>
      <c r="AZ873" s="552"/>
      <c r="BA873" s="616"/>
      <c r="BB873" s="552"/>
      <c r="BC873" s="552"/>
      <c r="BD873" s="552"/>
      <c r="BE873" s="616"/>
      <c r="BF873" s="552"/>
      <c r="BG873" s="552"/>
      <c r="BH873" s="552"/>
      <c r="BI873" s="552"/>
      <c r="BJ873" s="552"/>
      <c r="BK873" s="552"/>
      <c r="BL873" s="552"/>
      <c r="BM873" s="552"/>
      <c r="BN873" s="552"/>
      <c r="BO873" s="678"/>
    </row>
    <row r="874" spans="32:67" ht="20.25" customHeight="1">
      <c r="AF874" s="678"/>
      <c r="AG874" s="552"/>
      <c r="AH874" s="552"/>
      <c r="AI874" s="614"/>
      <c r="AJ874" s="552"/>
      <c r="AK874" s="552"/>
      <c r="AL874" s="552"/>
      <c r="AM874" s="615"/>
      <c r="AN874" s="259"/>
      <c r="AO874" s="615"/>
      <c r="AP874" s="552"/>
      <c r="AQ874" s="552"/>
      <c r="AR874" s="552"/>
      <c r="AS874" s="552"/>
      <c r="AT874" s="552"/>
      <c r="AU874" s="552"/>
      <c r="AV874" s="552"/>
      <c r="AW874" s="616"/>
      <c r="AX874" s="552"/>
      <c r="AY874" s="552"/>
      <c r="AZ874" s="552"/>
      <c r="BA874" s="616"/>
      <c r="BB874" s="552"/>
      <c r="BC874" s="552"/>
      <c r="BD874" s="552"/>
      <c r="BE874" s="616"/>
      <c r="BF874" s="552"/>
      <c r="BG874" s="552"/>
      <c r="BH874" s="552"/>
      <c r="BI874" s="552"/>
      <c r="BJ874" s="552"/>
      <c r="BK874" s="552"/>
      <c r="BL874" s="552"/>
      <c r="BM874" s="552"/>
      <c r="BN874" s="552"/>
      <c r="BO874" s="678"/>
    </row>
    <row r="875" spans="32:67" ht="20.25" customHeight="1">
      <c r="AF875" s="678"/>
      <c r="AG875" s="552"/>
      <c r="AH875" s="552"/>
      <c r="AI875" s="614"/>
      <c r="AJ875" s="552"/>
      <c r="AK875" s="552"/>
      <c r="AL875" s="552"/>
      <c r="AM875" s="615"/>
      <c r="AN875" s="259"/>
      <c r="AO875" s="615"/>
      <c r="AP875" s="552"/>
      <c r="AQ875" s="552"/>
      <c r="AR875" s="552"/>
      <c r="AS875" s="552"/>
      <c r="AT875" s="552"/>
      <c r="AU875" s="552"/>
      <c r="AV875" s="552"/>
      <c r="AW875" s="616"/>
      <c r="AX875" s="552"/>
      <c r="AY875" s="552"/>
      <c r="AZ875" s="552"/>
      <c r="BA875" s="616"/>
      <c r="BB875" s="552"/>
      <c r="BC875" s="552"/>
      <c r="BD875" s="552"/>
      <c r="BE875" s="616"/>
      <c r="BF875" s="552"/>
      <c r="BG875" s="552"/>
      <c r="BH875" s="552"/>
      <c r="BI875" s="552"/>
      <c r="BJ875" s="552"/>
      <c r="BK875" s="552"/>
      <c r="BL875" s="552"/>
      <c r="BM875" s="552"/>
      <c r="BN875" s="552"/>
      <c r="BO875" s="678"/>
    </row>
    <row r="876" spans="32:67" ht="20.25" customHeight="1">
      <c r="AF876" s="678"/>
      <c r="AG876" s="552"/>
      <c r="AH876" s="552"/>
      <c r="AI876" s="614"/>
      <c r="AJ876" s="552"/>
      <c r="AK876" s="552"/>
      <c r="AL876" s="552"/>
      <c r="AM876" s="615"/>
      <c r="AN876" s="259"/>
      <c r="AO876" s="615"/>
      <c r="AP876" s="552"/>
      <c r="AQ876" s="552"/>
      <c r="AR876" s="552"/>
      <c r="AS876" s="552"/>
      <c r="AT876" s="552"/>
      <c r="AU876" s="552"/>
      <c r="AV876" s="552"/>
      <c r="AW876" s="616"/>
      <c r="AX876" s="552"/>
      <c r="AY876" s="552"/>
      <c r="AZ876" s="552"/>
      <c r="BA876" s="616"/>
      <c r="BB876" s="552"/>
      <c r="BC876" s="552"/>
      <c r="BD876" s="552"/>
      <c r="BE876" s="616"/>
      <c r="BF876" s="552"/>
      <c r="BG876" s="552"/>
      <c r="BH876" s="552"/>
      <c r="BI876" s="552"/>
      <c r="BJ876" s="552"/>
      <c r="BK876" s="552"/>
      <c r="BL876" s="552"/>
      <c r="BM876" s="552"/>
      <c r="BN876" s="552"/>
      <c r="BO876" s="678"/>
    </row>
    <row r="877" spans="32:67" ht="20.25" customHeight="1">
      <c r="AF877" s="678"/>
      <c r="AG877" s="552"/>
      <c r="AH877" s="552"/>
      <c r="AI877" s="614"/>
      <c r="AJ877" s="552"/>
      <c r="AK877" s="552"/>
      <c r="AL877" s="552"/>
      <c r="AM877" s="615"/>
      <c r="AN877" s="259"/>
      <c r="AO877" s="615"/>
      <c r="AP877" s="552"/>
      <c r="AQ877" s="552"/>
      <c r="AR877" s="552"/>
      <c r="AS877" s="552"/>
      <c r="AT877" s="552"/>
      <c r="AU877" s="552"/>
      <c r="AV877" s="552"/>
      <c r="AW877" s="616"/>
      <c r="AX877" s="552"/>
      <c r="AY877" s="552"/>
      <c r="AZ877" s="552"/>
      <c r="BA877" s="616"/>
      <c r="BB877" s="552"/>
      <c r="BC877" s="552"/>
      <c r="BD877" s="552"/>
      <c r="BE877" s="616"/>
      <c r="BF877" s="552"/>
      <c r="BG877" s="552"/>
      <c r="BH877" s="552"/>
      <c r="BI877" s="552"/>
      <c r="BJ877" s="552"/>
      <c r="BK877" s="552"/>
      <c r="BL877" s="552"/>
      <c r="BM877" s="552"/>
      <c r="BN877" s="552"/>
      <c r="BO877" s="678"/>
    </row>
    <row r="878" spans="32:67" ht="20.25" customHeight="1">
      <c r="AF878" s="678"/>
      <c r="AG878" s="552"/>
      <c r="AH878" s="552"/>
      <c r="AI878" s="614"/>
      <c r="AJ878" s="552"/>
      <c r="AK878" s="552"/>
      <c r="AL878" s="552"/>
      <c r="AM878" s="615"/>
      <c r="AN878" s="259"/>
      <c r="AO878" s="615"/>
      <c r="AP878" s="552"/>
      <c r="AQ878" s="552"/>
      <c r="AR878" s="552"/>
      <c r="AS878" s="552"/>
      <c r="AT878" s="552"/>
      <c r="AU878" s="552"/>
      <c r="AV878" s="552"/>
      <c r="AW878" s="616"/>
      <c r="AX878" s="552"/>
      <c r="AY878" s="552"/>
      <c r="AZ878" s="552"/>
      <c r="BA878" s="616"/>
      <c r="BB878" s="552"/>
      <c r="BC878" s="552"/>
      <c r="BD878" s="552"/>
      <c r="BE878" s="616"/>
      <c r="BF878" s="552"/>
      <c r="BG878" s="552"/>
      <c r="BH878" s="552"/>
      <c r="BI878" s="552"/>
      <c r="BJ878" s="552"/>
      <c r="BK878" s="552"/>
      <c r="BL878" s="552"/>
      <c r="BM878" s="552"/>
      <c r="BN878" s="552"/>
      <c r="BO878" s="678"/>
    </row>
    <row r="879" spans="32:67" ht="20.25" customHeight="1">
      <c r="AF879" s="678"/>
      <c r="AG879" s="552"/>
      <c r="AH879" s="552"/>
      <c r="AI879" s="614"/>
      <c r="AJ879" s="552"/>
      <c r="AK879" s="552"/>
      <c r="AL879" s="552"/>
      <c r="AM879" s="615"/>
      <c r="AN879" s="259"/>
      <c r="AO879" s="615"/>
      <c r="AP879" s="552"/>
      <c r="AQ879" s="552"/>
      <c r="AR879" s="552"/>
      <c r="AS879" s="552"/>
      <c r="AT879" s="552"/>
      <c r="AU879" s="552"/>
      <c r="AV879" s="552"/>
      <c r="AW879" s="616"/>
      <c r="AX879" s="552"/>
      <c r="AY879" s="552"/>
      <c r="AZ879" s="552"/>
      <c r="BA879" s="616"/>
      <c r="BB879" s="552"/>
      <c r="BC879" s="552"/>
      <c r="BD879" s="552"/>
      <c r="BE879" s="616"/>
      <c r="BF879" s="552"/>
      <c r="BG879" s="552"/>
      <c r="BH879" s="552"/>
      <c r="BI879" s="552"/>
      <c r="BJ879" s="552"/>
      <c r="BK879" s="552"/>
      <c r="BL879" s="552"/>
      <c r="BM879" s="552"/>
      <c r="BN879" s="552"/>
      <c r="BO879" s="678"/>
    </row>
    <row r="880" spans="32:67" ht="20.25" customHeight="1">
      <c r="AF880" s="678"/>
      <c r="AG880" s="552"/>
      <c r="AH880" s="552"/>
      <c r="AI880" s="614"/>
      <c r="AJ880" s="552"/>
      <c r="AK880" s="552"/>
      <c r="AL880" s="552"/>
      <c r="AM880" s="615"/>
      <c r="AN880" s="259"/>
      <c r="AO880" s="615"/>
      <c r="AP880" s="552"/>
      <c r="AQ880" s="552"/>
      <c r="AR880" s="552"/>
      <c r="AS880" s="552"/>
      <c r="AT880" s="552"/>
      <c r="AU880" s="552"/>
      <c r="AV880" s="552"/>
      <c r="AW880" s="616"/>
      <c r="AX880" s="552"/>
      <c r="AY880" s="552"/>
      <c r="AZ880" s="552"/>
      <c r="BA880" s="616"/>
      <c r="BB880" s="552"/>
      <c r="BC880" s="552"/>
      <c r="BD880" s="552"/>
      <c r="BE880" s="616"/>
      <c r="BF880" s="552"/>
      <c r="BG880" s="552"/>
      <c r="BH880" s="552"/>
      <c r="BI880" s="552"/>
      <c r="BJ880" s="552"/>
      <c r="BK880" s="552"/>
      <c r="BL880" s="552"/>
      <c r="BM880" s="552"/>
      <c r="BN880" s="552"/>
      <c r="BO880" s="678"/>
    </row>
    <row r="881" spans="32:67" ht="20.25" customHeight="1">
      <c r="AF881" s="678"/>
      <c r="AG881" s="552"/>
      <c r="AH881" s="552"/>
      <c r="AI881" s="614"/>
      <c r="AJ881" s="552"/>
      <c r="AK881" s="552"/>
      <c r="AL881" s="552"/>
      <c r="AM881" s="615"/>
      <c r="AN881" s="259"/>
      <c r="AO881" s="615"/>
      <c r="AP881" s="552"/>
      <c r="AQ881" s="552"/>
      <c r="AR881" s="552"/>
      <c r="AS881" s="552"/>
      <c r="AT881" s="552"/>
      <c r="AU881" s="552"/>
      <c r="AV881" s="552"/>
      <c r="AW881" s="616"/>
      <c r="AX881" s="552"/>
      <c r="AY881" s="552"/>
      <c r="AZ881" s="552"/>
      <c r="BA881" s="616"/>
      <c r="BB881" s="552"/>
      <c r="BC881" s="552"/>
      <c r="BD881" s="552"/>
      <c r="BE881" s="616"/>
      <c r="BF881" s="552"/>
      <c r="BG881" s="552"/>
      <c r="BH881" s="552"/>
      <c r="BI881" s="552"/>
      <c r="BJ881" s="552"/>
      <c r="BK881" s="552"/>
      <c r="BL881" s="552"/>
      <c r="BM881" s="552"/>
      <c r="BN881" s="552"/>
      <c r="BO881" s="678"/>
    </row>
    <row r="882" spans="32:67" ht="20.25" customHeight="1">
      <c r="AF882" s="678"/>
      <c r="AG882" s="552"/>
      <c r="AH882" s="552"/>
      <c r="AI882" s="614"/>
      <c r="AJ882" s="552"/>
      <c r="AK882" s="552"/>
      <c r="AL882" s="552"/>
      <c r="AM882" s="615"/>
      <c r="AN882" s="259"/>
      <c r="AO882" s="615"/>
      <c r="AP882" s="552"/>
      <c r="AQ882" s="552"/>
      <c r="AR882" s="552"/>
      <c r="AS882" s="552"/>
      <c r="AT882" s="552"/>
      <c r="AU882" s="552"/>
      <c r="AV882" s="552"/>
      <c r="AW882" s="616"/>
      <c r="AX882" s="552"/>
      <c r="AY882" s="552"/>
      <c r="AZ882" s="552"/>
      <c r="BA882" s="616"/>
      <c r="BB882" s="552"/>
      <c r="BC882" s="552"/>
      <c r="BD882" s="552"/>
      <c r="BE882" s="616"/>
      <c r="BF882" s="552"/>
      <c r="BG882" s="552"/>
      <c r="BH882" s="552"/>
      <c r="BI882" s="552"/>
      <c r="BJ882" s="552"/>
      <c r="BK882" s="552"/>
      <c r="BL882" s="552"/>
      <c r="BM882" s="552"/>
      <c r="BN882" s="552"/>
      <c r="BO882" s="678"/>
    </row>
    <row r="883" spans="32:67" ht="20.25" customHeight="1">
      <c r="AF883" s="678"/>
      <c r="AG883" s="552"/>
      <c r="AH883" s="552"/>
      <c r="AI883" s="614"/>
      <c r="AJ883" s="552"/>
      <c r="AK883" s="552"/>
      <c r="AL883" s="552"/>
      <c r="AM883" s="615"/>
      <c r="AN883" s="259"/>
      <c r="AO883" s="615"/>
      <c r="AP883" s="552"/>
      <c r="AQ883" s="552"/>
      <c r="AR883" s="552"/>
      <c r="AS883" s="552"/>
      <c r="AT883" s="552"/>
      <c r="AU883" s="552"/>
      <c r="AV883" s="552"/>
      <c r="AW883" s="616"/>
      <c r="AX883" s="552"/>
      <c r="AY883" s="552"/>
      <c r="AZ883" s="552"/>
      <c r="BA883" s="616"/>
      <c r="BB883" s="552"/>
      <c r="BC883" s="552"/>
      <c r="BD883" s="552"/>
      <c r="BE883" s="616"/>
      <c r="BF883" s="552"/>
      <c r="BG883" s="552"/>
      <c r="BH883" s="552"/>
      <c r="BI883" s="552"/>
      <c r="BJ883" s="552"/>
      <c r="BK883" s="552"/>
      <c r="BL883" s="552"/>
      <c r="BM883" s="552"/>
      <c r="BN883" s="552"/>
      <c r="BO883" s="678"/>
    </row>
    <row r="884" spans="32:67" ht="20.25" customHeight="1">
      <c r="AF884" s="678"/>
      <c r="AG884" s="552"/>
      <c r="AH884" s="552"/>
      <c r="AI884" s="614"/>
      <c r="AJ884" s="552"/>
      <c r="AK884" s="552"/>
      <c r="AL884" s="552"/>
      <c r="AM884" s="615"/>
      <c r="AN884" s="259"/>
      <c r="AO884" s="615"/>
      <c r="AP884" s="552"/>
      <c r="AQ884" s="552"/>
      <c r="AR884" s="552"/>
      <c r="AS884" s="552"/>
      <c r="AT884" s="552"/>
      <c r="AU884" s="552"/>
      <c r="AV884" s="552"/>
      <c r="AW884" s="616"/>
      <c r="AX884" s="552"/>
      <c r="AY884" s="552"/>
      <c r="AZ884" s="552"/>
      <c r="BA884" s="616"/>
      <c r="BB884" s="552"/>
      <c r="BC884" s="552"/>
      <c r="BD884" s="552"/>
      <c r="BE884" s="616"/>
      <c r="BF884" s="552"/>
      <c r="BG884" s="552"/>
      <c r="BH884" s="552"/>
      <c r="BI884" s="552"/>
      <c r="BJ884" s="552"/>
      <c r="BK884" s="552"/>
      <c r="BL884" s="552"/>
      <c r="BM884" s="552"/>
      <c r="BN884" s="552"/>
      <c r="BO884" s="678"/>
    </row>
    <row r="885" spans="32:67" ht="20.25" customHeight="1">
      <c r="AF885" s="678"/>
      <c r="AG885" s="552"/>
      <c r="AH885" s="552"/>
      <c r="AI885" s="614"/>
      <c r="AJ885" s="552"/>
      <c r="AK885" s="552"/>
      <c r="AL885" s="552"/>
      <c r="AM885" s="615"/>
      <c r="AN885" s="259"/>
      <c r="AO885" s="615"/>
      <c r="AP885" s="552"/>
      <c r="AQ885" s="552"/>
      <c r="AR885" s="552"/>
      <c r="AS885" s="552"/>
      <c r="AT885" s="552"/>
      <c r="AU885" s="552"/>
      <c r="AV885" s="552"/>
      <c r="AW885" s="616"/>
      <c r="AX885" s="552"/>
      <c r="AY885" s="552"/>
      <c r="AZ885" s="552"/>
      <c r="BA885" s="616"/>
      <c r="BB885" s="552"/>
      <c r="BC885" s="552"/>
      <c r="BD885" s="552"/>
      <c r="BE885" s="616"/>
      <c r="BF885" s="552"/>
      <c r="BG885" s="552"/>
      <c r="BH885" s="552"/>
      <c r="BI885" s="552"/>
      <c r="BJ885" s="552"/>
      <c r="BK885" s="552"/>
      <c r="BL885" s="552"/>
      <c r="BM885" s="552"/>
      <c r="BN885" s="552"/>
      <c r="BO885" s="678"/>
    </row>
    <row r="886" spans="32:67" ht="20.25" customHeight="1">
      <c r="AF886" s="678"/>
      <c r="AG886" s="552"/>
      <c r="AH886" s="552"/>
      <c r="AI886" s="614"/>
      <c r="AJ886" s="552"/>
      <c r="AK886" s="552"/>
      <c r="AL886" s="552"/>
      <c r="AM886" s="615"/>
      <c r="AN886" s="259"/>
      <c r="AO886" s="615"/>
      <c r="AP886" s="552"/>
      <c r="AQ886" s="552"/>
      <c r="AR886" s="552"/>
      <c r="AS886" s="552"/>
      <c r="AT886" s="552"/>
      <c r="AU886" s="552"/>
      <c r="AV886" s="552"/>
      <c r="AW886" s="616"/>
      <c r="AX886" s="552"/>
      <c r="AY886" s="552"/>
      <c r="AZ886" s="552"/>
      <c r="BA886" s="616"/>
      <c r="BB886" s="552"/>
      <c r="BC886" s="552"/>
      <c r="BD886" s="552"/>
      <c r="BE886" s="616"/>
      <c r="BF886" s="552"/>
      <c r="BG886" s="552"/>
      <c r="BH886" s="552"/>
      <c r="BI886" s="552"/>
      <c r="BJ886" s="552"/>
      <c r="BK886" s="552"/>
      <c r="BL886" s="552"/>
      <c r="BM886" s="552"/>
      <c r="BN886" s="552"/>
      <c r="BO886" s="678"/>
    </row>
    <row r="887" spans="32:67" ht="20.25" customHeight="1">
      <c r="AF887" s="678"/>
      <c r="AG887" s="552"/>
      <c r="AH887" s="552"/>
      <c r="AI887" s="614"/>
      <c r="AJ887" s="552"/>
      <c r="AK887" s="552"/>
      <c r="AL887" s="552"/>
      <c r="AM887" s="615"/>
      <c r="AN887" s="259"/>
      <c r="AO887" s="615"/>
      <c r="AP887" s="552"/>
      <c r="AQ887" s="552"/>
      <c r="AR887" s="552"/>
      <c r="AS887" s="552"/>
      <c r="AT887" s="552"/>
      <c r="AU887" s="552"/>
      <c r="AV887" s="552"/>
      <c r="AW887" s="616"/>
      <c r="AX887" s="552"/>
      <c r="AY887" s="552"/>
      <c r="AZ887" s="552"/>
      <c r="BA887" s="616"/>
      <c r="BB887" s="552"/>
      <c r="BC887" s="552"/>
      <c r="BD887" s="552"/>
      <c r="BE887" s="616"/>
      <c r="BF887" s="552"/>
      <c r="BG887" s="552"/>
      <c r="BH887" s="552"/>
      <c r="BI887" s="552"/>
      <c r="BJ887" s="552"/>
      <c r="BK887" s="552"/>
      <c r="BL887" s="552"/>
      <c r="BM887" s="552"/>
      <c r="BN887" s="552"/>
      <c r="BO887" s="678"/>
    </row>
    <row r="888" spans="32:67" ht="20.25" customHeight="1">
      <c r="AF888" s="678"/>
      <c r="AG888" s="552"/>
      <c r="AH888" s="552"/>
      <c r="AI888" s="614"/>
      <c r="AJ888" s="552"/>
      <c r="AK888" s="552"/>
      <c r="AL888" s="552"/>
      <c r="AM888" s="615"/>
      <c r="AN888" s="259"/>
      <c r="AO888" s="615"/>
      <c r="AP888" s="552"/>
      <c r="AQ888" s="552"/>
      <c r="AR888" s="552"/>
      <c r="AS888" s="552"/>
      <c r="AT888" s="552"/>
      <c r="AU888" s="552"/>
      <c r="AV888" s="552"/>
      <c r="AW888" s="616"/>
      <c r="AX888" s="552"/>
      <c r="AY888" s="552"/>
      <c r="AZ888" s="552"/>
      <c r="BA888" s="616"/>
      <c r="BB888" s="552"/>
      <c r="BC888" s="552"/>
      <c r="BD888" s="552"/>
      <c r="BE888" s="616"/>
      <c r="BF888" s="552"/>
      <c r="BG888" s="552"/>
      <c r="BH888" s="552"/>
      <c r="BI888" s="552"/>
      <c r="BJ888" s="552"/>
      <c r="BK888" s="552"/>
      <c r="BL888" s="552"/>
      <c r="BM888" s="552"/>
      <c r="BN888" s="552"/>
      <c r="BO888" s="678"/>
    </row>
    <row r="889" spans="32:67" ht="20.25" customHeight="1">
      <c r="AF889" s="678"/>
      <c r="AG889" s="552"/>
      <c r="AH889" s="552"/>
      <c r="AI889" s="614"/>
      <c r="AJ889" s="552"/>
      <c r="AK889" s="552"/>
      <c r="AL889" s="552"/>
      <c r="AM889" s="615"/>
      <c r="AN889" s="259"/>
      <c r="AO889" s="615"/>
      <c r="AP889" s="552"/>
      <c r="AQ889" s="552"/>
      <c r="AR889" s="552"/>
      <c r="AS889" s="552"/>
      <c r="AT889" s="552"/>
      <c r="AU889" s="552"/>
      <c r="AV889" s="552"/>
      <c r="AW889" s="616"/>
      <c r="AX889" s="552"/>
      <c r="AY889" s="552"/>
      <c r="AZ889" s="552"/>
      <c r="BA889" s="616"/>
      <c r="BB889" s="552"/>
      <c r="BC889" s="552"/>
      <c r="BD889" s="552"/>
      <c r="BE889" s="616"/>
      <c r="BF889" s="552"/>
      <c r="BG889" s="552"/>
      <c r="BH889" s="552"/>
      <c r="BI889" s="552"/>
      <c r="BJ889" s="552"/>
      <c r="BK889" s="552"/>
      <c r="BL889" s="552"/>
      <c r="BM889" s="552"/>
      <c r="BN889" s="552"/>
      <c r="BO889" s="678"/>
    </row>
    <row r="890" spans="32:67" ht="20.25" customHeight="1">
      <c r="AF890" s="678"/>
      <c r="AG890" s="552"/>
      <c r="AH890" s="552"/>
      <c r="AI890" s="614"/>
      <c r="AJ890" s="552"/>
      <c r="AK890" s="552"/>
      <c r="AL890" s="552"/>
      <c r="AM890" s="615"/>
      <c r="AN890" s="259"/>
      <c r="AO890" s="615"/>
      <c r="AP890" s="552"/>
      <c r="AQ890" s="552"/>
      <c r="AR890" s="552"/>
      <c r="AS890" s="552"/>
      <c r="AT890" s="552"/>
      <c r="AU890" s="552"/>
      <c r="AV890" s="552"/>
      <c r="AW890" s="616"/>
      <c r="AX890" s="552"/>
      <c r="AY890" s="552"/>
      <c r="AZ890" s="552"/>
      <c r="BA890" s="616"/>
      <c r="BB890" s="552"/>
      <c r="BC890" s="552"/>
      <c r="BD890" s="552"/>
      <c r="BE890" s="616"/>
      <c r="BF890" s="552"/>
      <c r="BG890" s="552"/>
      <c r="BH890" s="552"/>
      <c r="BI890" s="552"/>
      <c r="BJ890" s="552"/>
      <c r="BK890" s="552"/>
      <c r="BL890" s="552"/>
      <c r="BM890" s="552"/>
      <c r="BN890" s="552"/>
      <c r="BO890" s="678"/>
    </row>
    <row r="891" spans="32:67" ht="20.25" customHeight="1">
      <c r="AF891" s="678"/>
      <c r="AG891" s="552"/>
      <c r="AH891" s="552"/>
      <c r="AI891" s="614"/>
      <c r="AJ891" s="552"/>
      <c r="AK891" s="552"/>
      <c r="AL891" s="552"/>
      <c r="AM891" s="615"/>
      <c r="AN891" s="259"/>
      <c r="AO891" s="615"/>
      <c r="AP891" s="552"/>
      <c r="AQ891" s="552"/>
      <c r="AR891" s="552"/>
      <c r="AS891" s="552"/>
      <c r="AT891" s="552"/>
      <c r="AU891" s="552"/>
      <c r="AV891" s="552"/>
      <c r="AW891" s="616"/>
      <c r="AX891" s="552"/>
      <c r="AY891" s="552"/>
      <c r="AZ891" s="552"/>
      <c r="BA891" s="616"/>
      <c r="BB891" s="552"/>
      <c r="BC891" s="552"/>
      <c r="BD891" s="552"/>
      <c r="BE891" s="616"/>
      <c r="BF891" s="552"/>
      <c r="BG891" s="552"/>
      <c r="BH891" s="552"/>
      <c r="BI891" s="552"/>
      <c r="BJ891" s="552"/>
      <c r="BK891" s="552"/>
      <c r="BL891" s="552"/>
      <c r="BM891" s="552"/>
      <c r="BN891" s="552"/>
      <c r="BO891" s="678"/>
    </row>
    <row r="892" spans="32:67" ht="20.25" customHeight="1">
      <c r="AF892" s="678"/>
      <c r="AG892" s="552"/>
      <c r="AH892" s="552"/>
      <c r="AI892" s="614"/>
      <c r="AJ892" s="552"/>
      <c r="AK892" s="552"/>
      <c r="AL892" s="552"/>
      <c r="AM892" s="615"/>
      <c r="AN892" s="259"/>
      <c r="AO892" s="615"/>
      <c r="AP892" s="552"/>
      <c r="AQ892" s="552"/>
      <c r="AR892" s="552"/>
      <c r="AS892" s="552"/>
      <c r="AT892" s="552"/>
      <c r="AU892" s="552"/>
      <c r="AV892" s="552"/>
      <c r="AW892" s="616"/>
      <c r="AX892" s="552"/>
      <c r="AY892" s="552"/>
      <c r="AZ892" s="552"/>
      <c r="BA892" s="616"/>
      <c r="BB892" s="552"/>
      <c r="BC892" s="552"/>
      <c r="BD892" s="552"/>
      <c r="BE892" s="616"/>
      <c r="BF892" s="552"/>
      <c r="BG892" s="552"/>
      <c r="BH892" s="552"/>
      <c r="BI892" s="552"/>
      <c r="BJ892" s="552"/>
      <c r="BK892" s="552"/>
      <c r="BL892" s="552"/>
      <c r="BM892" s="552"/>
      <c r="BN892" s="552"/>
      <c r="BO892" s="678"/>
    </row>
    <row r="893" spans="32:67" ht="20.25" customHeight="1">
      <c r="AF893" s="678"/>
      <c r="AG893" s="552"/>
      <c r="AH893" s="552"/>
      <c r="AI893" s="614"/>
      <c r="AJ893" s="552"/>
      <c r="AK893" s="552"/>
      <c r="AL893" s="552"/>
      <c r="AM893" s="615"/>
      <c r="AN893" s="259"/>
      <c r="AO893" s="615"/>
      <c r="AP893" s="552"/>
      <c r="AQ893" s="552"/>
      <c r="AR893" s="552"/>
      <c r="AS893" s="552"/>
      <c r="AT893" s="552"/>
      <c r="AU893" s="552"/>
      <c r="AV893" s="552"/>
      <c r="AW893" s="616"/>
      <c r="AX893" s="552"/>
      <c r="AY893" s="552"/>
      <c r="AZ893" s="552"/>
      <c r="BA893" s="616"/>
      <c r="BB893" s="552"/>
      <c r="BC893" s="552"/>
      <c r="BD893" s="552"/>
      <c r="BE893" s="616"/>
      <c r="BF893" s="552"/>
      <c r="BG893" s="552"/>
      <c r="BH893" s="552"/>
      <c r="BI893" s="552"/>
      <c r="BJ893" s="552"/>
      <c r="BK893" s="552"/>
      <c r="BL893" s="552"/>
      <c r="BM893" s="552"/>
      <c r="BN893" s="552"/>
      <c r="BO893" s="678"/>
    </row>
    <row r="894" spans="32:67" ht="20.25" customHeight="1">
      <c r="AF894" s="678"/>
      <c r="AG894" s="552"/>
      <c r="AH894" s="552"/>
      <c r="AI894" s="614"/>
      <c r="AJ894" s="552"/>
      <c r="AK894" s="552"/>
      <c r="AL894" s="552"/>
      <c r="AM894" s="615"/>
      <c r="AN894" s="259"/>
      <c r="AO894" s="615"/>
      <c r="AP894" s="552"/>
      <c r="AQ894" s="552"/>
      <c r="AR894" s="552"/>
      <c r="AS894" s="552"/>
      <c r="AT894" s="552"/>
      <c r="AU894" s="552"/>
      <c r="AV894" s="552"/>
      <c r="AW894" s="616"/>
      <c r="AX894" s="552"/>
      <c r="AY894" s="552"/>
      <c r="AZ894" s="552"/>
      <c r="BA894" s="616"/>
      <c r="BB894" s="552"/>
      <c r="BC894" s="552"/>
      <c r="BD894" s="552"/>
      <c r="BE894" s="616"/>
      <c r="BF894" s="552"/>
      <c r="BG894" s="552"/>
      <c r="BH894" s="552"/>
      <c r="BI894" s="552"/>
      <c r="BJ894" s="552"/>
      <c r="BK894" s="552"/>
      <c r="BL894" s="552"/>
      <c r="BM894" s="552"/>
      <c r="BN894" s="552"/>
      <c r="BO894" s="678"/>
    </row>
    <row r="895" spans="32:67" ht="20.25" customHeight="1">
      <c r="AF895" s="678"/>
      <c r="AG895" s="552"/>
      <c r="AH895" s="552"/>
      <c r="AI895" s="614"/>
      <c r="AJ895" s="552"/>
      <c r="AK895" s="552"/>
      <c r="AL895" s="552"/>
      <c r="AM895" s="615"/>
      <c r="AN895" s="259"/>
      <c r="AO895" s="615"/>
      <c r="AP895" s="552"/>
      <c r="AQ895" s="552"/>
      <c r="AR895" s="552"/>
      <c r="AS895" s="552"/>
      <c r="AT895" s="552"/>
      <c r="AU895" s="552"/>
      <c r="AV895" s="552"/>
      <c r="AW895" s="616"/>
      <c r="AX895" s="552"/>
      <c r="AY895" s="552"/>
      <c r="AZ895" s="552"/>
      <c r="BA895" s="616"/>
      <c r="BB895" s="552"/>
      <c r="BC895" s="552"/>
      <c r="BD895" s="552"/>
      <c r="BE895" s="616"/>
      <c r="BF895" s="552"/>
      <c r="BG895" s="552"/>
      <c r="BH895" s="552"/>
      <c r="BI895" s="552"/>
      <c r="BJ895" s="552"/>
      <c r="BK895" s="552"/>
      <c r="BL895" s="552"/>
      <c r="BM895" s="552"/>
      <c r="BN895" s="552"/>
      <c r="BO895" s="678"/>
    </row>
    <row r="896" spans="32:67" ht="20.25" customHeight="1">
      <c r="AF896" s="678"/>
      <c r="AG896" s="552"/>
      <c r="AH896" s="552"/>
      <c r="AI896" s="614"/>
      <c r="AJ896" s="552"/>
      <c r="AK896" s="552"/>
      <c r="AL896" s="552"/>
      <c r="AM896" s="615"/>
      <c r="AN896" s="259"/>
      <c r="AO896" s="615"/>
      <c r="AP896" s="552"/>
      <c r="AQ896" s="552"/>
      <c r="AR896" s="552"/>
      <c r="AS896" s="552"/>
      <c r="AT896" s="552"/>
      <c r="AU896" s="552"/>
      <c r="AV896" s="552"/>
      <c r="AW896" s="616"/>
      <c r="AX896" s="552"/>
      <c r="AY896" s="552"/>
      <c r="AZ896" s="552"/>
      <c r="BA896" s="616"/>
      <c r="BB896" s="552"/>
      <c r="BC896" s="552"/>
      <c r="BD896" s="552"/>
      <c r="BE896" s="616"/>
      <c r="BF896" s="552"/>
      <c r="BG896" s="552"/>
      <c r="BH896" s="552"/>
      <c r="BI896" s="552"/>
      <c r="BJ896" s="552"/>
      <c r="BK896" s="552"/>
      <c r="BL896" s="552"/>
      <c r="BM896" s="552"/>
      <c r="BN896" s="552"/>
      <c r="BO896" s="678"/>
    </row>
    <row r="897" spans="32:67" ht="20.25" customHeight="1">
      <c r="AF897" s="678"/>
      <c r="AG897" s="552"/>
      <c r="AH897" s="552"/>
      <c r="AI897" s="614"/>
      <c r="AJ897" s="552"/>
      <c r="AK897" s="552"/>
      <c r="AL897" s="552"/>
      <c r="AM897" s="615"/>
      <c r="AN897" s="259"/>
      <c r="AO897" s="615"/>
      <c r="AP897" s="552"/>
      <c r="AQ897" s="552"/>
      <c r="AR897" s="552"/>
      <c r="AS897" s="552"/>
      <c r="AT897" s="552"/>
      <c r="AU897" s="552"/>
      <c r="AV897" s="552"/>
      <c r="AW897" s="616"/>
      <c r="AX897" s="552"/>
      <c r="AY897" s="552"/>
      <c r="AZ897" s="552"/>
      <c r="BA897" s="616"/>
      <c r="BB897" s="552"/>
      <c r="BC897" s="552"/>
      <c r="BD897" s="552"/>
      <c r="BE897" s="616"/>
      <c r="BF897" s="552"/>
      <c r="BG897" s="552"/>
      <c r="BH897" s="552"/>
      <c r="BI897" s="552"/>
      <c r="BJ897" s="552"/>
      <c r="BK897" s="552"/>
      <c r="BL897" s="552"/>
      <c r="BM897" s="552"/>
      <c r="BN897" s="552"/>
      <c r="BO897" s="678"/>
    </row>
    <row r="898" spans="32:67" ht="20.25" customHeight="1">
      <c r="AF898" s="678"/>
      <c r="AG898" s="552"/>
      <c r="AH898" s="552"/>
      <c r="AI898" s="614"/>
      <c r="AJ898" s="552"/>
      <c r="AK898" s="552"/>
      <c r="AL898" s="552"/>
      <c r="AM898" s="615"/>
      <c r="AN898" s="259"/>
      <c r="AO898" s="615"/>
      <c r="AP898" s="552"/>
      <c r="AQ898" s="552"/>
      <c r="AR898" s="552"/>
      <c r="AS898" s="552"/>
      <c r="AT898" s="552"/>
      <c r="AU898" s="552"/>
      <c r="AV898" s="552"/>
      <c r="AW898" s="616"/>
      <c r="AX898" s="552"/>
      <c r="AY898" s="552"/>
      <c r="AZ898" s="552"/>
      <c r="BA898" s="616"/>
      <c r="BB898" s="552"/>
      <c r="BC898" s="552"/>
      <c r="BD898" s="552"/>
      <c r="BE898" s="616"/>
      <c r="BF898" s="552"/>
      <c r="BG898" s="552"/>
      <c r="BH898" s="552"/>
      <c r="BI898" s="552"/>
      <c r="BJ898" s="552"/>
      <c r="BK898" s="552"/>
      <c r="BL898" s="552"/>
      <c r="BM898" s="552"/>
      <c r="BN898" s="552"/>
      <c r="BO898" s="678"/>
    </row>
    <row r="899" spans="32:67" ht="20.25" customHeight="1">
      <c r="AF899" s="678"/>
      <c r="AG899" s="552"/>
      <c r="AH899" s="552"/>
      <c r="AI899" s="614"/>
      <c r="AJ899" s="552"/>
      <c r="AK899" s="552"/>
      <c r="AL899" s="552"/>
      <c r="AM899" s="615"/>
      <c r="AN899" s="259"/>
      <c r="AO899" s="615"/>
      <c r="AP899" s="552"/>
      <c r="AQ899" s="552"/>
      <c r="AR899" s="552"/>
      <c r="AS899" s="552"/>
      <c r="AT899" s="552"/>
      <c r="AU899" s="552"/>
      <c r="AV899" s="552"/>
      <c r="AW899" s="616"/>
      <c r="AX899" s="552"/>
      <c r="AY899" s="552"/>
      <c r="AZ899" s="552"/>
      <c r="BA899" s="616"/>
      <c r="BB899" s="552"/>
      <c r="BC899" s="552"/>
      <c r="BD899" s="552"/>
      <c r="BE899" s="616"/>
      <c r="BF899" s="552"/>
      <c r="BG899" s="552"/>
      <c r="BH899" s="552"/>
      <c r="BI899" s="552"/>
      <c r="BJ899" s="552"/>
      <c r="BK899" s="552"/>
      <c r="BL899" s="552"/>
      <c r="BM899" s="552"/>
      <c r="BN899" s="552"/>
      <c r="BO899" s="678"/>
    </row>
    <row r="900" spans="32:67" ht="20.25" customHeight="1">
      <c r="AF900" s="678"/>
      <c r="AG900" s="552"/>
      <c r="AH900" s="552"/>
      <c r="AI900" s="614"/>
      <c r="AJ900" s="552"/>
      <c r="AK900" s="552"/>
      <c r="AL900" s="552"/>
      <c r="AM900" s="615"/>
      <c r="AN900" s="259"/>
      <c r="AO900" s="615"/>
      <c r="AP900" s="552"/>
      <c r="AQ900" s="552"/>
      <c r="AR900" s="552"/>
      <c r="AS900" s="552"/>
      <c r="AT900" s="552"/>
      <c r="AU900" s="552"/>
      <c r="AV900" s="552"/>
      <c r="AW900" s="616"/>
      <c r="AX900" s="552"/>
      <c r="AY900" s="552"/>
      <c r="AZ900" s="552"/>
      <c r="BA900" s="616"/>
      <c r="BB900" s="552"/>
      <c r="BC900" s="552"/>
      <c r="BD900" s="552"/>
      <c r="BE900" s="616"/>
      <c r="BF900" s="552"/>
      <c r="BG900" s="552"/>
      <c r="BH900" s="552"/>
      <c r="BI900" s="552"/>
      <c r="BJ900" s="552"/>
      <c r="BK900" s="552"/>
      <c r="BL900" s="552"/>
      <c r="BM900" s="552"/>
      <c r="BN900" s="552"/>
      <c r="BO900" s="678"/>
    </row>
    <row r="901" spans="32:67" ht="20.25" customHeight="1">
      <c r="AF901" s="678"/>
      <c r="AG901" s="552"/>
      <c r="AH901" s="552"/>
      <c r="AI901" s="614"/>
      <c r="AJ901" s="552"/>
      <c r="AK901" s="552"/>
      <c r="AL901" s="552"/>
      <c r="AM901" s="615"/>
      <c r="AN901" s="259"/>
      <c r="AO901" s="615"/>
      <c r="AP901" s="552"/>
      <c r="AQ901" s="552"/>
      <c r="AR901" s="552"/>
      <c r="AS901" s="552"/>
      <c r="AT901" s="552"/>
      <c r="AU901" s="552"/>
      <c r="AV901" s="552"/>
      <c r="AW901" s="616"/>
      <c r="AX901" s="552"/>
      <c r="AY901" s="552"/>
      <c r="AZ901" s="552"/>
      <c r="BA901" s="616"/>
      <c r="BB901" s="552"/>
      <c r="BC901" s="552"/>
      <c r="BD901" s="552"/>
      <c r="BE901" s="616"/>
      <c r="BF901" s="552"/>
      <c r="BG901" s="552"/>
      <c r="BH901" s="552"/>
      <c r="BI901" s="552"/>
      <c r="BJ901" s="552"/>
      <c r="BK901" s="552"/>
      <c r="BL901" s="552"/>
      <c r="BM901" s="552"/>
      <c r="BN901" s="552"/>
      <c r="BO901" s="678"/>
    </row>
    <row r="902" spans="32:67" ht="20.25" customHeight="1">
      <c r="AF902" s="678"/>
      <c r="AG902" s="552"/>
      <c r="AH902" s="552"/>
      <c r="AI902" s="614"/>
      <c r="AJ902" s="552"/>
      <c r="AK902" s="552"/>
      <c r="AL902" s="552"/>
      <c r="AM902" s="615"/>
      <c r="AN902" s="259"/>
      <c r="AO902" s="615"/>
      <c r="AP902" s="552"/>
      <c r="AQ902" s="552"/>
      <c r="AR902" s="552"/>
      <c r="AS902" s="552"/>
      <c r="AT902" s="552"/>
      <c r="AU902" s="552"/>
      <c r="AV902" s="552"/>
      <c r="AW902" s="616"/>
      <c r="AX902" s="552"/>
      <c r="AY902" s="552"/>
      <c r="AZ902" s="552"/>
      <c r="BA902" s="616"/>
      <c r="BB902" s="552"/>
      <c r="BC902" s="552"/>
      <c r="BD902" s="552"/>
      <c r="BE902" s="616"/>
      <c r="BF902" s="552"/>
      <c r="BG902" s="552"/>
      <c r="BH902" s="552"/>
      <c r="BI902" s="552"/>
      <c r="BJ902" s="552"/>
      <c r="BK902" s="552"/>
      <c r="BL902" s="552"/>
      <c r="BM902" s="552"/>
      <c r="BN902" s="552"/>
      <c r="BO902" s="678"/>
    </row>
    <row r="903" spans="32:67" ht="20.25" customHeight="1">
      <c r="AF903" s="678"/>
      <c r="AG903" s="552"/>
      <c r="AH903" s="552"/>
      <c r="AI903" s="614"/>
      <c r="AJ903" s="552"/>
      <c r="AK903" s="552"/>
      <c r="AL903" s="552"/>
      <c r="AM903" s="615"/>
      <c r="AN903" s="259"/>
      <c r="AO903" s="615"/>
      <c r="AP903" s="552"/>
      <c r="AQ903" s="552"/>
      <c r="AR903" s="552"/>
      <c r="AS903" s="552"/>
      <c r="AT903" s="552"/>
      <c r="AU903" s="552"/>
      <c r="AV903" s="552"/>
      <c r="AW903" s="616"/>
      <c r="AX903" s="552"/>
      <c r="AY903" s="552"/>
      <c r="AZ903" s="552"/>
      <c r="BA903" s="616"/>
      <c r="BB903" s="552"/>
      <c r="BC903" s="552"/>
      <c r="BD903" s="552"/>
      <c r="BE903" s="616"/>
      <c r="BF903" s="552"/>
      <c r="BG903" s="552"/>
      <c r="BH903" s="552"/>
      <c r="BI903" s="552"/>
      <c r="BJ903" s="552"/>
      <c r="BK903" s="552"/>
      <c r="BL903" s="552"/>
      <c r="BM903" s="552"/>
      <c r="BN903" s="552"/>
      <c r="BO903" s="678"/>
    </row>
    <row r="904" spans="32:67" ht="20.25" customHeight="1">
      <c r="AF904" s="678"/>
      <c r="AG904" s="552"/>
      <c r="AH904" s="552"/>
      <c r="AI904" s="614"/>
      <c r="AJ904" s="552"/>
      <c r="AK904" s="552"/>
      <c r="AL904" s="552"/>
      <c r="AM904" s="615"/>
      <c r="AN904" s="259"/>
      <c r="AO904" s="615"/>
      <c r="AP904" s="552"/>
      <c r="AQ904" s="552"/>
      <c r="AR904" s="552"/>
      <c r="AS904" s="552"/>
      <c r="AT904" s="552"/>
      <c r="AU904" s="552"/>
      <c r="AV904" s="552"/>
      <c r="AW904" s="616"/>
      <c r="AX904" s="552"/>
      <c r="AY904" s="552"/>
      <c r="AZ904" s="552"/>
      <c r="BA904" s="616"/>
      <c r="BB904" s="552"/>
      <c r="BC904" s="552"/>
      <c r="BD904" s="552"/>
      <c r="BE904" s="616"/>
      <c r="BF904" s="552"/>
      <c r="BG904" s="552"/>
      <c r="BH904" s="552"/>
      <c r="BI904" s="552"/>
      <c r="BJ904" s="552"/>
      <c r="BK904" s="552"/>
      <c r="BL904" s="552"/>
      <c r="BM904" s="552"/>
      <c r="BN904" s="552"/>
      <c r="BO904" s="678"/>
    </row>
    <row r="905" spans="32:67" ht="20.25" customHeight="1">
      <c r="AF905" s="678"/>
      <c r="AG905" s="552"/>
      <c r="AH905" s="552"/>
      <c r="AI905" s="614"/>
      <c r="AJ905" s="552"/>
      <c r="AK905" s="552"/>
      <c r="AL905" s="552"/>
      <c r="AM905" s="615"/>
      <c r="AN905" s="259"/>
      <c r="AO905" s="615"/>
      <c r="AP905" s="552"/>
      <c r="AQ905" s="552"/>
      <c r="AR905" s="552"/>
      <c r="AS905" s="552"/>
      <c r="AT905" s="552"/>
      <c r="AU905" s="552"/>
      <c r="AV905" s="552"/>
      <c r="AW905" s="616"/>
      <c r="AX905" s="552"/>
      <c r="AY905" s="552"/>
      <c r="AZ905" s="552"/>
      <c r="BA905" s="616"/>
      <c r="BB905" s="552"/>
      <c r="BC905" s="552"/>
      <c r="BD905" s="552"/>
      <c r="BE905" s="616"/>
      <c r="BF905" s="552"/>
      <c r="BG905" s="552"/>
      <c r="BH905" s="552"/>
      <c r="BI905" s="552"/>
      <c r="BJ905" s="552"/>
      <c r="BK905" s="552"/>
      <c r="BL905" s="552"/>
      <c r="BM905" s="552"/>
      <c r="BN905" s="552"/>
      <c r="BO905" s="678"/>
    </row>
    <row r="906" spans="32:67" ht="20.25" customHeight="1">
      <c r="AF906" s="678"/>
      <c r="AG906" s="552"/>
      <c r="AH906" s="552"/>
      <c r="AI906" s="614"/>
      <c r="AJ906" s="552"/>
      <c r="AK906" s="552"/>
      <c r="AL906" s="552"/>
      <c r="AM906" s="615"/>
      <c r="AN906" s="259"/>
      <c r="AO906" s="615"/>
      <c r="AP906" s="552"/>
      <c r="AQ906" s="552"/>
      <c r="AR906" s="552"/>
      <c r="AS906" s="552"/>
      <c r="AT906" s="552"/>
      <c r="AU906" s="552"/>
      <c r="AV906" s="552"/>
      <c r="AW906" s="616"/>
      <c r="AX906" s="552"/>
      <c r="AY906" s="552"/>
      <c r="AZ906" s="552"/>
      <c r="BA906" s="616"/>
      <c r="BB906" s="552"/>
      <c r="BC906" s="552"/>
      <c r="BD906" s="552"/>
      <c r="BE906" s="616"/>
      <c r="BF906" s="552"/>
      <c r="BG906" s="552"/>
      <c r="BH906" s="552"/>
      <c r="BI906" s="552"/>
      <c r="BJ906" s="552"/>
      <c r="BK906" s="552"/>
      <c r="BL906" s="552"/>
      <c r="BM906" s="552"/>
      <c r="BN906" s="552"/>
      <c r="BO906" s="678"/>
    </row>
    <row r="907" spans="32:67" ht="20.25" customHeight="1">
      <c r="AF907" s="678"/>
      <c r="AG907" s="552"/>
      <c r="AH907" s="552"/>
      <c r="AI907" s="614"/>
      <c r="AJ907" s="552"/>
      <c r="AK907" s="552"/>
      <c r="AL907" s="552"/>
      <c r="AM907" s="615"/>
      <c r="AN907" s="259"/>
      <c r="AO907" s="615"/>
      <c r="AP907" s="552"/>
      <c r="AQ907" s="552"/>
      <c r="AR907" s="552"/>
      <c r="AS907" s="552"/>
      <c r="AT907" s="552"/>
      <c r="AU907" s="552"/>
      <c r="AV907" s="552"/>
      <c r="AW907" s="616"/>
      <c r="AX907" s="552"/>
      <c r="AY907" s="552"/>
      <c r="AZ907" s="552"/>
      <c r="BA907" s="616"/>
      <c r="BB907" s="552"/>
      <c r="BC907" s="552"/>
      <c r="BD907" s="552"/>
      <c r="BE907" s="616"/>
      <c r="BF907" s="552"/>
      <c r="BG907" s="552"/>
      <c r="BH907" s="552"/>
      <c r="BI907" s="552"/>
      <c r="BJ907" s="552"/>
      <c r="BK907" s="552"/>
      <c r="BL907" s="552"/>
      <c r="BM907" s="552"/>
      <c r="BN907" s="552"/>
      <c r="BO907" s="678"/>
    </row>
    <row r="908" spans="32:67" ht="20.25" customHeight="1">
      <c r="AF908" s="678"/>
      <c r="AG908" s="552"/>
      <c r="AH908" s="552"/>
      <c r="AI908" s="614"/>
      <c r="AJ908" s="552"/>
      <c r="AK908" s="552"/>
      <c r="AL908" s="552"/>
      <c r="AM908" s="615"/>
      <c r="AN908" s="259"/>
      <c r="AO908" s="615"/>
      <c r="AP908" s="552"/>
      <c r="AQ908" s="552"/>
      <c r="AR908" s="552"/>
      <c r="AS908" s="552"/>
      <c r="AT908" s="552"/>
      <c r="AU908" s="552"/>
      <c r="AV908" s="552"/>
      <c r="AW908" s="616"/>
      <c r="AX908" s="552"/>
      <c r="AY908" s="552"/>
      <c r="AZ908" s="552"/>
      <c r="BA908" s="616"/>
      <c r="BB908" s="552"/>
      <c r="BC908" s="552"/>
      <c r="BD908" s="552"/>
      <c r="BE908" s="616"/>
      <c r="BF908" s="552"/>
      <c r="BG908" s="552"/>
      <c r="BH908" s="552"/>
      <c r="BI908" s="552"/>
      <c r="BJ908" s="552"/>
      <c r="BK908" s="552"/>
      <c r="BL908" s="552"/>
      <c r="BM908" s="552"/>
      <c r="BN908" s="552"/>
      <c r="BO908" s="678"/>
    </row>
    <row r="909" spans="32:67" ht="20.25" customHeight="1">
      <c r="AF909" s="678"/>
      <c r="AG909" s="552"/>
      <c r="AH909" s="552"/>
      <c r="AI909" s="614"/>
      <c r="AJ909" s="552"/>
      <c r="AK909" s="552"/>
      <c r="AL909" s="552"/>
      <c r="AM909" s="615"/>
      <c r="AN909" s="259"/>
      <c r="AO909" s="615"/>
      <c r="AP909" s="552"/>
      <c r="AQ909" s="552"/>
      <c r="AR909" s="552"/>
      <c r="AS909" s="552"/>
      <c r="AT909" s="552"/>
      <c r="AU909" s="552"/>
      <c r="AV909" s="552"/>
      <c r="AW909" s="616"/>
      <c r="AX909" s="552"/>
      <c r="AY909" s="552"/>
      <c r="AZ909" s="552"/>
      <c r="BA909" s="616"/>
      <c r="BB909" s="552"/>
      <c r="BC909" s="552"/>
      <c r="BD909" s="552"/>
      <c r="BE909" s="616"/>
      <c r="BF909" s="552"/>
      <c r="BG909" s="552"/>
      <c r="BH909" s="552"/>
      <c r="BI909" s="552"/>
      <c r="BJ909" s="552"/>
      <c r="BK909" s="552"/>
      <c r="BL909" s="552"/>
      <c r="BM909" s="552"/>
      <c r="BN909" s="552"/>
      <c r="BO909" s="678"/>
    </row>
    <row r="910" spans="32:67" ht="20.25" customHeight="1">
      <c r="AF910" s="678"/>
      <c r="AG910" s="552"/>
      <c r="AH910" s="552"/>
      <c r="AI910" s="614"/>
      <c r="AJ910" s="552"/>
      <c r="AK910" s="552"/>
      <c r="AL910" s="552"/>
      <c r="AM910" s="615"/>
      <c r="AN910" s="259"/>
      <c r="AO910" s="615"/>
      <c r="AP910" s="552"/>
      <c r="AQ910" s="552"/>
      <c r="AR910" s="552"/>
      <c r="AS910" s="552"/>
      <c r="AT910" s="552"/>
      <c r="AU910" s="552"/>
      <c r="AV910" s="552"/>
      <c r="AW910" s="616"/>
      <c r="AX910" s="552"/>
      <c r="AY910" s="552"/>
      <c r="AZ910" s="552"/>
      <c r="BA910" s="616"/>
      <c r="BB910" s="552"/>
      <c r="BC910" s="552"/>
      <c r="BD910" s="552"/>
      <c r="BE910" s="616"/>
      <c r="BF910" s="552"/>
      <c r="BG910" s="552"/>
      <c r="BH910" s="552"/>
      <c r="BI910" s="552"/>
      <c r="BJ910" s="552"/>
      <c r="BK910" s="552"/>
      <c r="BL910" s="552"/>
      <c r="BM910" s="552"/>
      <c r="BN910" s="552"/>
      <c r="BO910" s="678"/>
    </row>
    <row r="911" spans="32:67" ht="20.25" customHeight="1">
      <c r="AF911" s="678"/>
      <c r="AG911" s="552"/>
      <c r="AH911" s="552"/>
      <c r="AI911" s="614"/>
      <c r="AJ911" s="552"/>
      <c r="AK911" s="552"/>
      <c r="AL911" s="552"/>
      <c r="AM911" s="615"/>
      <c r="AN911" s="259"/>
      <c r="AO911" s="615"/>
      <c r="AP911" s="552"/>
      <c r="AQ911" s="552"/>
      <c r="AR911" s="552"/>
      <c r="AS911" s="552"/>
      <c r="AT911" s="552"/>
      <c r="AU911" s="552"/>
      <c r="AV911" s="552"/>
      <c r="AW911" s="616"/>
      <c r="AX911" s="552"/>
      <c r="AY911" s="552"/>
      <c r="AZ911" s="552"/>
      <c r="BA911" s="616"/>
      <c r="BB911" s="552"/>
      <c r="BC911" s="552"/>
      <c r="BD911" s="552"/>
      <c r="BE911" s="616"/>
      <c r="BF911" s="552"/>
      <c r="BG911" s="552"/>
      <c r="BH911" s="552"/>
      <c r="BI911" s="552"/>
      <c r="BJ911" s="552"/>
      <c r="BK911" s="552"/>
      <c r="BL911" s="552"/>
      <c r="BM911" s="552"/>
      <c r="BN911" s="552"/>
      <c r="BO911" s="678"/>
    </row>
    <row r="912" spans="32:67" ht="20.25" customHeight="1">
      <c r="AF912" s="678"/>
      <c r="AG912" s="552"/>
      <c r="AH912" s="552"/>
      <c r="AI912" s="614"/>
      <c r="AJ912" s="552"/>
      <c r="AK912" s="552"/>
      <c r="AL912" s="552"/>
      <c r="AM912" s="615"/>
      <c r="AN912" s="259"/>
      <c r="AO912" s="615"/>
      <c r="AP912" s="552"/>
      <c r="AQ912" s="552"/>
      <c r="AR912" s="552"/>
      <c r="AS912" s="552"/>
      <c r="AT912" s="552"/>
      <c r="AU912" s="552"/>
      <c r="AV912" s="552"/>
      <c r="AW912" s="616"/>
      <c r="AX912" s="552"/>
      <c r="AY912" s="552"/>
      <c r="AZ912" s="552"/>
      <c r="BA912" s="616"/>
      <c r="BB912" s="552"/>
      <c r="BC912" s="552"/>
      <c r="BD912" s="552"/>
      <c r="BE912" s="616"/>
      <c r="BF912" s="552"/>
      <c r="BG912" s="552"/>
      <c r="BH912" s="552"/>
      <c r="BI912" s="552"/>
      <c r="BJ912" s="552"/>
      <c r="BK912" s="552"/>
      <c r="BL912" s="552"/>
      <c r="BM912" s="552"/>
      <c r="BN912" s="552"/>
      <c r="BO912" s="678"/>
    </row>
    <row r="913" spans="32:67" ht="20.25" customHeight="1">
      <c r="AF913" s="678"/>
      <c r="AG913" s="552"/>
      <c r="AH913" s="552"/>
      <c r="AI913" s="614"/>
      <c r="AJ913" s="552"/>
      <c r="AK913" s="552"/>
      <c r="AL913" s="552"/>
      <c r="AM913" s="615"/>
      <c r="AN913" s="259"/>
      <c r="AO913" s="615"/>
      <c r="AP913" s="552"/>
      <c r="AQ913" s="552"/>
      <c r="AR913" s="552"/>
      <c r="AS913" s="552"/>
      <c r="AT913" s="552"/>
      <c r="AU913" s="552"/>
      <c r="AV913" s="552"/>
      <c r="AW913" s="616"/>
      <c r="AX913" s="552"/>
      <c r="AY913" s="552"/>
      <c r="AZ913" s="552"/>
      <c r="BA913" s="616"/>
      <c r="BB913" s="552"/>
      <c r="BC913" s="552"/>
      <c r="BD913" s="552"/>
      <c r="BE913" s="616"/>
      <c r="BF913" s="552"/>
      <c r="BG913" s="552"/>
      <c r="BH913" s="552"/>
      <c r="BI913" s="552"/>
      <c r="BJ913" s="552"/>
      <c r="BK913" s="552"/>
      <c r="BL913" s="552"/>
      <c r="BM913" s="552"/>
      <c r="BN913" s="552"/>
      <c r="BO913" s="678"/>
    </row>
    <row r="914" spans="32:67" ht="20.25" customHeight="1">
      <c r="AF914" s="678"/>
      <c r="AG914" s="552"/>
      <c r="AH914" s="552"/>
      <c r="AI914" s="614"/>
      <c r="AJ914" s="552"/>
      <c r="AK914" s="552"/>
      <c r="AL914" s="552"/>
      <c r="AM914" s="615"/>
      <c r="AN914" s="259"/>
      <c r="AO914" s="615"/>
      <c r="AP914" s="552"/>
      <c r="AQ914" s="552"/>
      <c r="AR914" s="552"/>
      <c r="AS914" s="552"/>
      <c r="AT914" s="552"/>
      <c r="AU914" s="552"/>
      <c r="AV914" s="552"/>
      <c r="AW914" s="616"/>
      <c r="AX914" s="552"/>
      <c r="AY914" s="552"/>
      <c r="AZ914" s="552"/>
      <c r="BA914" s="616"/>
      <c r="BB914" s="552"/>
      <c r="BC914" s="552"/>
      <c r="BD914" s="552"/>
      <c r="BE914" s="616"/>
      <c r="BF914" s="552"/>
      <c r="BG914" s="552"/>
      <c r="BH914" s="552"/>
      <c r="BI914" s="552"/>
      <c r="BJ914" s="552"/>
      <c r="BK914" s="552"/>
      <c r="BL914" s="552"/>
      <c r="BM914" s="552"/>
      <c r="BN914" s="552"/>
      <c r="BO914" s="678"/>
    </row>
    <row r="915" spans="32:67" ht="20.25" customHeight="1">
      <c r="AF915" s="678"/>
      <c r="AG915" s="552"/>
      <c r="AH915" s="552"/>
      <c r="AI915" s="614"/>
      <c r="AJ915" s="552"/>
      <c r="AK915" s="552"/>
      <c r="AL915" s="552"/>
      <c r="AM915" s="615"/>
      <c r="AN915" s="259"/>
      <c r="AO915" s="615"/>
      <c r="AP915" s="552"/>
      <c r="AQ915" s="552"/>
      <c r="AR915" s="552"/>
      <c r="AS915" s="552"/>
      <c r="AT915" s="552"/>
      <c r="AU915" s="552"/>
      <c r="AV915" s="552"/>
      <c r="AW915" s="616"/>
      <c r="AX915" s="552"/>
      <c r="AY915" s="552"/>
      <c r="AZ915" s="552"/>
      <c r="BA915" s="616"/>
      <c r="BB915" s="552"/>
      <c r="BC915" s="552"/>
      <c r="BD915" s="552"/>
      <c r="BE915" s="616"/>
      <c r="BF915" s="552"/>
      <c r="BG915" s="552"/>
      <c r="BH915" s="552"/>
      <c r="BI915" s="552"/>
      <c r="BJ915" s="552"/>
      <c r="BK915" s="552"/>
      <c r="BL915" s="552"/>
      <c r="BM915" s="552"/>
      <c r="BN915" s="552"/>
      <c r="BO915" s="678"/>
    </row>
    <row r="916" spans="32:67" ht="20.25" customHeight="1">
      <c r="AF916" s="678"/>
      <c r="AG916" s="552"/>
      <c r="AH916" s="552"/>
      <c r="AI916" s="614"/>
      <c r="AJ916" s="552"/>
      <c r="AK916" s="552"/>
      <c r="AL916" s="552"/>
      <c r="AM916" s="615"/>
      <c r="AN916" s="259"/>
      <c r="AO916" s="615"/>
      <c r="AP916" s="552"/>
      <c r="AQ916" s="552"/>
      <c r="AR916" s="552"/>
      <c r="AS916" s="552"/>
      <c r="AT916" s="552"/>
      <c r="AU916" s="552"/>
      <c r="AV916" s="552"/>
      <c r="AW916" s="616"/>
      <c r="AX916" s="552"/>
      <c r="AY916" s="552"/>
      <c r="AZ916" s="552"/>
      <c r="BA916" s="616"/>
      <c r="BB916" s="552"/>
      <c r="BC916" s="552"/>
      <c r="BD916" s="552"/>
      <c r="BE916" s="616"/>
      <c r="BF916" s="552"/>
      <c r="BG916" s="552"/>
      <c r="BH916" s="552"/>
      <c r="BI916" s="552"/>
      <c r="BJ916" s="552"/>
      <c r="BK916" s="552"/>
      <c r="BL916" s="552"/>
      <c r="BM916" s="552"/>
      <c r="BN916" s="552"/>
      <c r="BO916" s="678"/>
    </row>
    <row r="917" spans="32:67" ht="20.25" customHeight="1">
      <c r="AF917" s="678"/>
      <c r="AG917" s="552"/>
      <c r="AH917" s="552"/>
      <c r="AI917" s="614"/>
      <c r="AJ917" s="552"/>
      <c r="AK917" s="552"/>
      <c r="AL917" s="552"/>
      <c r="AM917" s="615"/>
      <c r="AN917" s="259"/>
      <c r="AO917" s="615"/>
      <c r="AP917" s="552"/>
      <c r="AQ917" s="552"/>
      <c r="AR917" s="552"/>
      <c r="AS917" s="552"/>
      <c r="AT917" s="552"/>
      <c r="AU917" s="552"/>
      <c r="AV917" s="552"/>
      <c r="AW917" s="616"/>
      <c r="AX917" s="552"/>
      <c r="AY917" s="552"/>
      <c r="AZ917" s="552"/>
      <c r="BA917" s="616"/>
      <c r="BB917" s="552"/>
      <c r="BC917" s="552"/>
      <c r="BD917" s="552"/>
      <c r="BE917" s="616"/>
      <c r="BF917" s="552"/>
      <c r="BG917" s="552"/>
      <c r="BH917" s="552"/>
      <c r="BI917" s="552"/>
      <c r="BJ917" s="552"/>
      <c r="BK917" s="552"/>
      <c r="BL917" s="552"/>
      <c r="BM917" s="552"/>
      <c r="BN917" s="552"/>
      <c r="BO917" s="678"/>
    </row>
    <row r="918" spans="32:67" ht="20.25" customHeight="1">
      <c r="AF918" s="678"/>
      <c r="AG918" s="552"/>
      <c r="AH918" s="552"/>
      <c r="AI918" s="614"/>
      <c r="AJ918" s="552"/>
      <c r="AK918" s="552"/>
      <c r="AL918" s="552"/>
      <c r="AM918" s="615"/>
      <c r="AN918" s="259"/>
      <c r="AO918" s="615"/>
      <c r="AP918" s="552"/>
      <c r="AQ918" s="552"/>
      <c r="AR918" s="552"/>
      <c r="AS918" s="552"/>
      <c r="AT918" s="552"/>
      <c r="AU918" s="552"/>
      <c r="AV918" s="552"/>
      <c r="AW918" s="616"/>
      <c r="AX918" s="552"/>
      <c r="AY918" s="552"/>
      <c r="AZ918" s="552"/>
      <c r="BA918" s="616"/>
      <c r="BB918" s="552"/>
      <c r="BC918" s="552"/>
      <c r="BD918" s="552"/>
      <c r="BE918" s="616"/>
      <c r="BF918" s="552"/>
      <c r="BG918" s="552"/>
      <c r="BH918" s="552"/>
      <c r="BI918" s="552"/>
      <c r="BJ918" s="552"/>
      <c r="BK918" s="552"/>
      <c r="BL918" s="552"/>
      <c r="BM918" s="552"/>
      <c r="BN918" s="552"/>
      <c r="BO918" s="678"/>
    </row>
    <row r="919" spans="32:67" ht="20.25" customHeight="1">
      <c r="AF919" s="678"/>
      <c r="AG919" s="552"/>
      <c r="AH919" s="552"/>
      <c r="AI919" s="614"/>
      <c r="AJ919" s="552"/>
      <c r="AK919" s="552"/>
      <c r="AL919" s="552"/>
      <c r="AM919" s="615"/>
      <c r="AN919" s="259"/>
      <c r="AO919" s="615"/>
      <c r="AP919" s="552"/>
      <c r="AQ919" s="552"/>
      <c r="AR919" s="552"/>
      <c r="AS919" s="552"/>
      <c r="AT919" s="552"/>
      <c r="AU919" s="552"/>
      <c r="AV919" s="552"/>
      <c r="AW919" s="616"/>
      <c r="AX919" s="552"/>
      <c r="AY919" s="552"/>
      <c r="AZ919" s="552"/>
      <c r="BA919" s="616"/>
      <c r="BB919" s="552"/>
      <c r="BC919" s="552"/>
      <c r="BD919" s="552"/>
      <c r="BE919" s="616"/>
      <c r="BF919" s="552"/>
      <c r="BG919" s="552"/>
      <c r="BH919" s="552"/>
      <c r="BI919" s="552"/>
      <c r="BJ919" s="552"/>
      <c r="BK919" s="552"/>
      <c r="BL919" s="552"/>
      <c r="BM919" s="552"/>
      <c r="BN919" s="552"/>
      <c r="BO919" s="678"/>
    </row>
    <row r="920" spans="32:67" ht="20.25" customHeight="1">
      <c r="AF920" s="678"/>
      <c r="AG920" s="552"/>
      <c r="AH920" s="552"/>
      <c r="AI920" s="614"/>
      <c r="AJ920" s="552"/>
      <c r="AK920" s="552"/>
      <c r="AL920" s="552"/>
      <c r="AM920" s="615"/>
      <c r="AN920" s="259"/>
      <c r="AO920" s="615"/>
      <c r="AP920" s="552"/>
      <c r="AQ920" s="552"/>
      <c r="AR920" s="552"/>
      <c r="AS920" s="552"/>
      <c r="AT920" s="552"/>
      <c r="AU920" s="552"/>
      <c r="AV920" s="552"/>
      <c r="AW920" s="616"/>
      <c r="AX920" s="552"/>
      <c r="AY920" s="552"/>
      <c r="AZ920" s="552"/>
      <c r="BA920" s="616"/>
      <c r="BB920" s="552"/>
      <c r="BC920" s="552"/>
      <c r="BD920" s="552"/>
      <c r="BE920" s="616"/>
      <c r="BF920" s="552"/>
      <c r="BG920" s="552"/>
      <c r="BH920" s="552"/>
      <c r="BI920" s="552"/>
      <c r="BJ920" s="552"/>
      <c r="BK920" s="552"/>
      <c r="BL920" s="552"/>
      <c r="BM920" s="552"/>
      <c r="BN920" s="552"/>
      <c r="BO920" s="678"/>
    </row>
    <row r="921" spans="32:67" ht="20.25" customHeight="1">
      <c r="AF921" s="678"/>
      <c r="AG921" s="552"/>
      <c r="AH921" s="552"/>
      <c r="AI921" s="614"/>
      <c r="AJ921" s="552"/>
      <c r="AK921" s="552"/>
      <c r="AL921" s="552"/>
      <c r="AM921" s="615"/>
      <c r="AN921" s="259"/>
      <c r="AO921" s="615"/>
      <c r="AP921" s="552"/>
      <c r="AQ921" s="552"/>
      <c r="AR921" s="552"/>
      <c r="AS921" s="552"/>
      <c r="AT921" s="552"/>
      <c r="AU921" s="552"/>
      <c r="AV921" s="552"/>
      <c r="AW921" s="616"/>
      <c r="AX921" s="552"/>
      <c r="AY921" s="552"/>
      <c r="AZ921" s="552"/>
      <c r="BA921" s="616"/>
      <c r="BB921" s="552"/>
      <c r="BC921" s="552"/>
      <c r="BD921" s="552"/>
      <c r="BE921" s="616"/>
      <c r="BF921" s="552"/>
      <c r="BG921" s="552"/>
      <c r="BH921" s="552"/>
      <c r="BI921" s="552"/>
      <c r="BJ921" s="552"/>
      <c r="BK921" s="552"/>
      <c r="BL921" s="552"/>
      <c r="BM921" s="552"/>
      <c r="BN921" s="552"/>
      <c r="BO921" s="678"/>
    </row>
    <row r="922" spans="32:67" ht="20.25" customHeight="1">
      <c r="AF922" s="678"/>
      <c r="AG922" s="552"/>
      <c r="AH922" s="552"/>
      <c r="AI922" s="614"/>
      <c r="AJ922" s="552"/>
      <c r="AK922" s="552"/>
      <c r="AL922" s="552"/>
      <c r="AM922" s="615"/>
      <c r="AN922" s="259"/>
      <c r="AO922" s="615"/>
      <c r="AP922" s="552"/>
      <c r="AQ922" s="552"/>
      <c r="AR922" s="552"/>
      <c r="AS922" s="552"/>
      <c r="AT922" s="552"/>
      <c r="AU922" s="552"/>
      <c r="AV922" s="552"/>
      <c r="AW922" s="616"/>
      <c r="AX922" s="552"/>
      <c r="AY922" s="552"/>
      <c r="AZ922" s="552"/>
      <c r="BA922" s="616"/>
      <c r="BB922" s="552"/>
      <c r="BC922" s="552"/>
      <c r="BD922" s="552"/>
      <c r="BE922" s="616"/>
      <c r="BF922" s="552"/>
      <c r="BG922" s="552"/>
      <c r="BH922" s="552"/>
      <c r="BI922" s="552"/>
      <c r="BJ922" s="552"/>
      <c r="BK922" s="552"/>
      <c r="BL922" s="552"/>
      <c r="BM922" s="552"/>
      <c r="BN922" s="552"/>
      <c r="BO922" s="678"/>
    </row>
    <row r="923" spans="32:67" ht="20.25" customHeight="1">
      <c r="AF923" s="678"/>
      <c r="AG923" s="552"/>
      <c r="AH923" s="552"/>
      <c r="AI923" s="614"/>
      <c r="AJ923" s="552"/>
      <c r="AK923" s="552"/>
      <c r="AL923" s="552"/>
      <c r="AM923" s="615"/>
      <c r="AN923" s="259"/>
      <c r="AO923" s="615"/>
      <c r="AP923" s="552"/>
      <c r="AQ923" s="552"/>
      <c r="AR923" s="552"/>
      <c r="AS923" s="552"/>
      <c r="AT923" s="552"/>
      <c r="AU923" s="552"/>
      <c r="AV923" s="552"/>
      <c r="AW923" s="616"/>
      <c r="AX923" s="552"/>
      <c r="AY923" s="552"/>
      <c r="AZ923" s="552"/>
      <c r="BA923" s="616"/>
      <c r="BB923" s="552"/>
      <c r="BC923" s="552"/>
      <c r="BD923" s="552"/>
      <c r="BE923" s="616"/>
      <c r="BF923" s="552"/>
      <c r="BG923" s="552"/>
      <c r="BH923" s="552"/>
      <c r="BI923" s="552"/>
      <c r="BJ923" s="552"/>
      <c r="BK923" s="552"/>
      <c r="BL923" s="552"/>
      <c r="BM923" s="552"/>
      <c r="BN923" s="552"/>
      <c r="BO923" s="678"/>
    </row>
    <row r="924" spans="32:67" ht="20.25" customHeight="1">
      <c r="AF924" s="678"/>
      <c r="AG924" s="552"/>
      <c r="AH924" s="552"/>
      <c r="AI924" s="614"/>
      <c r="AJ924" s="552"/>
      <c r="AK924" s="552"/>
      <c r="AL924" s="552"/>
      <c r="AM924" s="615"/>
      <c r="AN924" s="259"/>
      <c r="AO924" s="615"/>
      <c r="AP924" s="552"/>
      <c r="AQ924" s="552"/>
      <c r="AR924" s="552"/>
      <c r="AS924" s="552"/>
      <c r="AT924" s="552"/>
      <c r="AU924" s="552"/>
      <c r="AV924" s="552"/>
      <c r="AW924" s="616"/>
      <c r="AX924" s="552"/>
      <c r="AY924" s="552"/>
      <c r="AZ924" s="552"/>
      <c r="BA924" s="616"/>
      <c r="BB924" s="552"/>
      <c r="BC924" s="552"/>
      <c r="BD924" s="552"/>
      <c r="BE924" s="616"/>
      <c r="BF924" s="552"/>
      <c r="BG924" s="552"/>
      <c r="BH924" s="552"/>
      <c r="BI924" s="552"/>
      <c r="BJ924" s="552"/>
      <c r="BK924" s="552"/>
      <c r="BL924" s="552"/>
      <c r="BM924" s="552"/>
      <c r="BN924" s="552"/>
      <c r="BO924" s="678"/>
    </row>
    <row r="925" spans="32:67" ht="20.25" customHeight="1">
      <c r="AF925" s="678"/>
      <c r="AG925" s="552"/>
      <c r="AH925" s="552"/>
      <c r="AI925" s="614"/>
      <c r="AJ925" s="552"/>
      <c r="AK925" s="552"/>
      <c r="AL925" s="552"/>
      <c r="AM925" s="615"/>
      <c r="AN925" s="259"/>
      <c r="AO925" s="615"/>
      <c r="AP925" s="552"/>
      <c r="AQ925" s="552"/>
      <c r="AR925" s="552"/>
      <c r="AS925" s="552"/>
      <c r="AT925" s="552"/>
      <c r="AU925" s="552"/>
      <c r="AV925" s="552"/>
      <c r="AW925" s="616"/>
      <c r="AX925" s="552"/>
      <c r="AY925" s="552"/>
      <c r="AZ925" s="552"/>
      <c r="BA925" s="616"/>
      <c r="BB925" s="552"/>
      <c r="BC925" s="552"/>
      <c r="BD925" s="552"/>
      <c r="BE925" s="616"/>
      <c r="BF925" s="552"/>
      <c r="BG925" s="552"/>
      <c r="BH925" s="552"/>
      <c r="BI925" s="552"/>
      <c r="BJ925" s="552"/>
      <c r="BK925" s="552"/>
      <c r="BL925" s="552"/>
      <c r="BM925" s="552"/>
      <c r="BN925" s="552"/>
      <c r="BO925" s="678"/>
    </row>
    <row r="926" spans="32:67" ht="20.25" customHeight="1">
      <c r="AF926" s="678"/>
      <c r="AG926" s="552"/>
      <c r="AH926" s="552"/>
      <c r="AI926" s="614"/>
      <c r="AJ926" s="552"/>
      <c r="AK926" s="552"/>
      <c r="AL926" s="552"/>
      <c r="AM926" s="615"/>
      <c r="AN926" s="259"/>
      <c r="AO926" s="615"/>
      <c r="AP926" s="552"/>
      <c r="AQ926" s="552"/>
      <c r="AR926" s="552"/>
      <c r="AS926" s="552"/>
      <c r="AT926" s="552"/>
      <c r="AU926" s="552"/>
      <c r="AV926" s="552"/>
      <c r="AW926" s="616"/>
      <c r="AX926" s="552"/>
      <c r="AY926" s="552"/>
      <c r="AZ926" s="552"/>
      <c r="BA926" s="616"/>
      <c r="BB926" s="552"/>
      <c r="BC926" s="552"/>
      <c r="BD926" s="552"/>
      <c r="BE926" s="616"/>
      <c r="BF926" s="552"/>
      <c r="BG926" s="552"/>
      <c r="BH926" s="552"/>
      <c r="BI926" s="552"/>
      <c r="BJ926" s="552"/>
      <c r="BK926" s="552"/>
      <c r="BL926" s="552"/>
      <c r="BM926" s="552"/>
      <c r="BN926" s="552"/>
      <c r="BO926" s="678"/>
    </row>
    <row r="927" spans="32:67" ht="20.25" customHeight="1">
      <c r="AF927" s="678"/>
      <c r="AG927" s="552"/>
      <c r="AH927" s="552"/>
      <c r="AI927" s="614"/>
      <c r="AJ927" s="552"/>
      <c r="AK927" s="552"/>
      <c r="AL927" s="552"/>
      <c r="AM927" s="615"/>
      <c r="AN927" s="259"/>
      <c r="AO927" s="615"/>
      <c r="AP927" s="552"/>
      <c r="AQ927" s="552"/>
      <c r="AR927" s="552"/>
      <c r="AS927" s="552"/>
      <c r="AT927" s="552"/>
      <c r="AU927" s="552"/>
      <c r="AV927" s="552"/>
      <c r="AW927" s="616"/>
      <c r="AX927" s="552"/>
      <c r="AY927" s="552"/>
      <c r="AZ927" s="552"/>
      <c r="BA927" s="616"/>
      <c r="BB927" s="552"/>
      <c r="BC927" s="552"/>
      <c r="BD927" s="552"/>
      <c r="BE927" s="616"/>
      <c r="BF927" s="552"/>
      <c r="BG927" s="552"/>
      <c r="BH927" s="552"/>
      <c r="BI927" s="552"/>
      <c r="BJ927" s="552"/>
      <c r="BK927" s="552"/>
      <c r="BL927" s="552"/>
      <c r="BM927" s="552"/>
      <c r="BN927" s="552"/>
      <c r="BO927" s="678"/>
    </row>
    <row r="928" spans="32:67" ht="20.25" customHeight="1">
      <c r="AF928" s="678"/>
      <c r="AG928" s="552"/>
      <c r="AH928" s="552"/>
      <c r="AI928" s="614"/>
      <c r="AJ928" s="552"/>
      <c r="AK928" s="552"/>
      <c r="AL928" s="552"/>
      <c r="AM928" s="615"/>
      <c r="AN928" s="259"/>
      <c r="AO928" s="615"/>
      <c r="AP928" s="552"/>
      <c r="AQ928" s="552"/>
      <c r="AR928" s="552"/>
      <c r="AS928" s="552"/>
      <c r="AT928" s="552"/>
      <c r="AU928" s="552"/>
      <c r="AV928" s="552"/>
      <c r="AW928" s="616"/>
      <c r="AX928" s="552"/>
      <c r="AY928" s="552"/>
      <c r="AZ928" s="552"/>
      <c r="BA928" s="616"/>
      <c r="BB928" s="552"/>
      <c r="BC928" s="552"/>
      <c r="BD928" s="552"/>
      <c r="BE928" s="616"/>
      <c r="BF928" s="552"/>
      <c r="BG928" s="552"/>
      <c r="BH928" s="552"/>
      <c r="BI928" s="552"/>
      <c r="BJ928" s="552"/>
      <c r="BK928" s="552"/>
      <c r="BL928" s="552"/>
      <c r="BM928" s="552"/>
      <c r="BN928" s="552"/>
      <c r="BO928" s="678"/>
    </row>
    <row r="929" spans="32:67" ht="20.25" customHeight="1">
      <c r="AF929" s="678"/>
      <c r="AG929" s="552"/>
      <c r="AH929" s="552"/>
      <c r="AI929" s="614"/>
      <c r="AJ929" s="552"/>
      <c r="AK929" s="552"/>
      <c r="AL929" s="552"/>
      <c r="AM929" s="615"/>
      <c r="AN929" s="259"/>
      <c r="AO929" s="615"/>
      <c r="AP929" s="552"/>
      <c r="AQ929" s="552"/>
      <c r="AR929" s="552"/>
      <c r="AS929" s="552"/>
      <c r="AT929" s="552"/>
      <c r="AU929" s="552"/>
      <c r="AV929" s="552"/>
      <c r="AW929" s="616"/>
      <c r="AX929" s="552"/>
      <c r="AY929" s="552"/>
      <c r="AZ929" s="552"/>
      <c r="BA929" s="616"/>
      <c r="BB929" s="552"/>
      <c r="BC929" s="552"/>
      <c r="BD929" s="552"/>
      <c r="BE929" s="616"/>
      <c r="BF929" s="552"/>
      <c r="BG929" s="552"/>
      <c r="BH929" s="552"/>
      <c r="BI929" s="552"/>
      <c r="BJ929" s="552"/>
      <c r="BK929" s="552"/>
      <c r="BL929" s="552"/>
      <c r="BM929" s="552"/>
      <c r="BN929" s="552"/>
      <c r="BO929" s="678"/>
    </row>
    <row r="930" spans="32:67" ht="20.25" customHeight="1">
      <c r="AF930" s="678"/>
      <c r="AG930" s="552"/>
      <c r="AH930" s="552"/>
      <c r="AI930" s="614"/>
      <c r="AJ930" s="552"/>
      <c r="AK930" s="552"/>
      <c r="AL930" s="552"/>
      <c r="AM930" s="615"/>
      <c r="AN930" s="259"/>
      <c r="AO930" s="615"/>
      <c r="AP930" s="552"/>
      <c r="AQ930" s="552"/>
      <c r="AR930" s="552"/>
      <c r="AS930" s="552"/>
      <c r="AT930" s="552"/>
      <c r="AU930" s="552"/>
      <c r="AV930" s="552"/>
      <c r="AW930" s="616"/>
      <c r="AX930" s="552"/>
      <c r="AY930" s="552"/>
      <c r="AZ930" s="552"/>
      <c r="BA930" s="616"/>
      <c r="BB930" s="552"/>
      <c r="BC930" s="552"/>
      <c r="BD930" s="552"/>
      <c r="BE930" s="616"/>
      <c r="BF930" s="552"/>
      <c r="BG930" s="552"/>
      <c r="BH930" s="552"/>
      <c r="BI930" s="552"/>
      <c r="BJ930" s="552"/>
      <c r="BK930" s="552"/>
      <c r="BL930" s="552"/>
      <c r="BM930" s="552"/>
      <c r="BN930" s="552"/>
      <c r="BO930" s="678"/>
    </row>
    <row r="931" spans="32:67" ht="20.25" customHeight="1">
      <c r="AF931" s="678"/>
      <c r="AG931" s="552"/>
      <c r="AH931" s="552"/>
      <c r="AI931" s="614"/>
      <c r="AJ931" s="552"/>
      <c r="AK931" s="552"/>
      <c r="AL931" s="552"/>
      <c r="AM931" s="615"/>
      <c r="AN931" s="259"/>
      <c r="AO931" s="615"/>
      <c r="AP931" s="552"/>
      <c r="AQ931" s="552"/>
      <c r="AR931" s="552"/>
      <c r="AS931" s="552"/>
      <c r="AT931" s="552"/>
      <c r="AU931" s="552"/>
      <c r="AV931" s="552"/>
      <c r="AW931" s="616"/>
      <c r="AX931" s="552"/>
      <c r="AY931" s="552"/>
      <c r="AZ931" s="552"/>
      <c r="BA931" s="616"/>
      <c r="BB931" s="552"/>
      <c r="BC931" s="552"/>
      <c r="BD931" s="552"/>
      <c r="BE931" s="616"/>
      <c r="BF931" s="552"/>
      <c r="BG931" s="552"/>
      <c r="BH931" s="552"/>
      <c r="BI931" s="552"/>
      <c r="BJ931" s="552"/>
      <c r="BK931" s="552"/>
      <c r="BL931" s="552"/>
      <c r="BM931" s="552"/>
      <c r="BN931" s="552"/>
      <c r="BO931" s="678"/>
    </row>
    <row r="932" spans="32:67" ht="20.25" customHeight="1">
      <c r="AF932" s="678"/>
      <c r="AG932" s="552"/>
      <c r="AH932" s="552"/>
      <c r="AI932" s="614"/>
      <c r="AJ932" s="552"/>
      <c r="AK932" s="552"/>
      <c r="AL932" s="552"/>
      <c r="AM932" s="615"/>
      <c r="AN932" s="259"/>
      <c r="AO932" s="615"/>
      <c r="AP932" s="552"/>
      <c r="AQ932" s="552"/>
      <c r="AR932" s="552"/>
      <c r="AS932" s="552"/>
      <c r="AT932" s="552"/>
      <c r="AU932" s="552"/>
      <c r="AV932" s="552"/>
      <c r="AW932" s="616"/>
      <c r="AX932" s="552"/>
      <c r="AY932" s="552"/>
      <c r="AZ932" s="552"/>
      <c r="BA932" s="616"/>
      <c r="BB932" s="552"/>
      <c r="BC932" s="552"/>
      <c r="BD932" s="552"/>
      <c r="BE932" s="616"/>
      <c r="BF932" s="552"/>
      <c r="BG932" s="552"/>
      <c r="BH932" s="552"/>
      <c r="BI932" s="552"/>
      <c r="BJ932" s="552"/>
      <c r="BK932" s="552"/>
      <c r="BL932" s="552"/>
      <c r="BM932" s="552"/>
      <c r="BN932" s="552"/>
      <c r="BO932" s="678"/>
    </row>
    <row r="933" spans="32:67" ht="20.25" customHeight="1">
      <c r="AF933" s="678"/>
      <c r="AG933" s="552"/>
      <c r="AH933" s="552"/>
      <c r="AI933" s="614"/>
      <c r="AJ933" s="552"/>
      <c r="AK933" s="552"/>
      <c r="AL933" s="552"/>
      <c r="AM933" s="615"/>
      <c r="AN933" s="259"/>
      <c r="AO933" s="615"/>
      <c r="AP933" s="552"/>
      <c r="AQ933" s="552"/>
      <c r="AR933" s="552"/>
      <c r="AS933" s="552"/>
      <c r="AT933" s="552"/>
      <c r="AU933" s="552"/>
      <c r="AV933" s="552"/>
      <c r="AW933" s="616"/>
      <c r="AX933" s="552"/>
      <c r="AY933" s="552"/>
      <c r="AZ933" s="552"/>
      <c r="BA933" s="616"/>
      <c r="BB933" s="552"/>
      <c r="BC933" s="552"/>
      <c r="BD933" s="552"/>
      <c r="BE933" s="616"/>
      <c r="BF933" s="552"/>
      <c r="BG933" s="552"/>
      <c r="BH933" s="552"/>
      <c r="BI933" s="552"/>
      <c r="BJ933" s="552"/>
      <c r="BK933" s="552"/>
      <c r="BL933" s="552"/>
      <c r="BM933" s="552"/>
      <c r="BN933" s="552"/>
      <c r="BO933" s="678"/>
    </row>
    <row r="934" spans="32:67" ht="20.25" customHeight="1">
      <c r="AF934" s="678"/>
      <c r="AG934" s="552"/>
      <c r="AH934" s="552"/>
      <c r="AI934" s="614"/>
      <c r="AJ934" s="552"/>
      <c r="AK934" s="552"/>
      <c r="AL934" s="552"/>
      <c r="AM934" s="615"/>
      <c r="AN934" s="259"/>
      <c r="AO934" s="615"/>
      <c r="AP934" s="552"/>
      <c r="AQ934" s="552"/>
      <c r="AR934" s="552"/>
      <c r="AS934" s="552"/>
      <c r="AT934" s="552"/>
      <c r="AU934" s="552"/>
      <c r="AV934" s="552"/>
      <c r="AW934" s="616"/>
      <c r="AX934" s="552"/>
      <c r="AY934" s="552"/>
      <c r="AZ934" s="552"/>
      <c r="BA934" s="616"/>
      <c r="BB934" s="552"/>
      <c r="BC934" s="552"/>
      <c r="BD934" s="552"/>
      <c r="BE934" s="616"/>
      <c r="BF934" s="552"/>
      <c r="BG934" s="552"/>
      <c r="BH934" s="552"/>
      <c r="BI934" s="552"/>
      <c r="BJ934" s="552"/>
      <c r="BK934" s="552"/>
      <c r="BL934" s="552"/>
      <c r="BM934" s="552"/>
      <c r="BN934" s="552"/>
      <c r="BO934" s="678"/>
    </row>
    <row r="935" spans="32:67" ht="20.25" customHeight="1">
      <c r="AF935" s="678"/>
      <c r="AG935" s="552"/>
      <c r="AH935" s="552"/>
      <c r="AI935" s="614"/>
      <c r="AJ935" s="552"/>
      <c r="AK935" s="552"/>
      <c r="AL935" s="552"/>
      <c r="AM935" s="615"/>
      <c r="AN935" s="259"/>
      <c r="AO935" s="615"/>
      <c r="AP935" s="552"/>
      <c r="AQ935" s="552"/>
      <c r="AR935" s="552"/>
      <c r="AS935" s="552"/>
      <c r="AT935" s="552"/>
      <c r="AU935" s="552"/>
      <c r="AV935" s="552"/>
      <c r="AW935" s="616"/>
      <c r="AX935" s="552"/>
      <c r="AY935" s="552"/>
      <c r="AZ935" s="552"/>
      <c r="BA935" s="616"/>
      <c r="BB935" s="552"/>
      <c r="BC935" s="552"/>
      <c r="BD935" s="552"/>
      <c r="BE935" s="616"/>
      <c r="BF935" s="552"/>
      <c r="BG935" s="552"/>
      <c r="BH935" s="552"/>
      <c r="BI935" s="552"/>
      <c r="BJ935" s="552"/>
      <c r="BK935" s="552"/>
      <c r="BL935" s="552"/>
      <c r="BM935" s="552"/>
      <c r="BN935" s="552"/>
      <c r="BO935" s="678"/>
    </row>
    <row r="936" spans="32:67" ht="20.25" customHeight="1">
      <c r="AF936" s="678"/>
      <c r="AG936" s="552"/>
      <c r="AH936" s="552"/>
      <c r="AI936" s="614"/>
      <c r="AJ936" s="552"/>
      <c r="AK936" s="552"/>
      <c r="AL936" s="552"/>
      <c r="AM936" s="615"/>
      <c r="AN936" s="259"/>
      <c r="AO936" s="615"/>
      <c r="AP936" s="552"/>
      <c r="AQ936" s="552"/>
      <c r="AR936" s="552"/>
      <c r="AS936" s="552"/>
      <c r="AT936" s="552"/>
      <c r="AU936" s="552"/>
      <c r="AV936" s="552"/>
      <c r="AW936" s="616"/>
      <c r="AX936" s="552"/>
      <c r="AY936" s="552"/>
      <c r="AZ936" s="552"/>
      <c r="BA936" s="616"/>
      <c r="BB936" s="552"/>
      <c r="BC936" s="552"/>
      <c r="BD936" s="552"/>
      <c r="BE936" s="616"/>
      <c r="BF936" s="552"/>
      <c r="BG936" s="552"/>
      <c r="BH936" s="552"/>
      <c r="BI936" s="552"/>
      <c r="BJ936" s="552"/>
      <c r="BK936" s="552"/>
      <c r="BL936" s="552"/>
      <c r="BM936" s="552"/>
      <c r="BN936" s="552"/>
      <c r="BO936" s="678"/>
    </row>
    <row r="937" spans="32:67" ht="20.25" customHeight="1">
      <c r="AF937" s="678"/>
      <c r="AG937" s="552"/>
      <c r="AH937" s="552"/>
      <c r="AI937" s="614"/>
      <c r="AJ937" s="552"/>
      <c r="AK937" s="552"/>
      <c r="AL937" s="552"/>
      <c r="AM937" s="615"/>
      <c r="AN937" s="259"/>
      <c r="AO937" s="615"/>
      <c r="AP937" s="552"/>
      <c r="AQ937" s="552"/>
      <c r="AR937" s="552"/>
      <c r="AS937" s="552"/>
      <c r="AT937" s="552"/>
      <c r="AU937" s="552"/>
      <c r="AV937" s="552"/>
      <c r="AW937" s="616"/>
      <c r="AX937" s="552"/>
      <c r="AY937" s="552"/>
      <c r="AZ937" s="552"/>
      <c r="BA937" s="616"/>
      <c r="BB937" s="552"/>
      <c r="BC937" s="552"/>
      <c r="BD937" s="552"/>
      <c r="BE937" s="616"/>
      <c r="BF937" s="552"/>
      <c r="BG937" s="552"/>
      <c r="BH937" s="552"/>
      <c r="BI937" s="552"/>
      <c r="BJ937" s="552"/>
      <c r="BK937" s="552"/>
      <c r="BL937" s="552"/>
      <c r="BM937" s="552"/>
      <c r="BN937" s="552"/>
      <c r="BO937" s="678"/>
    </row>
    <row r="938" spans="32:67" ht="20.25" customHeight="1">
      <c r="AF938" s="678"/>
      <c r="AG938" s="552"/>
      <c r="AH938" s="552"/>
      <c r="AI938" s="614"/>
      <c r="AJ938" s="552"/>
      <c r="AK938" s="552"/>
      <c r="AL938" s="552"/>
      <c r="AM938" s="615"/>
      <c r="AN938" s="259"/>
      <c r="AO938" s="615"/>
      <c r="AP938" s="552"/>
      <c r="AQ938" s="552"/>
      <c r="AR938" s="552"/>
      <c r="AS938" s="552"/>
      <c r="AT938" s="552"/>
      <c r="AU938" s="552"/>
      <c r="AV938" s="552"/>
      <c r="AW938" s="616"/>
      <c r="AX938" s="552"/>
      <c r="AY938" s="552"/>
      <c r="AZ938" s="552"/>
      <c r="BA938" s="616"/>
      <c r="BB938" s="552"/>
      <c r="BC938" s="552"/>
      <c r="BD938" s="552"/>
      <c r="BE938" s="616"/>
      <c r="BF938" s="552"/>
      <c r="BG938" s="552"/>
      <c r="BH938" s="552"/>
      <c r="BI938" s="552"/>
      <c r="BJ938" s="552"/>
      <c r="BK938" s="552"/>
      <c r="BL938" s="552"/>
      <c r="BM938" s="552"/>
      <c r="BN938" s="552"/>
      <c r="BO938" s="678"/>
    </row>
    <row r="939" spans="32:67" ht="20.25" customHeight="1">
      <c r="AF939" s="678"/>
      <c r="AG939" s="552"/>
      <c r="AH939" s="552"/>
      <c r="AI939" s="614"/>
      <c r="AJ939" s="552"/>
      <c r="AK939" s="552"/>
      <c r="AL939" s="552"/>
      <c r="AM939" s="615"/>
      <c r="AN939" s="259"/>
      <c r="AO939" s="615"/>
      <c r="AP939" s="552"/>
      <c r="AQ939" s="552"/>
      <c r="AR939" s="552"/>
      <c r="AS939" s="552"/>
      <c r="AT939" s="552"/>
      <c r="AU939" s="552"/>
      <c r="AV939" s="552"/>
      <c r="AW939" s="616"/>
      <c r="AX939" s="552"/>
      <c r="AY939" s="552"/>
      <c r="AZ939" s="552"/>
      <c r="BA939" s="616"/>
      <c r="BB939" s="552"/>
      <c r="BC939" s="552"/>
      <c r="BD939" s="552"/>
      <c r="BE939" s="616"/>
      <c r="BF939" s="552"/>
      <c r="BG939" s="552"/>
      <c r="BH939" s="552"/>
      <c r="BI939" s="552"/>
      <c r="BJ939" s="552"/>
      <c r="BK939" s="552"/>
      <c r="BL939" s="552"/>
      <c r="BM939" s="552"/>
      <c r="BN939" s="552"/>
      <c r="BO939" s="678"/>
    </row>
    <row r="940" spans="32:67" ht="20.25" customHeight="1">
      <c r="AF940" s="678"/>
      <c r="AG940" s="552"/>
      <c r="AH940" s="552"/>
      <c r="AI940" s="614"/>
      <c r="AJ940" s="552"/>
      <c r="AK940" s="552"/>
      <c r="AL940" s="552"/>
      <c r="AM940" s="615"/>
      <c r="AN940" s="259"/>
      <c r="AO940" s="615"/>
      <c r="AP940" s="552"/>
      <c r="AQ940" s="552"/>
      <c r="AR940" s="552"/>
      <c r="AS940" s="552"/>
      <c r="AT940" s="552"/>
      <c r="AU940" s="552"/>
      <c r="AV940" s="552"/>
      <c r="AW940" s="616"/>
      <c r="AX940" s="552"/>
      <c r="AY940" s="552"/>
      <c r="AZ940" s="552"/>
      <c r="BA940" s="616"/>
      <c r="BB940" s="552"/>
      <c r="BC940" s="552"/>
      <c r="BD940" s="552"/>
      <c r="BE940" s="616"/>
      <c r="BF940" s="552"/>
      <c r="BG940" s="552"/>
      <c r="BH940" s="552"/>
      <c r="BI940" s="552"/>
      <c r="BJ940" s="552"/>
      <c r="BK940" s="552"/>
      <c r="BL940" s="552"/>
      <c r="BM940" s="552"/>
      <c r="BN940" s="552"/>
      <c r="BO940" s="678"/>
    </row>
    <row r="941" spans="32:67" ht="20.25" customHeight="1">
      <c r="AF941" s="678"/>
      <c r="AG941" s="552"/>
      <c r="AH941" s="552"/>
      <c r="AI941" s="614"/>
      <c r="AJ941" s="552"/>
      <c r="AK941" s="552"/>
      <c r="AL941" s="552"/>
      <c r="AM941" s="615"/>
      <c r="AN941" s="259"/>
      <c r="AO941" s="615"/>
      <c r="AP941" s="552"/>
      <c r="AQ941" s="552"/>
      <c r="AR941" s="552"/>
      <c r="AS941" s="552"/>
      <c r="AT941" s="552"/>
      <c r="AU941" s="552"/>
      <c r="AV941" s="552"/>
      <c r="AW941" s="616"/>
      <c r="AX941" s="552"/>
      <c r="AY941" s="552"/>
      <c r="AZ941" s="552"/>
      <c r="BA941" s="616"/>
      <c r="BB941" s="552"/>
      <c r="BC941" s="552"/>
      <c r="BD941" s="552"/>
      <c r="BE941" s="616"/>
      <c r="BF941" s="552"/>
      <c r="BG941" s="552"/>
      <c r="BH941" s="552"/>
      <c r="BI941" s="552"/>
      <c r="BJ941" s="552"/>
      <c r="BK941" s="552"/>
      <c r="BL941" s="552"/>
      <c r="BM941" s="552"/>
      <c r="BN941" s="552"/>
      <c r="BO941" s="678"/>
    </row>
    <row r="942" spans="32:67" ht="20.25" customHeight="1">
      <c r="AF942" s="678"/>
      <c r="AG942" s="552"/>
      <c r="AH942" s="552"/>
      <c r="AI942" s="614"/>
      <c r="AJ942" s="552"/>
      <c r="AK942" s="552"/>
      <c r="AL942" s="552"/>
      <c r="AM942" s="615"/>
      <c r="AN942" s="259"/>
      <c r="AO942" s="615"/>
      <c r="AP942" s="552"/>
      <c r="AQ942" s="552"/>
      <c r="AR942" s="552"/>
      <c r="AS942" s="552"/>
      <c r="AT942" s="552"/>
      <c r="AU942" s="552"/>
      <c r="AV942" s="552"/>
      <c r="AW942" s="616"/>
      <c r="AX942" s="552"/>
      <c r="AY942" s="552"/>
      <c r="AZ942" s="552"/>
      <c r="BA942" s="616"/>
      <c r="BB942" s="552"/>
      <c r="BC942" s="552"/>
      <c r="BD942" s="552"/>
      <c r="BE942" s="616"/>
      <c r="BF942" s="552"/>
      <c r="BG942" s="552"/>
      <c r="BH942" s="552"/>
      <c r="BI942" s="552"/>
      <c r="BJ942" s="552"/>
      <c r="BK942" s="552"/>
      <c r="BL942" s="552"/>
      <c r="BM942" s="552"/>
      <c r="BN942" s="552"/>
      <c r="BO942" s="678"/>
    </row>
    <row r="943" spans="32:67" ht="20.25" customHeight="1">
      <c r="AF943" s="678"/>
      <c r="AG943" s="552"/>
      <c r="AH943" s="552"/>
      <c r="AI943" s="614"/>
      <c r="AJ943" s="552"/>
      <c r="AK943" s="552"/>
      <c r="AL943" s="552"/>
      <c r="AM943" s="615"/>
      <c r="AN943" s="259"/>
      <c r="AO943" s="615"/>
      <c r="AP943" s="552"/>
      <c r="AQ943" s="552"/>
      <c r="AR943" s="552"/>
      <c r="AS943" s="552"/>
      <c r="AT943" s="552"/>
      <c r="AU943" s="552"/>
      <c r="AV943" s="552"/>
      <c r="AW943" s="616"/>
      <c r="AX943" s="552"/>
      <c r="AY943" s="552"/>
      <c r="AZ943" s="552"/>
      <c r="BA943" s="616"/>
      <c r="BB943" s="552"/>
      <c r="BC943" s="552"/>
      <c r="BD943" s="552"/>
      <c r="BE943" s="616"/>
      <c r="BF943" s="552"/>
      <c r="BG943" s="552"/>
      <c r="BH943" s="552"/>
      <c r="BI943" s="552"/>
      <c r="BJ943" s="552"/>
      <c r="BK943" s="552"/>
      <c r="BL943" s="552"/>
      <c r="BM943" s="552"/>
      <c r="BN943" s="552"/>
      <c r="BO943" s="678"/>
    </row>
    <row r="944" spans="32:67" ht="20.25" customHeight="1">
      <c r="AF944" s="678"/>
      <c r="AG944" s="552"/>
      <c r="AH944" s="552"/>
      <c r="AI944" s="614"/>
      <c r="AJ944" s="552"/>
      <c r="AK944" s="552"/>
      <c r="AL944" s="552"/>
      <c r="AM944" s="615"/>
      <c r="AN944" s="259"/>
      <c r="AO944" s="615"/>
      <c r="AP944" s="552"/>
      <c r="AQ944" s="552"/>
      <c r="AR944" s="552"/>
      <c r="AS944" s="552"/>
      <c r="AT944" s="552"/>
      <c r="AU944" s="552"/>
      <c r="AV944" s="552"/>
      <c r="AW944" s="616"/>
      <c r="AX944" s="552"/>
      <c r="AY944" s="552"/>
      <c r="AZ944" s="552"/>
      <c r="BA944" s="616"/>
      <c r="BB944" s="552"/>
      <c r="BC944" s="552"/>
      <c r="BD944" s="552"/>
      <c r="BE944" s="616"/>
      <c r="BF944" s="552"/>
      <c r="BG944" s="552"/>
      <c r="BH944" s="552"/>
      <c r="BI944" s="552"/>
      <c r="BJ944" s="552"/>
      <c r="BK944" s="552"/>
      <c r="BL944" s="552"/>
      <c r="BM944" s="552"/>
      <c r="BN944" s="552"/>
      <c r="BO944" s="678"/>
    </row>
    <row r="945" spans="32:67" ht="20.25" customHeight="1">
      <c r="AF945" s="678"/>
      <c r="AG945" s="552"/>
      <c r="AH945" s="552"/>
      <c r="AI945" s="614"/>
      <c r="AJ945" s="552"/>
      <c r="AK945" s="552"/>
      <c r="AL945" s="552"/>
      <c r="AM945" s="615"/>
      <c r="AN945" s="259"/>
      <c r="AO945" s="615"/>
      <c r="AP945" s="552"/>
      <c r="AQ945" s="552"/>
      <c r="AR945" s="552"/>
      <c r="AS945" s="552"/>
      <c r="AT945" s="552"/>
      <c r="AU945" s="552"/>
      <c r="AV945" s="552"/>
      <c r="AW945" s="616"/>
      <c r="AX945" s="552"/>
      <c r="AY945" s="552"/>
      <c r="AZ945" s="552"/>
      <c r="BA945" s="616"/>
      <c r="BB945" s="552"/>
      <c r="BC945" s="552"/>
      <c r="BD945" s="552"/>
      <c r="BE945" s="616"/>
      <c r="BF945" s="552"/>
      <c r="BG945" s="552"/>
      <c r="BH945" s="552"/>
      <c r="BI945" s="552"/>
      <c r="BJ945" s="552"/>
      <c r="BK945" s="552"/>
      <c r="BL945" s="552"/>
      <c r="BM945" s="552"/>
      <c r="BN945" s="552"/>
      <c r="BO945" s="678"/>
    </row>
    <row r="946" spans="32:67" ht="20.25" customHeight="1">
      <c r="AF946" s="678"/>
      <c r="AG946" s="552"/>
      <c r="AH946" s="552"/>
      <c r="AI946" s="614"/>
      <c r="AJ946" s="552"/>
      <c r="AK946" s="552"/>
      <c r="AL946" s="552"/>
      <c r="AM946" s="615"/>
      <c r="AN946" s="259"/>
      <c r="AO946" s="615"/>
      <c r="AP946" s="552"/>
      <c r="AQ946" s="552"/>
      <c r="AR946" s="552"/>
      <c r="AS946" s="552"/>
      <c r="AT946" s="552"/>
      <c r="AU946" s="552"/>
      <c r="AV946" s="552"/>
      <c r="AW946" s="616"/>
      <c r="AX946" s="552"/>
      <c r="AY946" s="552"/>
      <c r="AZ946" s="552"/>
      <c r="BA946" s="616"/>
      <c r="BB946" s="552"/>
      <c r="BC946" s="552"/>
      <c r="BD946" s="552"/>
      <c r="BE946" s="616"/>
      <c r="BF946" s="552"/>
      <c r="BG946" s="552"/>
      <c r="BH946" s="552"/>
      <c r="BI946" s="552"/>
      <c r="BJ946" s="552"/>
      <c r="BK946" s="552"/>
      <c r="BL946" s="552"/>
      <c r="BM946" s="552"/>
      <c r="BN946" s="552"/>
      <c r="BO946" s="678"/>
    </row>
    <row r="947" spans="32:67" ht="20.25" customHeight="1">
      <c r="AF947" s="678"/>
      <c r="AG947" s="552"/>
      <c r="AH947" s="552"/>
      <c r="AI947" s="614"/>
      <c r="AJ947" s="552"/>
      <c r="AK947" s="552"/>
      <c r="AL947" s="552"/>
      <c r="AM947" s="615"/>
      <c r="AN947" s="259"/>
      <c r="AO947" s="615"/>
      <c r="AP947" s="552"/>
      <c r="AQ947" s="552"/>
      <c r="AR947" s="552"/>
      <c r="AS947" s="552"/>
      <c r="AT947" s="552"/>
      <c r="AU947" s="552"/>
      <c r="AV947" s="552"/>
      <c r="AW947" s="616"/>
      <c r="AX947" s="552"/>
      <c r="AY947" s="552"/>
      <c r="AZ947" s="552"/>
      <c r="BA947" s="616"/>
      <c r="BB947" s="552"/>
      <c r="BC947" s="552"/>
      <c r="BD947" s="552"/>
      <c r="BE947" s="616"/>
      <c r="BF947" s="552"/>
      <c r="BG947" s="552"/>
      <c r="BH947" s="552"/>
      <c r="BI947" s="552"/>
      <c r="BJ947" s="552"/>
      <c r="BK947" s="552"/>
      <c r="BL947" s="552"/>
      <c r="BM947" s="552"/>
      <c r="BN947" s="552"/>
      <c r="BO947" s="678"/>
    </row>
    <row r="948" spans="32:67" ht="20.25" customHeight="1">
      <c r="AF948" s="678"/>
      <c r="AG948" s="552"/>
      <c r="AH948" s="552"/>
      <c r="AI948" s="614"/>
      <c r="AJ948" s="552"/>
      <c r="AK948" s="552"/>
      <c r="AL948" s="552"/>
      <c r="AM948" s="615"/>
      <c r="AN948" s="259"/>
      <c r="AO948" s="615"/>
      <c r="AP948" s="552"/>
      <c r="AQ948" s="552"/>
      <c r="AR948" s="552"/>
      <c r="AS948" s="552"/>
      <c r="AT948" s="552"/>
      <c r="AU948" s="552"/>
      <c r="AV948" s="552"/>
      <c r="AW948" s="616"/>
      <c r="AX948" s="552"/>
      <c r="AY948" s="552"/>
      <c r="AZ948" s="552"/>
      <c r="BA948" s="616"/>
      <c r="BB948" s="552"/>
      <c r="BC948" s="552"/>
      <c r="BD948" s="552"/>
      <c r="BE948" s="616"/>
      <c r="BF948" s="552"/>
      <c r="BG948" s="552"/>
      <c r="BH948" s="552"/>
      <c r="BI948" s="552"/>
      <c r="BJ948" s="552"/>
      <c r="BK948" s="552"/>
      <c r="BL948" s="552"/>
      <c r="BM948" s="552"/>
      <c r="BN948" s="552"/>
      <c r="BO948" s="678"/>
    </row>
    <row r="949" spans="32:67" ht="20.25" customHeight="1">
      <c r="AF949" s="678"/>
      <c r="AG949" s="552"/>
      <c r="AH949" s="552"/>
      <c r="AI949" s="614"/>
      <c r="AJ949" s="552"/>
      <c r="AK949" s="552"/>
      <c r="AL949" s="552"/>
      <c r="AM949" s="615"/>
      <c r="AN949" s="259"/>
      <c r="AO949" s="615"/>
      <c r="AP949" s="552"/>
      <c r="AQ949" s="552"/>
      <c r="AR949" s="552"/>
      <c r="AS949" s="552"/>
      <c r="AT949" s="552"/>
      <c r="AU949" s="552"/>
      <c r="AV949" s="552"/>
      <c r="AW949" s="616"/>
      <c r="AX949" s="552"/>
      <c r="AY949" s="552"/>
      <c r="AZ949" s="552"/>
      <c r="BA949" s="616"/>
      <c r="BB949" s="552"/>
      <c r="BC949" s="552"/>
      <c r="BD949" s="552"/>
      <c r="BE949" s="616"/>
      <c r="BF949" s="552"/>
      <c r="BG949" s="552"/>
      <c r="BH949" s="552"/>
      <c r="BI949" s="552"/>
      <c r="BJ949" s="552"/>
      <c r="BK949" s="552"/>
      <c r="BL949" s="552"/>
      <c r="BM949" s="552"/>
      <c r="BN949" s="552"/>
      <c r="BO949" s="678"/>
    </row>
    <row r="950" spans="32:67" ht="20.25" customHeight="1">
      <c r="AF950" s="678"/>
      <c r="AG950" s="552"/>
      <c r="AH950" s="552"/>
      <c r="AI950" s="614"/>
      <c r="AJ950" s="552"/>
      <c r="AK950" s="552"/>
      <c r="AL950" s="552"/>
      <c r="AM950" s="615"/>
      <c r="AN950" s="259"/>
      <c r="AO950" s="615"/>
      <c r="AP950" s="552"/>
      <c r="AQ950" s="552"/>
      <c r="AR950" s="552"/>
      <c r="AS950" s="552"/>
      <c r="AT950" s="552"/>
      <c r="AU950" s="552"/>
      <c r="AV950" s="552"/>
      <c r="AW950" s="616"/>
      <c r="AX950" s="552"/>
      <c r="AY950" s="552"/>
      <c r="AZ950" s="552"/>
      <c r="BA950" s="616"/>
      <c r="BB950" s="552"/>
      <c r="BC950" s="552"/>
      <c r="BD950" s="552"/>
      <c r="BE950" s="616"/>
      <c r="BF950" s="552"/>
      <c r="BG950" s="552"/>
      <c r="BH950" s="552"/>
      <c r="BI950" s="552"/>
      <c r="BJ950" s="552"/>
      <c r="BK950" s="552"/>
      <c r="BL950" s="552"/>
      <c r="BM950" s="552"/>
      <c r="BN950" s="552"/>
      <c r="BO950" s="678"/>
    </row>
    <row r="951" spans="32:67" ht="20.25" customHeight="1">
      <c r="AF951" s="678"/>
      <c r="AG951" s="552"/>
      <c r="AH951" s="552"/>
      <c r="AI951" s="614"/>
      <c r="AJ951" s="552"/>
      <c r="AK951" s="552"/>
      <c r="AL951" s="552"/>
      <c r="AM951" s="615"/>
      <c r="AN951" s="259"/>
      <c r="AO951" s="615"/>
      <c r="AP951" s="552"/>
      <c r="AQ951" s="552"/>
      <c r="AR951" s="552"/>
      <c r="AS951" s="552"/>
      <c r="AT951" s="552"/>
      <c r="AU951" s="552"/>
      <c r="AV951" s="552"/>
      <c r="AW951" s="616"/>
      <c r="AX951" s="552"/>
      <c r="AY951" s="552"/>
      <c r="AZ951" s="552"/>
      <c r="BA951" s="616"/>
      <c r="BB951" s="552"/>
      <c r="BC951" s="552"/>
      <c r="BD951" s="552"/>
      <c r="BE951" s="616"/>
      <c r="BF951" s="552"/>
      <c r="BG951" s="552"/>
      <c r="BH951" s="552"/>
      <c r="BI951" s="552"/>
      <c r="BJ951" s="552"/>
      <c r="BK951" s="552"/>
      <c r="BL951" s="552"/>
      <c r="BM951" s="552"/>
      <c r="BN951" s="552"/>
      <c r="BO951" s="678"/>
    </row>
    <row r="952" spans="32:67" ht="20.25" customHeight="1">
      <c r="AF952" s="678"/>
      <c r="AG952" s="552"/>
      <c r="AH952" s="552"/>
      <c r="AI952" s="614"/>
      <c r="AJ952" s="552"/>
      <c r="AK952" s="552"/>
      <c r="AL952" s="552"/>
      <c r="AM952" s="615"/>
      <c r="AN952" s="259"/>
      <c r="AO952" s="615"/>
      <c r="AP952" s="552"/>
      <c r="AQ952" s="552"/>
      <c r="AR952" s="552"/>
      <c r="AS952" s="552"/>
      <c r="AT952" s="552"/>
      <c r="AU952" s="552"/>
      <c r="AV952" s="552"/>
      <c r="AW952" s="616"/>
      <c r="AX952" s="552"/>
      <c r="AY952" s="552"/>
      <c r="AZ952" s="552"/>
      <c r="BA952" s="616"/>
      <c r="BB952" s="552"/>
      <c r="BC952" s="552"/>
      <c r="BD952" s="552"/>
      <c r="BE952" s="616"/>
      <c r="BF952" s="552"/>
      <c r="BG952" s="552"/>
      <c r="BH952" s="552"/>
      <c r="BI952" s="552"/>
      <c r="BJ952" s="552"/>
      <c r="BK952" s="552"/>
      <c r="BL952" s="552"/>
      <c r="BM952" s="552"/>
      <c r="BN952" s="552"/>
      <c r="BO952" s="678"/>
    </row>
    <row r="953" spans="32:67" ht="20.25" customHeight="1">
      <c r="AF953" s="678"/>
      <c r="AG953" s="552"/>
      <c r="AH953" s="552"/>
      <c r="AI953" s="614"/>
      <c r="AJ953" s="552"/>
      <c r="AK953" s="552"/>
      <c r="AL953" s="552"/>
      <c r="AM953" s="615"/>
      <c r="AN953" s="259"/>
      <c r="AO953" s="615"/>
      <c r="AP953" s="552"/>
      <c r="AQ953" s="552"/>
      <c r="AR953" s="552"/>
      <c r="AS953" s="552"/>
      <c r="AT953" s="552"/>
      <c r="AU953" s="552"/>
      <c r="AV953" s="552"/>
      <c r="AW953" s="616"/>
      <c r="AX953" s="552"/>
      <c r="AY953" s="552"/>
      <c r="AZ953" s="552"/>
      <c r="BA953" s="616"/>
      <c r="BB953" s="552"/>
      <c r="BC953" s="552"/>
      <c r="BD953" s="552"/>
      <c r="BE953" s="616"/>
      <c r="BF953" s="552"/>
      <c r="BG953" s="552"/>
      <c r="BH953" s="552"/>
      <c r="BI953" s="552"/>
      <c r="BJ953" s="552"/>
      <c r="BK953" s="552"/>
      <c r="BL953" s="552"/>
      <c r="BM953" s="552"/>
      <c r="BN953" s="552"/>
      <c r="BO953" s="678"/>
    </row>
    <row r="954" spans="32:67" ht="20.25" customHeight="1">
      <c r="AF954" s="678"/>
      <c r="AG954" s="552"/>
      <c r="AH954" s="552"/>
      <c r="AI954" s="614"/>
      <c r="AJ954" s="552"/>
      <c r="AK954" s="552"/>
      <c r="AL954" s="552"/>
      <c r="AM954" s="615"/>
      <c r="AN954" s="259"/>
      <c r="AO954" s="615"/>
      <c r="AP954" s="552"/>
      <c r="AQ954" s="552"/>
      <c r="AR954" s="552"/>
      <c r="AS954" s="552"/>
      <c r="AT954" s="552"/>
      <c r="AU954" s="552"/>
      <c r="AV954" s="552"/>
      <c r="AW954" s="616"/>
      <c r="AX954" s="552"/>
      <c r="AY954" s="552"/>
      <c r="AZ954" s="552"/>
      <c r="BA954" s="616"/>
      <c r="BB954" s="552"/>
      <c r="BC954" s="552"/>
      <c r="BD954" s="552"/>
      <c r="BE954" s="616"/>
      <c r="BF954" s="552"/>
      <c r="BG954" s="552"/>
      <c r="BH954" s="552"/>
      <c r="BI954" s="552"/>
      <c r="BJ954" s="552"/>
      <c r="BK954" s="552"/>
      <c r="BL954" s="552"/>
      <c r="BM954" s="552"/>
      <c r="BN954" s="552"/>
      <c r="BO954" s="678"/>
    </row>
    <row r="955" spans="32:67" ht="20.25" customHeight="1">
      <c r="AF955" s="678"/>
      <c r="AG955" s="552"/>
      <c r="AH955" s="552"/>
      <c r="AI955" s="614"/>
      <c r="AJ955" s="552"/>
      <c r="AK955" s="552"/>
      <c r="AL955" s="552"/>
      <c r="AM955" s="615"/>
      <c r="AN955" s="259"/>
      <c r="AO955" s="615"/>
      <c r="AP955" s="552"/>
      <c r="AQ955" s="552"/>
      <c r="AR955" s="552"/>
      <c r="AS955" s="552"/>
      <c r="AT955" s="552"/>
      <c r="AU955" s="552"/>
      <c r="AV955" s="552"/>
      <c r="AW955" s="616"/>
      <c r="AX955" s="552"/>
      <c r="AY955" s="552"/>
      <c r="AZ955" s="552"/>
      <c r="BA955" s="616"/>
      <c r="BB955" s="552"/>
      <c r="BC955" s="552"/>
      <c r="BD955" s="552"/>
      <c r="BE955" s="616"/>
      <c r="BF955" s="552"/>
      <c r="BG955" s="552"/>
      <c r="BH955" s="552"/>
      <c r="BI955" s="552"/>
      <c r="BJ955" s="552"/>
      <c r="BK955" s="552"/>
      <c r="BL955" s="552"/>
      <c r="BM955" s="552"/>
      <c r="BN955" s="552"/>
      <c r="BO955" s="678"/>
    </row>
    <row r="956" spans="32:67" ht="20.25" customHeight="1">
      <c r="AF956" s="678"/>
      <c r="AG956" s="552"/>
      <c r="AH956" s="552"/>
      <c r="AI956" s="614"/>
      <c r="AJ956" s="552"/>
      <c r="AK956" s="552"/>
      <c r="AL956" s="552"/>
      <c r="AM956" s="615"/>
      <c r="AN956" s="259"/>
      <c r="AO956" s="615"/>
      <c r="AP956" s="552"/>
      <c r="AQ956" s="552"/>
      <c r="AR956" s="552"/>
      <c r="AS956" s="552"/>
      <c r="AT956" s="552"/>
      <c r="AU956" s="552"/>
      <c r="AV956" s="552"/>
      <c r="AW956" s="616"/>
      <c r="AX956" s="552"/>
      <c r="AY956" s="552"/>
      <c r="AZ956" s="552"/>
      <c r="BA956" s="616"/>
      <c r="BB956" s="552"/>
      <c r="BC956" s="552"/>
      <c r="BD956" s="552"/>
      <c r="BE956" s="616"/>
      <c r="BF956" s="552"/>
      <c r="BG956" s="552"/>
      <c r="BH956" s="552"/>
      <c r="BI956" s="552"/>
      <c r="BJ956" s="552"/>
      <c r="BK956" s="552"/>
      <c r="BL956" s="552"/>
      <c r="BM956" s="552"/>
      <c r="BN956" s="552"/>
      <c r="BO956" s="678"/>
    </row>
    <row r="957" spans="32:67" ht="20.25" customHeight="1">
      <c r="AF957" s="678"/>
      <c r="AG957" s="552"/>
      <c r="AH957" s="552"/>
      <c r="AI957" s="614"/>
      <c r="AJ957" s="552"/>
      <c r="AK957" s="552"/>
      <c r="AL957" s="552"/>
      <c r="AM957" s="615"/>
      <c r="AN957" s="259"/>
      <c r="AO957" s="615"/>
      <c r="AP957" s="552"/>
      <c r="AQ957" s="552"/>
      <c r="AR957" s="552"/>
      <c r="AS957" s="552"/>
      <c r="AT957" s="552"/>
      <c r="AU957" s="552"/>
      <c r="AV957" s="552"/>
      <c r="AW957" s="616"/>
      <c r="AX957" s="552"/>
      <c r="AY957" s="552"/>
      <c r="AZ957" s="552"/>
      <c r="BA957" s="616"/>
      <c r="BB957" s="552"/>
      <c r="BC957" s="552"/>
      <c r="BD957" s="552"/>
      <c r="BE957" s="616"/>
      <c r="BF957" s="552"/>
      <c r="BG957" s="552"/>
      <c r="BH957" s="552"/>
      <c r="BI957" s="552"/>
      <c r="BJ957" s="552"/>
      <c r="BK957" s="552"/>
      <c r="BL957" s="552"/>
      <c r="BM957" s="552"/>
      <c r="BN957" s="552"/>
      <c r="BO957" s="678"/>
    </row>
    <row r="958" spans="32:67" ht="20.25" customHeight="1">
      <c r="AF958" s="678"/>
      <c r="AG958" s="552"/>
      <c r="AH958" s="552"/>
      <c r="AI958" s="614"/>
      <c r="AJ958" s="552"/>
      <c r="AK958" s="552"/>
      <c r="AL958" s="552"/>
      <c r="AM958" s="615"/>
      <c r="AN958" s="259"/>
      <c r="AO958" s="615"/>
      <c r="AP958" s="552"/>
      <c r="AQ958" s="552"/>
      <c r="AR958" s="552"/>
      <c r="AS958" s="552"/>
      <c r="AT958" s="552"/>
      <c r="AU958" s="552"/>
      <c r="AV958" s="552"/>
      <c r="AW958" s="616"/>
      <c r="AX958" s="552"/>
      <c r="AY958" s="552"/>
      <c r="AZ958" s="552"/>
      <c r="BA958" s="616"/>
      <c r="BB958" s="552"/>
      <c r="BC958" s="552"/>
      <c r="BD958" s="552"/>
      <c r="BE958" s="616"/>
      <c r="BF958" s="552"/>
      <c r="BG958" s="552"/>
      <c r="BH958" s="552"/>
      <c r="BI958" s="552"/>
      <c r="BJ958" s="552"/>
      <c r="BK958" s="552"/>
      <c r="BL958" s="552"/>
      <c r="BM958" s="552"/>
      <c r="BN958" s="552"/>
      <c r="BO958" s="678"/>
    </row>
    <row r="959" spans="32:67" ht="20.25" customHeight="1">
      <c r="AF959" s="678"/>
      <c r="AG959" s="552"/>
      <c r="AH959" s="552"/>
      <c r="AI959" s="614"/>
      <c r="AJ959" s="552"/>
      <c r="AK959" s="552"/>
      <c r="AL959" s="552"/>
      <c r="AM959" s="615"/>
      <c r="AN959" s="259"/>
      <c r="AO959" s="615"/>
      <c r="AP959" s="552"/>
      <c r="AQ959" s="552"/>
      <c r="AR959" s="552"/>
      <c r="AS959" s="552"/>
      <c r="AT959" s="552"/>
      <c r="AU959" s="552"/>
      <c r="AV959" s="552"/>
      <c r="AW959" s="616"/>
      <c r="AX959" s="552"/>
      <c r="AY959" s="552"/>
      <c r="AZ959" s="552"/>
      <c r="BA959" s="616"/>
      <c r="BB959" s="552"/>
      <c r="BC959" s="552"/>
      <c r="BD959" s="552"/>
      <c r="BE959" s="616"/>
      <c r="BF959" s="552"/>
      <c r="BG959" s="552"/>
      <c r="BH959" s="552"/>
      <c r="BI959" s="552"/>
      <c r="BJ959" s="552"/>
      <c r="BK959" s="552"/>
      <c r="BL959" s="552"/>
      <c r="BM959" s="552"/>
      <c r="BN959" s="552"/>
      <c r="BO959" s="678"/>
    </row>
    <row r="960" spans="32:67" ht="20.25" customHeight="1">
      <c r="AF960" s="678"/>
      <c r="AG960" s="552"/>
      <c r="AH960" s="552"/>
      <c r="AI960" s="614"/>
      <c r="AJ960" s="552"/>
      <c r="AK960" s="552"/>
      <c r="AL960" s="552"/>
      <c r="AM960" s="615"/>
      <c r="AN960" s="259"/>
      <c r="AO960" s="615"/>
      <c r="AP960" s="552"/>
      <c r="AQ960" s="552"/>
      <c r="AR960" s="552"/>
      <c r="AS960" s="552"/>
      <c r="AT960" s="552"/>
      <c r="AU960" s="552"/>
      <c r="AV960" s="552"/>
      <c r="AW960" s="616"/>
      <c r="AX960" s="552"/>
      <c r="AY960" s="552"/>
      <c r="AZ960" s="552"/>
      <c r="BA960" s="616"/>
      <c r="BB960" s="552"/>
      <c r="BC960" s="552"/>
      <c r="BD960" s="552"/>
      <c r="BE960" s="616"/>
      <c r="BF960" s="552"/>
      <c r="BG960" s="552"/>
      <c r="BH960" s="552"/>
      <c r="BI960" s="552"/>
      <c r="BJ960" s="552"/>
      <c r="BK960" s="552"/>
      <c r="BL960" s="552"/>
      <c r="BM960" s="552"/>
      <c r="BN960" s="552"/>
      <c r="BO960" s="678"/>
    </row>
    <row r="961" spans="32:67" ht="20.25" customHeight="1">
      <c r="AF961" s="678"/>
      <c r="AG961" s="552"/>
      <c r="AH961" s="552"/>
      <c r="AI961" s="614"/>
      <c r="AJ961" s="552"/>
      <c r="AK961" s="552"/>
      <c r="AL961" s="552"/>
      <c r="AM961" s="615"/>
      <c r="AN961" s="259"/>
      <c r="AO961" s="615"/>
      <c r="AP961" s="552"/>
      <c r="AQ961" s="552"/>
      <c r="AR961" s="552"/>
      <c r="AS961" s="552"/>
      <c r="AT961" s="552"/>
      <c r="AU961" s="552"/>
      <c r="AV961" s="552"/>
      <c r="AW961" s="616"/>
      <c r="AX961" s="552"/>
      <c r="AY961" s="552"/>
      <c r="AZ961" s="552"/>
      <c r="BA961" s="616"/>
      <c r="BB961" s="552"/>
      <c r="BC961" s="552"/>
      <c r="BD961" s="552"/>
      <c r="BE961" s="616"/>
      <c r="BF961" s="552"/>
      <c r="BG961" s="552"/>
      <c r="BH961" s="552"/>
      <c r="BI961" s="552"/>
      <c r="BJ961" s="552"/>
      <c r="BK961" s="552"/>
      <c r="BL961" s="552"/>
      <c r="BM961" s="552"/>
      <c r="BN961" s="552"/>
      <c r="BO961" s="678"/>
    </row>
    <row r="962" spans="32:67" ht="20.25" customHeight="1">
      <c r="AF962" s="678"/>
      <c r="AG962" s="552"/>
      <c r="AH962" s="552"/>
      <c r="AI962" s="614"/>
      <c r="AJ962" s="552"/>
      <c r="AK962" s="552"/>
      <c r="AL962" s="552"/>
      <c r="AM962" s="615"/>
      <c r="AN962" s="259"/>
      <c r="AO962" s="615"/>
      <c r="AP962" s="552"/>
      <c r="AQ962" s="552"/>
      <c r="AR962" s="552"/>
      <c r="AS962" s="552"/>
      <c r="AT962" s="552"/>
      <c r="AU962" s="552"/>
      <c r="AV962" s="552"/>
      <c r="AW962" s="616"/>
      <c r="AX962" s="552"/>
      <c r="AY962" s="552"/>
      <c r="AZ962" s="552"/>
      <c r="BA962" s="616"/>
      <c r="BB962" s="552"/>
      <c r="BC962" s="552"/>
      <c r="BD962" s="552"/>
      <c r="BE962" s="616"/>
      <c r="BF962" s="552"/>
      <c r="BG962" s="552"/>
      <c r="BH962" s="552"/>
      <c r="BI962" s="552"/>
      <c r="BJ962" s="552"/>
      <c r="BK962" s="552"/>
      <c r="BL962" s="552"/>
      <c r="BM962" s="552"/>
      <c r="BN962" s="552"/>
      <c r="BO962" s="678"/>
    </row>
    <row r="963" spans="32:67" ht="20.25" customHeight="1">
      <c r="AF963" s="678"/>
      <c r="AG963" s="552"/>
      <c r="AH963" s="552"/>
      <c r="AI963" s="614"/>
      <c r="AJ963" s="552"/>
      <c r="AK963" s="552"/>
      <c r="AL963" s="552"/>
      <c r="AM963" s="615"/>
      <c r="AN963" s="259"/>
      <c r="AO963" s="615"/>
      <c r="AP963" s="552"/>
      <c r="AQ963" s="552"/>
      <c r="AR963" s="552"/>
      <c r="AS963" s="552"/>
      <c r="AT963" s="552"/>
      <c r="AU963" s="552"/>
      <c r="AV963" s="552"/>
      <c r="AW963" s="616"/>
      <c r="AX963" s="552"/>
      <c r="AY963" s="552"/>
      <c r="AZ963" s="552"/>
      <c r="BA963" s="616"/>
      <c r="BB963" s="552"/>
      <c r="BC963" s="552"/>
      <c r="BD963" s="552"/>
      <c r="BE963" s="616"/>
      <c r="BF963" s="552"/>
      <c r="BG963" s="552"/>
      <c r="BH963" s="552"/>
      <c r="BI963" s="552"/>
      <c r="BJ963" s="552"/>
      <c r="BK963" s="552"/>
      <c r="BL963" s="552"/>
      <c r="BM963" s="552"/>
      <c r="BN963" s="552"/>
      <c r="BO963" s="678"/>
    </row>
    <row r="964" spans="32:67" ht="20.25" customHeight="1">
      <c r="AF964" s="678"/>
      <c r="AG964" s="552"/>
      <c r="AH964" s="552"/>
      <c r="AI964" s="614"/>
      <c r="AJ964" s="552"/>
      <c r="AK964" s="552"/>
      <c r="AL964" s="552"/>
      <c r="AM964" s="615"/>
      <c r="AN964" s="259"/>
      <c r="AO964" s="615"/>
      <c r="AP964" s="552"/>
      <c r="AQ964" s="552"/>
      <c r="AR964" s="552"/>
      <c r="AS964" s="552"/>
      <c r="AT964" s="552"/>
      <c r="AU964" s="552"/>
      <c r="AV964" s="552"/>
      <c r="AW964" s="616"/>
      <c r="AX964" s="552"/>
      <c r="AY964" s="552"/>
      <c r="AZ964" s="552"/>
      <c r="BA964" s="616"/>
      <c r="BB964" s="552"/>
      <c r="BC964" s="552"/>
      <c r="BD964" s="552"/>
      <c r="BE964" s="616"/>
      <c r="BF964" s="552"/>
      <c r="BG964" s="552"/>
      <c r="BH964" s="552"/>
      <c r="BI964" s="552"/>
      <c r="BJ964" s="552"/>
      <c r="BK964" s="552"/>
      <c r="BL964" s="552"/>
      <c r="BM964" s="552"/>
      <c r="BN964" s="552"/>
      <c r="BO964" s="678"/>
    </row>
    <row r="965" spans="32:67" ht="20.25" customHeight="1">
      <c r="AF965" s="678"/>
      <c r="AG965" s="552"/>
      <c r="AH965" s="552"/>
      <c r="AI965" s="614"/>
      <c r="AJ965" s="552"/>
      <c r="AK965" s="552"/>
      <c r="AL965" s="552"/>
      <c r="AM965" s="615"/>
      <c r="AN965" s="259"/>
      <c r="AO965" s="615"/>
      <c r="AP965" s="552"/>
      <c r="AQ965" s="552"/>
      <c r="AR965" s="552"/>
      <c r="AS965" s="552"/>
      <c r="AT965" s="552"/>
      <c r="AU965" s="552"/>
      <c r="AV965" s="552"/>
      <c r="AW965" s="616"/>
      <c r="AX965" s="552"/>
      <c r="AY965" s="552"/>
      <c r="AZ965" s="552"/>
      <c r="BA965" s="616"/>
      <c r="BB965" s="552"/>
      <c r="BC965" s="552"/>
      <c r="BD965" s="552"/>
      <c r="BE965" s="616"/>
      <c r="BF965" s="552"/>
      <c r="BG965" s="552"/>
      <c r="BH965" s="552"/>
      <c r="BI965" s="552"/>
      <c r="BJ965" s="552"/>
      <c r="BK965" s="552"/>
      <c r="BL965" s="552"/>
      <c r="BM965" s="552"/>
      <c r="BN965" s="552"/>
      <c r="BO965" s="678"/>
    </row>
    <row r="966" spans="32:67" ht="20.25" customHeight="1">
      <c r="AF966" s="678"/>
      <c r="AG966" s="552"/>
      <c r="AH966" s="552"/>
      <c r="AI966" s="614"/>
      <c r="AJ966" s="552"/>
      <c r="AK966" s="552"/>
      <c r="AL966" s="552"/>
      <c r="AM966" s="615"/>
      <c r="AN966" s="259"/>
      <c r="AO966" s="615"/>
      <c r="AP966" s="552"/>
      <c r="AQ966" s="552"/>
      <c r="AR966" s="552"/>
      <c r="AS966" s="552"/>
      <c r="AT966" s="552"/>
      <c r="AU966" s="552"/>
      <c r="AV966" s="552"/>
      <c r="AW966" s="616"/>
      <c r="AX966" s="552"/>
      <c r="AY966" s="552"/>
      <c r="AZ966" s="552"/>
      <c r="BA966" s="616"/>
      <c r="BB966" s="552"/>
      <c r="BC966" s="552"/>
      <c r="BD966" s="552"/>
      <c r="BE966" s="616"/>
      <c r="BF966" s="552"/>
      <c r="BG966" s="552"/>
      <c r="BH966" s="552"/>
      <c r="BI966" s="552"/>
      <c r="BJ966" s="552"/>
      <c r="BK966" s="552"/>
      <c r="BL966" s="552"/>
      <c r="BM966" s="552"/>
      <c r="BN966" s="552"/>
      <c r="BO966" s="678"/>
    </row>
    <row r="967" spans="32:67" ht="20.25" customHeight="1">
      <c r="AF967" s="678"/>
      <c r="AG967" s="552"/>
      <c r="AH967" s="552"/>
      <c r="AI967" s="614"/>
      <c r="AJ967" s="552"/>
      <c r="AK967" s="552"/>
      <c r="AL967" s="552"/>
      <c r="AM967" s="615"/>
      <c r="AN967" s="259"/>
      <c r="AO967" s="615"/>
      <c r="AP967" s="552"/>
      <c r="AQ967" s="552"/>
      <c r="AR967" s="552"/>
      <c r="AS967" s="552"/>
      <c r="AT967" s="552"/>
      <c r="AU967" s="552"/>
      <c r="AV967" s="552"/>
      <c r="AW967" s="616"/>
      <c r="AX967" s="552"/>
      <c r="AY967" s="552"/>
      <c r="AZ967" s="552"/>
      <c r="BA967" s="616"/>
      <c r="BB967" s="552"/>
      <c r="BC967" s="552"/>
      <c r="BD967" s="552"/>
      <c r="BE967" s="616"/>
      <c r="BF967" s="552"/>
      <c r="BG967" s="552"/>
      <c r="BH967" s="552"/>
      <c r="BI967" s="552"/>
      <c r="BJ967" s="552"/>
      <c r="BK967" s="552"/>
      <c r="BL967" s="552"/>
      <c r="BM967" s="552"/>
      <c r="BN967" s="552"/>
      <c r="BO967" s="678"/>
    </row>
    <row r="968" spans="32:67" ht="20.25" customHeight="1">
      <c r="AF968" s="678"/>
      <c r="AG968" s="552"/>
      <c r="AH968" s="552"/>
      <c r="AI968" s="614"/>
      <c r="AJ968" s="552"/>
      <c r="AK968" s="552"/>
      <c r="AL968" s="552"/>
      <c r="AM968" s="615"/>
      <c r="AN968" s="259"/>
      <c r="AO968" s="615"/>
      <c r="AP968" s="552"/>
      <c r="AQ968" s="552"/>
      <c r="AR968" s="552"/>
      <c r="AS968" s="552"/>
      <c r="AT968" s="552"/>
      <c r="AU968" s="552"/>
      <c r="AV968" s="552"/>
      <c r="AW968" s="616"/>
      <c r="AX968" s="552"/>
      <c r="AY968" s="552"/>
      <c r="AZ968" s="552"/>
      <c r="BA968" s="616"/>
      <c r="BB968" s="552"/>
      <c r="BC968" s="552"/>
      <c r="BD968" s="552"/>
      <c r="BE968" s="616"/>
      <c r="BF968" s="552"/>
      <c r="BG968" s="552"/>
      <c r="BH968" s="552"/>
      <c r="BI968" s="552"/>
      <c r="BJ968" s="552"/>
      <c r="BK968" s="552"/>
      <c r="BL968" s="552"/>
      <c r="BM968" s="552"/>
      <c r="BN968" s="552"/>
      <c r="BO968" s="678"/>
    </row>
    <row r="969" spans="32:67" ht="20.25" customHeight="1">
      <c r="AF969" s="678"/>
      <c r="AG969" s="552"/>
      <c r="AH969" s="552"/>
      <c r="AI969" s="614"/>
      <c r="AJ969" s="552"/>
      <c r="AK969" s="552"/>
      <c r="AL969" s="552"/>
      <c r="AM969" s="615"/>
      <c r="AN969" s="259"/>
      <c r="AO969" s="615"/>
      <c r="AP969" s="552"/>
      <c r="AQ969" s="552"/>
      <c r="AR969" s="552"/>
      <c r="AS969" s="552"/>
      <c r="AT969" s="552"/>
      <c r="AU969" s="552"/>
      <c r="AV969" s="552"/>
      <c r="AW969" s="616"/>
      <c r="AX969" s="552"/>
      <c r="AY969" s="552"/>
      <c r="AZ969" s="552"/>
      <c r="BA969" s="616"/>
      <c r="BB969" s="552"/>
      <c r="BC969" s="552"/>
      <c r="BD969" s="552"/>
      <c r="BE969" s="616"/>
      <c r="BF969" s="552"/>
      <c r="BG969" s="552"/>
      <c r="BH969" s="552"/>
      <c r="BI969" s="552"/>
      <c r="BJ969" s="552"/>
      <c r="BK969" s="552"/>
      <c r="BL969" s="552"/>
      <c r="BM969" s="552"/>
      <c r="BN969" s="552"/>
      <c r="BO969" s="678"/>
    </row>
    <row r="970" spans="32:67" ht="20.25" customHeight="1">
      <c r="AF970" s="678"/>
      <c r="AG970" s="552"/>
      <c r="AH970" s="552"/>
      <c r="AI970" s="614"/>
      <c r="AJ970" s="552"/>
      <c r="AK970" s="552"/>
      <c r="AL970" s="552"/>
      <c r="AM970" s="615"/>
      <c r="AN970" s="259"/>
      <c r="AO970" s="615"/>
      <c r="AP970" s="552"/>
      <c r="AQ970" s="552"/>
      <c r="AR970" s="552"/>
      <c r="AS970" s="552"/>
      <c r="AT970" s="552"/>
      <c r="AU970" s="552"/>
      <c r="AV970" s="552"/>
      <c r="AW970" s="616"/>
      <c r="AX970" s="552"/>
      <c r="AY970" s="552"/>
      <c r="AZ970" s="552"/>
      <c r="BA970" s="616"/>
      <c r="BB970" s="552"/>
      <c r="BC970" s="552"/>
      <c r="BD970" s="552"/>
      <c r="BE970" s="616"/>
      <c r="BF970" s="552"/>
      <c r="BG970" s="552"/>
      <c r="BH970" s="552"/>
      <c r="BI970" s="552"/>
      <c r="BJ970" s="552"/>
      <c r="BK970" s="552"/>
      <c r="BL970" s="552"/>
      <c r="BM970" s="552"/>
      <c r="BN970" s="552"/>
      <c r="BO970" s="678"/>
    </row>
    <row r="971" spans="32:67" ht="20.25" customHeight="1">
      <c r="AF971" s="678"/>
      <c r="AG971" s="552"/>
      <c r="AH971" s="552"/>
      <c r="AI971" s="614"/>
      <c r="AJ971" s="552"/>
      <c r="AK971" s="552"/>
      <c r="AL971" s="552"/>
      <c r="AM971" s="615"/>
      <c r="AN971" s="259"/>
      <c r="AO971" s="615"/>
      <c r="AP971" s="552"/>
      <c r="AQ971" s="552"/>
      <c r="AR971" s="552"/>
      <c r="AS971" s="552"/>
      <c r="AT971" s="552"/>
      <c r="AU971" s="552"/>
      <c r="AV971" s="552"/>
      <c r="AW971" s="616"/>
      <c r="AX971" s="552"/>
      <c r="AY971" s="552"/>
      <c r="AZ971" s="552"/>
      <c r="BA971" s="616"/>
      <c r="BB971" s="552"/>
      <c r="BC971" s="552"/>
      <c r="BD971" s="552"/>
      <c r="BE971" s="616"/>
      <c r="BF971" s="552"/>
      <c r="BG971" s="552"/>
      <c r="BH971" s="552"/>
      <c r="BI971" s="552"/>
      <c r="BJ971" s="552"/>
      <c r="BK971" s="552"/>
      <c r="BL971" s="552"/>
      <c r="BM971" s="552"/>
      <c r="BN971" s="552"/>
      <c r="BO971" s="678"/>
    </row>
    <row r="972" spans="32:67" ht="20.25" customHeight="1">
      <c r="AF972" s="678"/>
      <c r="AG972" s="552"/>
      <c r="AH972" s="552"/>
      <c r="AI972" s="614"/>
      <c r="AJ972" s="552"/>
      <c r="AK972" s="552"/>
      <c r="AL972" s="552"/>
      <c r="AM972" s="615"/>
      <c r="AN972" s="259"/>
      <c r="AO972" s="615"/>
      <c r="AP972" s="552"/>
      <c r="AQ972" s="552"/>
      <c r="AR972" s="552"/>
      <c r="AS972" s="552"/>
      <c r="AT972" s="552"/>
      <c r="AU972" s="552"/>
      <c r="AV972" s="552"/>
      <c r="AW972" s="616"/>
      <c r="AX972" s="552"/>
      <c r="AY972" s="552"/>
      <c r="AZ972" s="552"/>
      <c r="BA972" s="616"/>
      <c r="BB972" s="552"/>
      <c r="BC972" s="552"/>
      <c r="BD972" s="552"/>
      <c r="BE972" s="616"/>
      <c r="BF972" s="552"/>
      <c r="BG972" s="552"/>
      <c r="BH972" s="552"/>
      <c r="BI972" s="552"/>
      <c r="BJ972" s="552"/>
      <c r="BK972" s="552"/>
      <c r="BL972" s="552"/>
      <c r="BM972" s="552"/>
      <c r="BN972" s="552"/>
      <c r="BO972" s="678"/>
    </row>
    <row r="973" spans="32:67" ht="20.25" customHeight="1">
      <c r="AF973" s="678"/>
      <c r="AG973" s="552"/>
      <c r="AH973" s="552"/>
      <c r="AI973" s="614"/>
      <c r="AJ973" s="552"/>
      <c r="AK973" s="552"/>
      <c r="AL973" s="552"/>
      <c r="AM973" s="615"/>
      <c r="AN973" s="259"/>
      <c r="AO973" s="615"/>
      <c r="AP973" s="552"/>
      <c r="AQ973" s="552"/>
      <c r="AR973" s="552"/>
      <c r="AS973" s="552"/>
      <c r="AT973" s="552"/>
      <c r="AU973" s="552"/>
      <c r="AV973" s="552"/>
      <c r="AW973" s="616"/>
      <c r="AX973" s="552"/>
      <c r="AY973" s="552"/>
      <c r="AZ973" s="552"/>
      <c r="BA973" s="616"/>
      <c r="BB973" s="552"/>
      <c r="BC973" s="552"/>
      <c r="BD973" s="552"/>
      <c r="BE973" s="616"/>
      <c r="BF973" s="552"/>
      <c r="BG973" s="552"/>
      <c r="BH973" s="552"/>
      <c r="BI973" s="552"/>
      <c r="BJ973" s="552"/>
      <c r="BK973" s="552"/>
      <c r="BL973" s="552"/>
      <c r="BM973" s="552"/>
      <c r="BN973" s="552"/>
      <c r="BO973" s="678"/>
    </row>
    <row r="974" spans="32:67" ht="20.25" customHeight="1">
      <c r="AF974" s="678"/>
      <c r="AG974" s="552"/>
      <c r="AH974" s="552"/>
      <c r="AI974" s="614"/>
      <c r="AJ974" s="552"/>
      <c r="AK974" s="552"/>
      <c r="AL974" s="552"/>
      <c r="AM974" s="615"/>
      <c r="AN974" s="259"/>
      <c r="AO974" s="615"/>
      <c r="AP974" s="552"/>
      <c r="AQ974" s="552"/>
      <c r="AR974" s="552"/>
      <c r="AS974" s="552"/>
      <c r="AT974" s="552"/>
      <c r="AU974" s="552"/>
      <c r="AV974" s="552"/>
      <c r="AW974" s="616"/>
      <c r="AX974" s="552"/>
      <c r="AY974" s="552"/>
      <c r="AZ974" s="552"/>
      <c r="BA974" s="616"/>
      <c r="BB974" s="552"/>
      <c r="BC974" s="552"/>
      <c r="BD974" s="552"/>
      <c r="BE974" s="616"/>
      <c r="BF974" s="552"/>
      <c r="BG974" s="552"/>
      <c r="BH974" s="552"/>
      <c r="BI974" s="552"/>
      <c r="BJ974" s="552"/>
      <c r="BK974" s="552"/>
      <c r="BL974" s="552"/>
      <c r="BM974" s="552"/>
      <c r="BN974" s="552"/>
      <c r="BO974" s="678"/>
    </row>
    <row r="975" spans="32:67" ht="20.25" customHeight="1">
      <c r="AF975" s="678"/>
      <c r="AG975" s="552"/>
      <c r="AH975" s="552"/>
      <c r="AI975" s="614"/>
      <c r="AJ975" s="552"/>
      <c r="AK975" s="552"/>
      <c r="AL975" s="552"/>
      <c r="AM975" s="615"/>
      <c r="AN975" s="259"/>
      <c r="AO975" s="615"/>
      <c r="AP975" s="552"/>
      <c r="AQ975" s="552"/>
      <c r="AR975" s="552"/>
      <c r="AS975" s="552"/>
      <c r="AT975" s="552"/>
      <c r="AU975" s="552"/>
      <c r="AV975" s="552"/>
      <c r="AW975" s="616"/>
      <c r="AX975" s="552"/>
      <c r="AY975" s="552"/>
      <c r="AZ975" s="552"/>
      <c r="BA975" s="616"/>
      <c r="BB975" s="552"/>
      <c r="BC975" s="552"/>
      <c r="BD975" s="552"/>
      <c r="BE975" s="616"/>
      <c r="BF975" s="552"/>
      <c r="BG975" s="552"/>
      <c r="BH975" s="552"/>
      <c r="BI975" s="552"/>
      <c r="BJ975" s="552"/>
      <c r="BK975" s="552"/>
      <c r="BL975" s="552"/>
      <c r="BM975" s="552"/>
      <c r="BN975" s="552"/>
      <c r="BO975" s="678"/>
    </row>
    <row r="976" spans="32:67" ht="20.25" customHeight="1">
      <c r="AF976" s="678"/>
      <c r="AG976" s="552"/>
      <c r="AH976" s="552"/>
      <c r="AI976" s="614"/>
      <c r="AJ976" s="552"/>
      <c r="AK976" s="552"/>
      <c r="AL976" s="552"/>
      <c r="AM976" s="615"/>
      <c r="AN976" s="259"/>
      <c r="AO976" s="615"/>
      <c r="AP976" s="552"/>
      <c r="AQ976" s="552"/>
      <c r="AR976" s="552"/>
      <c r="AS976" s="552"/>
      <c r="AT976" s="552"/>
      <c r="AU976" s="552"/>
      <c r="AV976" s="552"/>
      <c r="AW976" s="616"/>
      <c r="AX976" s="552"/>
      <c r="AY976" s="552"/>
      <c r="AZ976" s="552"/>
      <c r="BA976" s="616"/>
      <c r="BB976" s="552"/>
      <c r="BC976" s="552"/>
      <c r="BD976" s="552"/>
      <c r="BE976" s="616"/>
      <c r="BF976" s="552"/>
      <c r="BG976" s="552"/>
      <c r="BH976" s="552"/>
      <c r="BI976" s="552"/>
      <c r="BJ976" s="552"/>
      <c r="BK976" s="552"/>
      <c r="BL976" s="552"/>
      <c r="BM976" s="552"/>
      <c r="BN976" s="552"/>
      <c r="BO976" s="678"/>
    </row>
    <row r="977" spans="32:67" ht="20.25" customHeight="1">
      <c r="AF977" s="678"/>
      <c r="AG977" s="552"/>
      <c r="AH977" s="552"/>
      <c r="AI977" s="614"/>
      <c r="AJ977" s="552"/>
      <c r="AK977" s="552"/>
      <c r="AL977" s="552"/>
      <c r="AM977" s="615"/>
      <c r="AN977" s="259"/>
      <c r="AO977" s="615"/>
      <c r="AP977" s="552"/>
      <c r="AQ977" s="552"/>
      <c r="AR977" s="552"/>
      <c r="AS977" s="552"/>
      <c r="AT977" s="552"/>
      <c r="AU977" s="552"/>
      <c r="AV977" s="552"/>
      <c r="AW977" s="616"/>
      <c r="AX977" s="552"/>
      <c r="AY977" s="552"/>
      <c r="AZ977" s="552"/>
      <c r="BA977" s="616"/>
      <c r="BB977" s="552"/>
      <c r="BC977" s="552"/>
      <c r="BD977" s="552"/>
      <c r="BE977" s="616"/>
      <c r="BF977" s="552"/>
      <c r="BG977" s="552"/>
      <c r="BH977" s="552"/>
      <c r="BI977" s="552"/>
      <c r="BJ977" s="552"/>
      <c r="BK977" s="552"/>
      <c r="BL977" s="552"/>
      <c r="BM977" s="552"/>
      <c r="BN977" s="552"/>
      <c r="BO977" s="678"/>
    </row>
    <row r="978" spans="32:67" ht="20.25" customHeight="1">
      <c r="AF978" s="678"/>
      <c r="AG978" s="552"/>
      <c r="AH978" s="552"/>
      <c r="AI978" s="614"/>
      <c r="AJ978" s="552"/>
      <c r="AK978" s="552"/>
      <c r="AL978" s="552"/>
      <c r="AM978" s="615"/>
      <c r="AN978" s="259"/>
      <c r="AO978" s="615"/>
      <c r="AP978" s="552"/>
      <c r="AQ978" s="552"/>
      <c r="AR978" s="552"/>
      <c r="AS978" s="552"/>
      <c r="AT978" s="552"/>
      <c r="AU978" s="552"/>
      <c r="AV978" s="552"/>
      <c r="AW978" s="616"/>
      <c r="AX978" s="552"/>
      <c r="AY978" s="552"/>
      <c r="AZ978" s="552"/>
      <c r="BA978" s="616"/>
      <c r="BB978" s="552"/>
      <c r="BC978" s="552"/>
      <c r="BD978" s="552"/>
      <c r="BE978" s="616"/>
      <c r="BF978" s="552"/>
      <c r="BG978" s="552"/>
      <c r="BH978" s="552"/>
      <c r="BI978" s="552"/>
      <c r="BJ978" s="552"/>
      <c r="BK978" s="552"/>
      <c r="BL978" s="552"/>
      <c r="BM978" s="552"/>
      <c r="BN978" s="552"/>
      <c r="BO978" s="678"/>
    </row>
    <row r="979" spans="32:67" ht="20.25" customHeight="1">
      <c r="AF979" s="678"/>
      <c r="AG979" s="552"/>
      <c r="AH979" s="552"/>
      <c r="AI979" s="614"/>
      <c r="AJ979" s="552"/>
      <c r="AK979" s="552"/>
      <c r="AL979" s="552"/>
      <c r="AM979" s="615"/>
      <c r="AN979" s="259"/>
      <c r="AO979" s="615"/>
      <c r="AP979" s="552"/>
      <c r="AQ979" s="552"/>
      <c r="AR979" s="552"/>
      <c r="AS979" s="552"/>
      <c r="AT979" s="552"/>
      <c r="AU979" s="552"/>
      <c r="AV979" s="552"/>
      <c r="AW979" s="616"/>
      <c r="AX979" s="552"/>
      <c r="AY979" s="552"/>
      <c r="AZ979" s="552"/>
      <c r="BA979" s="616"/>
      <c r="BB979" s="552"/>
      <c r="BC979" s="552"/>
      <c r="BD979" s="552"/>
      <c r="BE979" s="616"/>
      <c r="BF979" s="552"/>
      <c r="BG979" s="552"/>
      <c r="BH979" s="552"/>
      <c r="BI979" s="552"/>
      <c r="BJ979" s="552"/>
      <c r="BK979" s="552"/>
      <c r="BL979" s="552"/>
      <c r="BM979" s="552"/>
      <c r="BN979" s="552"/>
      <c r="BO979" s="678"/>
    </row>
    <row r="980" spans="32:67" ht="20.25" customHeight="1">
      <c r="AF980" s="678"/>
      <c r="AG980" s="552"/>
      <c r="AH980" s="552"/>
      <c r="AI980" s="614"/>
      <c r="AJ980" s="552"/>
      <c r="AK980" s="552"/>
      <c r="AL980" s="552"/>
      <c r="AM980" s="615"/>
      <c r="AN980" s="259"/>
      <c r="AO980" s="615"/>
      <c r="AP980" s="552"/>
      <c r="AQ980" s="552"/>
      <c r="AR980" s="552"/>
      <c r="AS980" s="552"/>
      <c r="AT980" s="552"/>
      <c r="AU980" s="552"/>
      <c r="AV980" s="552"/>
      <c r="AW980" s="616"/>
      <c r="AX980" s="552"/>
      <c r="AY980" s="552"/>
      <c r="AZ980" s="552"/>
      <c r="BA980" s="616"/>
      <c r="BB980" s="552"/>
      <c r="BC980" s="552"/>
      <c r="BD980" s="552"/>
      <c r="BE980" s="616"/>
      <c r="BF980" s="552"/>
      <c r="BG980" s="552"/>
      <c r="BH980" s="552"/>
      <c r="BI980" s="552"/>
      <c r="BJ980" s="552"/>
      <c r="BK980" s="552"/>
      <c r="BL980" s="552"/>
      <c r="BM980" s="552"/>
      <c r="BN980" s="552"/>
      <c r="BO980" s="678"/>
    </row>
    <row r="981" spans="32:67" ht="20.25" customHeight="1">
      <c r="AF981" s="678"/>
      <c r="AG981" s="552"/>
      <c r="AH981" s="552"/>
      <c r="AI981" s="614"/>
      <c r="AJ981" s="552"/>
      <c r="AK981" s="552"/>
      <c r="AL981" s="552"/>
      <c r="AM981" s="615"/>
      <c r="AN981" s="259"/>
      <c r="AO981" s="615"/>
      <c r="AP981" s="552"/>
      <c r="AQ981" s="552"/>
      <c r="AR981" s="552"/>
      <c r="AS981" s="552"/>
      <c r="AT981" s="552"/>
      <c r="AU981" s="552"/>
      <c r="AV981" s="552"/>
      <c r="AW981" s="616"/>
      <c r="AX981" s="552"/>
      <c r="AY981" s="552"/>
      <c r="AZ981" s="552"/>
      <c r="BA981" s="616"/>
      <c r="BB981" s="552"/>
      <c r="BC981" s="552"/>
      <c r="BD981" s="552"/>
      <c r="BE981" s="616"/>
      <c r="BF981" s="552"/>
      <c r="BG981" s="552"/>
      <c r="BH981" s="552"/>
      <c r="BI981" s="552"/>
      <c r="BJ981" s="552"/>
      <c r="BK981" s="552"/>
      <c r="BL981" s="552"/>
      <c r="BM981" s="552"/>
      <c r="BN981" s="552"/>
      <c r="BO981" s="678"/>
    </row>
    <row r="982" spans="32:67" ht="20.25" customHeight="1">
      <c r="AF982" s="678"/>
      <c r="AG982" s="552"/>
      <c r="AH982" s="552"/>
      <c r="AI982" s="614"/>
      <c r="AJ982" s="552"/>
      <c r="AK982" s="552"/>
      <c r="AL982" s="552"/>
      <c r="AM982" s="615"/>
      <c r="AN982" s="259"/>
      <c r="AO982" s="615"/>
      <c r="AP982" s="552"/>
      <c r="AQ982" s="552"/>
      <c r="AR982" s="552"/>
      <c r="AS982" s="552"/>
      <c r="AT982" s="552"/>
      <c r="AU982" s="552"/>
      <c r="AV982" s="552"/>
      <c r="AW982" s="616"/>
      <c r="AX982" s="552"/>
      <c r="AY982" s="552"/>
      <c r="AZ982" s="552"/>
      <c r="BA982" s="616"/>
      <c r="BB982" s="552"/>
      <c r="BC982" s="552"/>
      <c r="BD982" s="552"/>
      <c r="BE982" s="616"/>
      <c r="BF982" s="552"/>
      <c r="BG982" s="552"/>
      <c r="BH982" s="552"/>
      <c r="BI982" s="552"/>
      <c r="BJ982" s="552"/>
      <c r="BK982" s="552"/>
      <c r="BL982" s="552"/>
      <c r="BM982" s="552"/>
      <c r="BN982" s="552"/>
      <c r="BO982" s="678"/>
    </row>
    <row r="983" spans="32:67" ht="20.25" customHeight="1">
      <c r="AF983" s="678"/>
      <c r="AG983" s="552"/>
      <c r="AH983" s="552"/>
      <c r="AI983" s="614"/>
      <c r="AJ983" s="552"/>
      <c r="AK983" s="552"/>
      <c r="AL983" s="552"/>
      <c r="AM983" s="615"/>
      <c r="AN983" s="259"/>
      <c r="AO983" s="615"/>
      <c r="AP983" s="552"/>
      <c r="AQ983" s="552"/>
      <c r="AR983" s="552"/>
      <c r="AS983" s="552"/>
      <c r="AT983" s="552"/>
      <c r="AU983" s="552"/>
      <c r="AV983" s="552"/>
      <c r="AW983" s="616"/>
      <c r="AX983" s="552"/>
      <c r="AY983" s="552"/>
      <c r="AZ983" s="552"/>
      <c r="BA983" s="616"/>
      <c r="BB983" s="552"/>
      <c r="BC983" s="552"/>
      <c r="BD983" s="552"/>
      <c r="BE983" s="616"/>
      <c r="BF983" s="552"/>
      <c r="BG983" s="552"/>
      <c r="BH983" s="552"/>
      <c r="BI983" s="552"/>
      <c r="BJ983" s="552"/>
      <c r="BK983" s="552"/>
      <c r="BL983" s="552"/>
      <c r="BM983" s="552"/>
      <c r="BN983" s="552"/>
      <c r="BO983" s="678"/>
    </row>
    <row r="984" spans="32:67" ht="20.25" customHeight="1">
      <c r="AF984" s="678"/>
      <c r="AG984" s="552"/>
      <c r="AH984" s="552"/>
      <c r="AI984" s="614"/>
      <c r="AJ984" s="552"/>
      <c r="AK984" s="552"/>
      <c r="AL984" s="552"/>
      <c r="AM984" s="615"/>
      <c r="AN984" s="259"/>
      <c r="AO984" s="615"/>
      <c r="AP984" s="552"/>
      <c r="AQ984" s="552"/>
      <c r="AR984" s="552"/>
      <c r="AS984" s="552"/>
      <c r="AT984" s="552"/>
      <c r="AU984" s="552"/>
      <c r="AV984" s="552"/>
      <c r="AW984" s="616"/>
      <c r="AX984" s="552"/>
      <c r="AY984" s="552"/>
      <c r="AZ984" s="552"/>
      <c r="BA984" s="616"/>
      <c r="BB984" s="552"/>
      <c r="BC984" s="552"/>
      <c r="BD984" s="552"/>
      <c r="BE984" s="616"/>
      <c r="BF984" s="552"/>
      <c r="BG984" s="552"/>
      <c r="BH984" s="552"/>
      <c r="BI984" s="552"/>
      <c r="BJ984" s="552"/>
      <c r="BK984" s="552"/>
      <c r="BL984" s="552"/>
      <c r="BM984" s="552"/>
      <c r="BN984" s="552"/>
      <c r="BO984" s="678"/>
    </row>
    <row r="985" spans="32:67" ht="20.25" customHeight="1">
      <c r="AF985" s="678"/>
      <c r="AG985" s="552"/>
      <c r="AH985" s="552"/>
      <c r="AI985" s="614"/>
      <c r="AJ985" s="552"/>
      <c r="AK985" s="552"/>
      <c r="AL985" s="552"/>
      <c r="AM985" s="615"/>
      <c r="AN985" s="259"/>
      <c r="AO985" s="615"/>
      <c r="AP985" s="552"/>
      <c r="AQ985" s="552"/>
      <c r="AR985" s="552"/>
      <c r="AS985" s="552"/>
      <c r="AT985" s="552"/>
      <c r="AU985" s="552"/>
      <c r="AV985" s="552"/>
      <c r="AW985" s="616"/>
      <c r="AX985" s="552"/>
      <c r="AY985" s="552"/>
      <c r="AZ985" s="552"/>
      <c r="BA985" s="616"/>
      <c r="BB985" s="552"/>
      <c r="BC985" s="552"/>
      <c r="BD985" s="552"/>
      <c r="BE985" s="616"/>
      <c r="BF985" s="552"/>
      <c r="BG985" s="552"/>
      <c r="BH985" s="552"/>
      <c r="BI985" s="552"/>
      <c r="BJ985" s="552"/>
      <c r="BK985" s="552"/>
      <c r="BL985" s="552"/>
      <c r="BM985" s="552"/>
      <c r="BN985" s="552"/>
      <c r="BO985" s="678"/>
    </row>
    <row r="986" spans="32:67" ht="20.25" customHeight="1">
      <c r="AF986" s="678"/>
      <c r="AG986" s="552"/>
      <c r="AH986" s="552"/>
      <c r="AI986" s="614"/>
      <c r="AJ986" s="552"/>
      <c r="AK986" s="552"/>
      <c r="AL986" s="552"/>
      <c r="AM986" s="615"/>
      <c r="AN986" s="259"/>
      <c r="AO986" s="615"/>
      <c r="AP986" s="552"/>
      <c r="AQ986" s="552"/>
      <c r="AR986" s="552"/>
      <c r="AS986" s="552"/>
      <c r="AT986" s="552"/>
      <c r="AU986" s="552"/>
      <c r="AV986" s="552"/>
      <c r="AW986" s="616"/>
      <c r="AX986" s="552"/>
      <c r="AY986" s="552"/>
      <c r="AZ986" s="552"/>
      <c r="BA986" s="616"/>
      <c r="BB986" s="552"/>
      <c r="BC986" s="552"/>
      <c r="BD986" s="552"/>
      <c r="BE986" s="616"/>
      <c r="BF986" s="552"/>
      <c r="BG986" s="552"/>
      <c r="BH986" s="552"/>
      <c r="BI986" s="552"/>
      <c r="BJ986" s="552"/>
      <c r="BK986" s="552"/>
      <c r="BL986" s="552"/>
      <c r="BM986" s="552"/>
      <c r="BN986" s="552"/>
      <c r="BO986" s="678"/>
    </row>
    <row r="987" spans="32:67" ht="20.25" customHeight="1">
      <c r="AF987" s="678"/>
      <c r="AG987" s="552"/>
      <c r="AH987" s="552"/>
      <c r="AI987" s="614"/>
      <c r="AJ987" s="552"/>
      <c r="AK987" s="552"/>
      <c r="AL987" s="552"/>
      <c r="AM987" s="615"/>
      <c r="AN987" s="259"/>
      <c r="AO987" s="615"/>
      <c r="AP987" s="552"/>
      <c r="AQ987" s="552"/>
      <c r="AR987" s="552"/>
      <c r="AS987" s="552"/>
      <c r="AT987" s="552"/>
      <c r="AU987" s="552"/>
      <c r="AV987" s="552"/>
      <c r="AW987" s="616"/>
      <c r="AX987" s="552"/>
      <c r="AY987" s="552"/>
      <c r="AZ987" s="552"/>
      <c r="BA987" s="616"/>
      <c r="BB987" s="552"/>
      <c r="BC987" s="552"/>
      <c r="BD987" s="552"/>
      <c r="BE987" s="616"/>
      <c r="BF987" s="552"/>
      <c r="BG987" s="552"/>
      <c r="BH987" s="552"/>
      <c r="BI987" s="552"/>
      <c r="BJ987" s="552"/>
      <c r="BK987" s="552"/>
      <c r="BL987" s="552"/>
      <c r="BM987" s="552"/>
      <c r="BN987" s="552"/>
      <c r="BO987" s="678"/>
    </row>
    <row r="988" spans="32:67" ht="20.25" customHeight="1">
      <c r="AF988" s="678"/>
      <c r="AG988" s="552"/>
      <c r="AH988" s="552"/>
      <c r="AI988" s="614"/>
      <c r="AJ988" s="552"/>
      <c r="AK988" s="552"/>
      <c r="AL988" s="552"/>
      <c r="AM988" s="615"/>
      <c r="AN988" s="259"/>
      <c r="AO988" s="615"/>
      <c r="AP988" s="552"/>
      <c r="AQ988" s="552"/>
      <c r="AR988" s="552"/>
      <c r="AS988" s="552"/>
      <c r="AT988" s="552"/>
      <c r="AU988" s="552"/>
      <c r="AV988" s="552"/>
      <c r="AW988" s="616"/>
      <c r="AX988" s="552"/>
      <c r="AY988" s="552"/>
      <c r="AZ988" s="552"/>
      <c r="BA988" s="616"/>
      <c r="BB988" s="552"/>
      <c r="BC988" s="552"/>
      <c r="BD988" s="552"/>
      <c r="BE988" s="616"/>
      <c r="BF988" s="552"/>
      <c r="BG988" s="552"/>
      <c r="BH988" s="552"/>
      <c r="BI988" s="552"/>
      <c r="BJ988" s="552"/>
      <c r="BK988" s="552"/>
      <c r="BL988" s="552"/>
      <c r="BM988" s="552"/>
      <c r="BN988" s="552"/>
      <c r="BO988" s="678"/>
    </row>
    <row r="989" spans="32:67" ht="20.25" customHeight="1">
      <c r="AF989" s="678"/>
      <c r="AG989" s="552"/>
      <c r="AH989" s="552"/>
      <c r="AI989" s="614"/>
      <c r="AJ989" s="552"/>
      <c r="AK989" s="552"/>
      <c r="AL989" s="552"/>
      <c r="AM989" s="615"/>
      <c r="AN989" s="259"/>
      <c r="AO989" s="615"/>
      <c r="AP989" s="552"/>
      <c r="AQ989" s="552"/>
      <c r="AR989" s="552"/>
      <c r="AS989" s="552"/>
      <c r="AT989" s="552"/>
      <c r="AU989" s="552"/>
      <c r="AV989" s="552"/>
      <c r="AW989" s="616"/>
      <c r="AX989" s="552"/>
      <c r="AY989" s="552"/>
      <c r="AZ989" s="552"/>
      <c r="BA989" s="616"/>
      <c r="BB989" s="552"/>
      <c r="BC989" s="552"/>
      <c r="BD989" s="552"/>
      <c r="BE989" s="616"/>
      <c r="BF989" s="552"/>
      <c r="BG989" s="552"/>
      <c r="BH989" s="552"/>
      <c r="BI989" s="552"/>
      <c r="BJ989" s="552"/>
      <c r="BK989" s="552"/>
      <c r="BL989" s="552"/>
      <c r="BM989" s="552"/>
      <c r="BN989" s="552"/>
      <c r="BO989" s="678"/>
    </row>
    <row r="990" spans="32:67" ht="20.25" customHeight="1">
      <c r="AF990" s="678"/>
      <c r="AG990" s="552"/>
      <c r="AH990" s="552"/>
      <c r="AI990" s="614"/>
      <c r="AJ990" s="552"/>
      <c r="AK990" s="552"/>
      <c r="AL990" s="552"/>
      <c r="AM990" s="615"/>
      <c r="AN990" s="259"/>
      <c r="AO990" s="615"/>
      <c r="AP990" s="552"/>
      <c r="AQ990" s="552"/>
      <c r="AR990" s="552"/>
      <c r="AS990" s="552"/>
      <c r="AT990" s="552"/>
      <c r="AU990" s="552"/>
      <c r="AV990" s="552"/>
      <c r="AW990" s="616"/>
      <c r="AX990" s="552"/>
      <c r="AY990" s="552"/>
      <c r="AZ990" s="552"/>
      <c r="BA990" s="616"/>
      <c r="BB990" s="552"/>
      <c r="BC990" s="552"/>
      <c r="BD990" s="552"/>
      <c r="BE990" s="616"/>
      <c r="BF990" s="552"/>
      <c r="BG990" s="552"/>
      <c r="BH990" s="552"/>
      <c r="BI990" s="552"/>
      <c r="BJ990" s="552"/>
      <c r="BK990" s="552"/>
      <c r="BL990" s="552"/>
      <c r="BM990" s="552"/>
      <c r="BN990" s="552"/>
      <c r="BO990" s="678"/>
    </row>
    <row r="991" spans="32:67" ht="20.25" customHeight="1">
      <c r="AF991" s="678"/>
      <c r="AG991" s="552"/>
      <c r="AH991" s="552"/>
      <c r="AI991" s="614"/>
      <c r="AJ991" s="552"/>
      <c r="AK991" s="552"/>
      <c r="AL991" s="552"/>
      <c r="AM991" s="615"/>
      <c r="AN991" s="259"/>
      <c r="AO991" s="615"/>
      <c r="AP991" s="552"/>
      <c r="AQ991" s="552"/>
      <c r="AR991" s="552"/>
      <c r="AS991" s="552"/>
      <c r="AT991" s="552"/>
      <c r="AU991" s="552"/>
      <c r="AV991" s="552"/>
      <c r="AW991" s="616"/>
      <c r="AX991" s="552"/>
      <c r="AY991" s="552"/>
      <c r="AZ991" s="552"/>
      <c r="BA991" s="616"/>
      <c r="BB991" s="552"/>
      <c r="BC991" s="552"/>
      <c r="BD991" s="552"/>
      <c r="BE991" s="616"/>
      <c r="BF991" s="552"/>
      <c r="BG991" s="552"/>
      <c r="BH991" s="552"/>
      <c r="BI991" s="552"/>
      <c r="BJ991" s="552"/>
      <c r="BK991" s="552"/>
      <c r="BL991" s="552"/>
      <c r="BM991" s="552"/>
      <c r="BN991" s="552"/>
      <c r="BO991" s="678"/>
    </row>
    <row r="992" spans="32:67" ht="20.25" customHeight="1">
      <c r="AF992" s="678"/>
      <c r="AG992" s="552"/>
      <c r="AH992" s="552"/>
      <c r="AI992" s="614"/>
      <c r="AJ992" s="552"/>
      <c r="AK992" s="552"/>
      <c r="AL992" s="552"/>
      <c r="AM992" s="615"/>
      <c r="AN992" s="259"/>
      <c r="AO992" s="615"/>
      <c r="AP992" s="552"/>
      <c r="AQ992" s="552"/>
      <c r="AR992" s="552"/>
      <c r="AS992" s="552"/>
      <c r="AT992" s="552"/>
      <c r="AU992" s="552"/>
      <c r="AV992" s="552"/>
      <c r="AW992" s="616"/>
      <c r="AX992" s="552"/>
      <c r="AY992" s="552"/>
      <c r="AZ992" s="552"/>
      <c r="BA992" s="616"/>
      <c r="BB992" s="552"/>
      <c r="BC992" s="552"/>
      <c r="BD992" s="552"/>
      <c r="BE992" s="616"/>
      <c r="BF992" s="552"/>
      <c r="BG992" s="552"/>
      <c r="BH992" s="552"/>
      <c r="BI992" s="552"/>
      <c r="BJ992" s="552"/>
      <c r="BK992" s="552"/>
      <c r="BL992" s="552"/>
      <c r="BM992" s="552"/>
      <c r="BN992" s="552"/>
      <c r="BO992" s="678"/>
    </row>
    <row r="993" spans="32:67" ht="20.25" customHeight="1">
      <c r="AF993" s="678"/>
      <c r="AG993" s="552"/>
      <c r="AH993" s="552"/>
      <c r="AI993" s="614"/>
      <c r="AJ993" s="552"/>
      <c r="AK993" s="552"/>
      <c r="AL993" s="552"/>
      <c r="AM993" s="615"/>
      <c r="AN993" s="259"/>
      <c r="AO993" s="615"/>
      <c r="AP993" s="552"/>
      <c r="AQ993" s="552"/>
      <c r="AR993" s="552"/>
      <c r="AS993" s="552"/>
      <c r="AT993" s="552"/>
      <c r="AU993" s="552"/>
      <c r="AV993" s="552"/>
      <c r="AW993" s="616"/>
      <c r="AX993" s="552"/>
      <c r="AY993" s="552"/>
      <c r="AZ993" s="552"/>
      <c r="BA993" s="616"/>
      <c r="BB993" s="552"/>
      <c r="BC993" s="552"/>
      <c r="BD993" s="552"/>
      <c r="BE993" s="616"/>
      <c r="BF993" s="552"/>
      <c r="BG993" s="552"/>
      <c r="BH993" s="552"/>
      <c r="BI993" s="552"/>
      <c r="BJ993" s="552"/>
      <c r="BK993" s="552"/>
      <c r="BL993" s="552"/>
      <c r="BM993" s="552"/>
      <c r="BN993" s="552"/>
      <c r="BO993" s="678"/>
    </row>
    <row r="994" spans="32:67" ht="20.25" customHeight="1">
      <c r="AF994" s="678"/>
      <c r="AG994" s="552"/>
      <c r="AH994" s="552"/>
      <c r="AI994" s="614"/>
      <c r="AJ994" s="552"/>
      <c r="AK994" s="552"/>
      <c r="AL994" s="552"/>
      <c r="AM994" s="615"/>
      <c r="AN994" s="259"/>
      <c r="AO994" s="615"/>
      <c r="AP994" s="552"/>
      <c r="AQ994" s="552"/>
      <c r="AR994" s="552"/>
      <c r="AS994" s="552"/>
      <c r="AT994" s="552"/>
      <c r="AU994" s="552"/>
      <c r="AV994" s="552"/>
      <c r="AW994" s="616"/>
      <c r="AX994" s="552"/>
      <c r="AY994" s="552"/>
      <c r="AZ994" s="552"/>
      <c r="BA994" s="616"/>
      <c r="BB994" s="552"/>
      <c r="BC994" s="552"/>
      <c r="BD994" s="552"/>
      <c r="BE994" s="616"/>
      <c r="BF994" s="552"/>
      <c r="BG994" s="552"/>
      <c r="BH994" s="552"/>
      <c r="BI994" s="552"/>
      <c r="BJ994" s="552"/>
      <c r="BK994" s="552"/>
      <c r="BL994" s="552"/>
      <c r="BM994" s="552"/>
      <c r="BN994" s="552"/>
      <c r="BO994" s="678"/>
    </row>
    <row r="995" spans="32:67" ht="20.25" customHeight="1">
      <c r="AF995" s="678"/>
      <c r="AG995" s="552"/>
      <c r="AH995" s="552"/>
      <c r="AI995" s="614"/>
      <c r="AJ995" s="552"/>
      <c r="AK995" s="552"/>
      <c r="AL995" s="552"/>
      <c r="AM995" s="615"/>
      <c r="AN995" s="259"/>
      <c r="AO995" s="615"/>
      <c r="AP995" s="552"/>
      <c r="AQ995" s="552"/>
      <c r="AR995" s="552"/>
      <c r="AS995" s="552"/>
      <c r="AT995" s="552"/>
      <c r="AU995" s="552"/>
      <c r="AV995" s="552"/>
      <c r="AW995" s="616"/>
      <c r="AX995" s="552"/>
      <c r="AY995" s="552"/>
      <c r="AZ995" s="552"/>
      <c r="BA995" s="616"/>
      <c r="BB995" s="552"/>
      <c r="BC995" s="552"/>
      <c r="BD995" s="552"/>
      <c r="BE995" s="616"/>
      <c r="BF995" s="552"/>
      <c r="BG995" s="552"/>
      <c r="BH995" s="552"/>
      <c r="BI995" s="552"/>
      <c r="BJ995" s="552"/>
      <c r="BK995" s="552"/>
      <c r="BL995" s="552"/>
      <c r="BM995" s="552"/>
      <c r="BN995" s="552"/>
      <c r="BO995" s="678"/>
    </row>
    <row r="996" spans="32:67" ht="20.25" customHeight="1">
      <c r="AF996" s="678"/>
      <c r="AG996" s="552"/>
      <c r="AH996" s="552"/>
      <c r="AI996" s="614"/>
      <c r="AJ996" s="552"/>
      <c r="AK996" s="552"/>
      <c r="AL996" s="552"/>
      <c r="AM996" s="615"/>
      <c r="AN996" s="259"/>
      <c r="AO996" s="615"/>
      <c r="AP996" s="552"/>
      <c r="AQ996" s="552"/>
      <c r="AR996" s="552"/>
      <c r="AS996" s="552"/>
      <c r="AT996" s="552"/>
      <c r="AU996" s="552"/>
      <c r="AV996" s="552"/>
      <c r="AW996" s="616"/>
      <c r="AX996" s="552"/>
      <c r="AY996" s="552"/>
      <c r="AZ996" s="552"/>
      <c r="BA996" s="616"/>
      <c r="BB996" s="552"/>
      <c r="BC996" s="552"/>
      <c r="BD996" s="552"/>
      <c r="BE996" s="616"/>
      <c r="BF996" s="552"/>
      <c r="BG996" s="552"/>
      <c r="BH996" s="552"/>
      <c r="BI996" s="552"/>
      <c r="BJ996" s="552"/>
      <c r="BK996" s="552"/>
      <c r="BL996" s="552"/>
      <c r="BM996" s="552"/>
      <c r="BN996" s="552"/>
      <c r="BO996" s="678"/>
    </row>
    <row r="997" spans="32:67" ht="20.25" customHeight="1">
      <c r="AF997" s="678"/>
      <c r="AG997" s="552"/>
      <c r="AH997" s="552"/>
      <c r="AI997" s="614"/>
      <c r="AJ997" s="552"/>
      <c r="AK997" s="552"/>
      <c r="AL997" s="552"/>
      <c r="AM997" s="615"/>
      <c r="AN997" s="259"/>
      <c r="AO997" s="615"/>
      <c r="AP997" s="552"/>
      <c r="AQ997" s="552"/>
      <c r="AR997" s="552"/>
      <c r="AS997" s="552"/>
      <c r="AT997" s="552"/>
      <c r="AU997" s="552"/>
      <c r="AV997" s="552"/>
      <c r="AW997" s="616"/>
      <c r="AX997" s="552"/>
      <c r="AY997" s="552"/>
      <c r="AZ997" s="552"/>
      <c r="BA997" s="616"/>
      <c r="BB997" s="552"/>
      <c r="BC997" s="552"/>
      <c r="BD997" s="552"/>
      <c r="BE997" s="616"/>
      <c r="BF997" s="552"/>
      <c r="BG997" s="552"/>
      <c r="BH997" s="552"/>
      <c r="BI997" s="552"/>
      <c r="BJ997" s="552"/>
      <c r="BK997" s="552"/>
      <c r="BL997" s="552"/>
      <c r="BM997" s="552"/>
      <c r="BN997" s="552"/>
      <c r="BO997" s="678"/>
    </row>
    <row r="998" spans="32:67" ht="20.25" customHeight="1">
      <c r="AF998" s="678"/>
      <c r="AG998" s="552"/>
      <c r="AH998" s="552"/>
      <c r="AI998" s="614"/>
      <c r="AJ998" s="552"/>
      <c r="AK998" s="552"/>
      <c r="AL998" s="552"/>
      <c r="AM998" s="615"/>
      <c r="AN998" s="259"/>
      <c r="AO998" s="615"/>
      <c r="AP998" s="552"/>
      <c r="AQ998" s="552"/>
      <c r="AR998" s="552"/>
      <c r="AS998" s="552"/>
      <c r="AT998" s="552"/>
      <c r="AU998" s="552"/>
      <c r="AV998" s="552"/>
      <c r="AW998" s="616"/>
      <c r="AX998" s="552"/>
      <c r="AY998" s="552"/>
      <c r="AZ998" s="552"/>
      <c r="BA998" s="616"/>
      <c r="BB998" s="552"/>
      <c r="BC998" s="552"/>
      <c r="BD998" s="552"/>
      <c r="BE998" s="616"/>
      <c r="BF998" s="552"/>
      <c r="BG998" s="552"/>
      <c r="BH998" s="552"/>
      <c r="BI998" s="552"/>
      <c r="BJ998" s="552"/>
      <c r="BK998" s="552"/>
      <c r="BL998" s="552"/>
      <c r="BM998" s="552"/>
      <c r="BN998" s="552"/>
      <c r="BO998" s="678"/>
    </row>
    <row r="999" spans="32:67" ht="20.25" customHeight="1">
      <c r="AF999" s="678"/>
      <c r="AG999" s="552"/>
      <c r="AH999" s="552"/>
      <c r="AI999" s="614"/>
      <c r="AJ999" s="552"/>
      <c r="AK999" s="552"/>
      <c r="AL999" s="552"/>
      <c r="AM999" s="615"/>
      <c r="AN999" s="259"/>
      <c r="AO999" s="615"/>
      <c r="AP999" s="552"/>
      <c r="AQ999" s="552"/>
      <c r="AR999" s="552"/>
      <c r="AS999" s="552"/>
      <c r="AT999" s="552"/>
      <c r="AU999" s="552"/>
      <c r="AV999" s="552"/>
      <c r="AW999" s="616"/>
      <c r="AX999" s="552"/>
      <c r="AY999" s="552"/>
      <c r="AZ999" s="552"/>
      <c r="BA999" s="616"/>
      <c r="BB999" s="552"/>
      <c r="BC999" s="552"/>
      <c r="BD999" s="552"/>
      <c r="BE999" s="616"/>
      <c r="BF999" s="552"/>
      <c r="BG999" s="552"/>
      <c r="BH999" s="552"/>
      <c r="BI999" s="552"/>
      <c r="BJ999" s="552"/>
      <c r="BK999" s="552"/>
      <c r="BL999" s="552"/>
      <c r="BM999" s="552"/>
      <c r="BN999" s="552"/>
      <c r="BO999" s="678"/>
    </row>
    <row r="1000" spans="32:67" ht="20.25" customHeight="1">
      <c r="AF1000" s="678"/>
      <c r="AG1000" s="552"/>
      <c r="AH1000" s="552"/>
      <c r="AI1000" s="614"/>
      <c r="AJ1000" s="552"/>
      <c r="AK1000" s="552"/>
      <c r="AL1000" s="552"/>
      <c r="AM1000" s="615"/>
      <c r="AN1000" s="259"/>
      <c r="AO1000" s="615"/>
      <c r="AP1000" s="552"/>
      <c r="AQ1000" s="552"/>
      <c r="AR1000" s="552"/>
      <c r="AS1000" s="552"/>
      <c r="AT1000" s="552"/>
      <c r="AU1000" s="552"/>
      <c r="AV1000" s="552"/>
      <c r="AW1000" s="616"/>
      <c r="AX1000" s="552"/>
      <c r="AY1000" s="552"/>
      <c r="AZ1000" s="552"/>
      <c r="BA1000" s="616"/>
      <c r="BB1000" s="552"/>
      <c r="BC1000" s="552"/>
      <c r="BD1000" s="552"/>
      <c r="BE1000" s="616"/>
      <c r="BF1000" s="552"/>
      <c r="BG1000" s="552"/>
      <c r="BH1000" s="552"/>
      <c r="BI1000" s="552"/>
      <c r="BJ1000" s="552"/>
      <c r="BK1000" s="552"/>
      <c r="BL1000" s="552"/>
      <c r="BM1000" s="552"/>
      <c r="BN1000" s="552"/>
      <c r="BO1000" s="678"/>
    </row>
    <row r="1001" spans="32:67" ht="20.25" customHeight="1">
      <c r="AF1001" s="678"/>
      <c r="AG1001" s="552"/>
      <c r="AH1001" s="552"/>
      <c r="AI1001" s="614"/>
      <c r="AJ1001" s="552"/>
      <c r="AK1001" s="552"/>
      <c r="AL1001" s="552"/>
      <c r="AM1001" s="615"/>
      <c r="AN1001" s="259"/>
      <c r="AO1001" s="615"/>
      <c r="AP1001" s="552"/>
      <c r="AQ1001" s="552"/>
      <c r="AR1001" s="552"/>
      <c r="AS1001" s="552"/>
      <c r="AT1001" s="552"/>
      <c r="AU1001" s="552"/>
      <c r="AV1001" s="552"/>
      <c r="AW1001" s="616"/>
      <c r="AX1001" s="552"/>
      <c r="AY1001" s="552"/>
      <c r="AZ1001" s="552"/>
      <c r="BA1001" s="616"/>
      <c r="BB1001" s="552"/>
      <c r="BC1001" s="552"/>
      <c r="BD1001" s="552"/>
      <c r="BE1001" s="616"/>
      <c r="BF1001" s="552"/>
      <c r="BG1001" s="552"/>
      <c r="BH1001" s="552"/>
      <c r="BI1001" s="552"/>
      <c r="BJ1001" s="552"/>
      <c r="BK1001" s="552"/>
      <c r="BL1001" s="552"/>
      <c r="BM1001" s="552"/>
      <c r="BN1001" s="552"/>
      <c r="BO1001" s="678"/>
    </row>
    <row r="1002" spans="32:67" ht="20.25" customHeight="1">
      <c r="AF1002" s="678"/>
      <c r="AG1002" s="552"/>
      <c r="AH1002" s="552"/>
      <c r="AI1002" s="614"/>
      <c r="AJ1002" s="552"/>
      <c r="AK1002" s="552"/>
      <c r="AL1002" s="552"/>
      <c r="AM1002" s="615"/>
      <c r="AN1002" s="259"/>
      <c r="AO1002" s="615"/>
      <c r="AP1002" s="552"/>
      <c r="AQ1002" s="552"/>
      <c r="AR1002" s="552"/>
      <c r="AS1002" s="552"/>
      <c r="AT1002" s="552"/>
      <c r="AU1002" s="552"/>
      <c r="AV1002" s="552"/>
      <c r="AW1002" s="616"/>
      <c r="AX1002" s="552"/>
      <c r="AY1002" s="552"/>
      <c r="AZ1002" s="552"/>
      <c r="BA1002" s="616"/>
      <c r="BB1002" s="552"/>
      <c r="BC1002" s="552"/>
      <c r="BD1002" s="552"/>
      <c r="BE1002" s="616"/>
      <c r="BF1002" s="552"/>
      <c r="BG1002" s="552"/>
      <c r="BH1002" s="552"/>
      <c r="BI1002" s="552"/>
      <c r="BJ1002" s="552"/>
      <c r="BK1002" s="552"/>
      <c r="BL1002" s="552"/>
      <c r="BM1002" s="552"/>
      <c r="BN1002" s="552"/>
      <c r="BO1002" s="678"/>
    </row>
    <row r="1003" spans="32:67" ht="20.25" customHeight="1">
      <c r="AF1003" s="678"/>
      <c r="AG1003" s="552"/>
      <c r="AH1003" s="552"/>
      <c r="AI1003" s="614"/>
      <c r="AJ1003" s="552"/>
      <c r="AK1003" s="552"/>
      <c r="AL1003" s="552"/>
      <c r="AM1003" s="615"/>
      <c r="AN1003" s="259"/>
      <c r="AO1003" s="615"/>
      <c r="AP1003" s="552"/>
      <c r="AQ1003" s="552"/>
      <c r="AR1003" s="552"/>
      <c r="AS1003" s="552"/>
      <c r="AT1003" s="552"/>
      <c r="AU1003" s="552"/>
      <c r="AV1003" s="552"/>
      <c r="AW1003" s="616"/>
      <c r="AX1003" s="552"/>
      <c r="AY1003" s="552"/>
      <c r="AZ1003" s="552"/>
      <c r="BA1003" s="616"/>
      <c r="BB1003" s="552"/>
      <c r="BC1003" s="552"/>
      <c r="BD1003" s="552"/>
      <c r="BE1003" s="616"/>
      <c r="BF1003" s="552"/>
      <c r="BG1003" s="552"/>
      <c r="BH1003" s="552"/>
      <c r="BI1003" s="552"/>
      <c r="BJ1003" s="552"/>
      <c r="BK1003" s="552"/>
      <c r="BL1003" s="552"/>
      <c r="BM1003" s="552"/>
      <c r="BN1003" s="552"/>
      <c r="BO1003" s="678"/>
    </row>
    <row r="1004" spans="32:67" ht="20.25" customHeight="1">
      <c r="AF1004" s="678"/>
      <c r="AG1004" s="552"/>
      <c r="AH1004" s="552"/>
      <c r="AI1004" s="614"/>
      <c r="AJ1004" s="552"/>
      <c r="AK1004" s="552"/>
      <c r="AL1004" s="552"/>
      <c r="AM1004" s="615"/>
      <c r="AN1004" s="259"/>
      <c r="AO1004" s="615"/>
      <c r="AP1004" s="552"/>
      <c r="AQ1004" s="552"/>
      <c r="AR1004" s="552"/>
      <c r="AS1004" s="552"/>
      <c r="AT1004" s="552"/>
      <c r="AU1004" s="552"/>
      <c r="AV1004" s="552"/>
      <c r="AW1004" s="616"/>
      <c r="AX1004" s="552"/>
      <c r="AY1004" s="552"/>
      <c r="AZ1004" s="552"/>
      <c r="BA1004" s="616"/>
      <c r="BB1004" s="552"/>
      <c r="BC1004" s="552"/>
      <c r="BD1004" s="552"/>
      <c r="BE1004" s="616"/>
      <c r="BF1004" s="552"/>
      <c r="BG1004" s="552"/>
      <c r="BH1004" s="552"/>
      <c r="BI1004" s="552"/>
      <c r="BJ1004" s="552"/>
      <c r="BK1004" s="552"/>
      <c r="BL1004" s="552"/>
      <c r="BM1004" s="552"/>
      <c r="BN1004" s="552"/>
      <c r="BO1004" s="678"/>
    </row>
    <row r="1005" spans="32:67" ht="20.25" customHeight="1">
      <c r="AF1005" s="678"/>
      <c r="AG1005" s="552"/>
      <c r="AH1005" s="552"/>
      <c r="AI1005" s="614"/>
      <c r="AJ1005" s="552"/>
      <c r="AK1005" s="552"/>
      <c r="AL1005" s="552"/>
      <c r="AM1005" s="615"/>
      <c r="AN1005" s="259"/>
      <c r="AO1005" s="615"/>
      <c r="AP1005" s="552"/>
      <c r="AQ1005" s="552"/>
      <c r="AR1005" s="552"/>
      <c r="AS1005" s="552"/>
      <c r="AT1005" s="552"/>
      <c r="AU1005" s="552"/>
      <c r="AV1005" s="552"/>
      <c r="AW1005" s="616"/>
      <c r="AX1005" s="552"/>
      <c r="AY1005" s="552"/>
      <c r="AZ1005" s="552"/>
      <c r="BA1005" s="616"/>
      <c r="BB1005" s="552"/>
      <c r="BC1005" s="552"/>
      <c r="BD1005" s="552"/>
      <c r="BE1005" s="616"/>
      <c r="BF1005" s="552"/>
      <c r="BG1005" s="552"/>
      <c r="BH1005" s="552"/>
      <c r="BI1005" s="552"/>
      <c r="BJ1005" s="552"/>
      <c r="BK1005" s="552"/>
      <c r="BL1005" s="552"/>
      <c r="BM1005" s="552"/>
      <c r="BN1005" s="552"/>
      <c r="BO1005" s="678"/>
    </row>
    <row r="1006" spans="32:67" ht="20.25" customHeight="1">
      <c r="AF1006" s="678"/>
      <c r="AG1006" s="552"/>
      <c r="AH1006" s="552"/>
      <c r="AI1006" s="614"/>
      <c r="AJ1006" s="552"/>
      <c r="AK1006" s="552"/>
      <c r="AL1006" s="552"/>
      <c r="AM1006" s="615"/>
      <c r="AN1006" s="259"/>
      <c r="AO1006" s="615"/>
      <c r="AP1006" s="552"/>
      <c r="AQ1006" s="552"/>
      <c r="AR1006" s="552"/>
      <c r="AS1006" s="552"/>
      <c r="AT1006" s="552"/>
      <c r="AU1006" s="552"/>
      <c r="AV1006" s="552"/>
      <c r="AW1006" s="616"/>
      <c r="AX1006" s="552"/>
      <c r="AY1006" s="552"/>
      <c r="AZ1006" s="552"/>
      <c r="BA1006" s="616"/>
      <c r="BB1006" s="552"/>
      <c r="BC1006" s="552"/>
      <c r="BD1006" s="552"/>
      <c r="BE1006" s="616"/>
      <c r="BF1006" s="552"/>
      <c r="BG1006" s="552"/>
      <c r="BH1006" s="552"/>
      <c r="BI1006" s="552"/>
      <c r="BJ1006" s="552"/>
      <c r="BK1006" s="552"/>
      <c r="BL1006" s="552"/>
      <c r="BM1006" s="552"/>
      <c r="BN1006" s="552"/>
      <c r="BO1006" s="678"/>
    </row>
    <row r="1007" spans="32:67" ht="20.25" customHeight="1">
      <c r="AF1007" s="678"/>
      <c r="AG1007" s="552"/>
      <c r="AH1007" s="552"/>
      <c r="AI1007" s="614"/>
      <c r="AJ1007" s="552"/>
      <c r="AK1007" s="552"/>
      <c r="AL1007" s="552"/>
      <c r="AM1007" s="615"/>
      <c r="AN1007" s="259"/>
      <c r="AO1007" s="615"/>
      <c r="AP1007" s="552"/>
      <c r="AQ1007" s="552"/>
      <c r="AR1007" s="552"/>
      <c r="AS1007" s="552"/>
      <c r="AT1007" s="552"/>
      <c r="AU1007" s="552"/>
      <c r="AV1007" s="552"/>
      <c r="AW1007" s="616"/>
      <c r="AX1007" s="552"/>
      <c r="AY1007" s="552"/>
      <c r="AZ1007" s="552"/>
      <c r="BA1007" s="616"/>
      <c r="BB1007" s="552"/>
      <c r="BC1007" s="552"/>
      <c r="BD1007" s="552"/>
      <c r="BE1007" s="616"/>
      <c r="BF1007" s="552"/>
      <c r="BG1007" s="552"/>
      <c r="BH1007" s="552"/>
      <c r="BI1007" s="552"/>
      <c r="BJ1007" s="552"/>
      <c r="BK1007" s="552"/>
      <c r="BL1007" s="552"/>
      <c r="BM1007" s="552"/>
      <c r="BN1007" s="552"/>
      <c r="BO1007" s="678"/>
    </row>
    <row r="1008" spans="32:67" ht="20.25" customHeight="1">
      <c r="AF1008" s="678"/>
      <c r="AG1008" s="552"/>
      <c r="AH1008" s="552"/>
      <c r="AI1008" s="614"/>
      <c r="AJ1008" s="552"/>
      <c r="AK1008" s="552"/>
      <c r="AL1008" s="552"/>
      <c r="AM1008" s="615"/>
      <c r="AN1008" s="259"/>
      <c r="AO1008" s="615"/>
      <c r="AP1008" s="552"/>
      <c r="AQ1008" s="552"/>
      <c r="AR1008" s="552"/>
      <c r="AS1008" s="552"/>
      <c r="AT1008" s="552"/>
      <c r="AU1008" s="552"/>
      <c r="AV1008" s="552"/>
      <c r="AW1008" s="616"/>
      <c r="AX1008" s="552"/>
      <c r="AY1008" s="552"/>
      <c r="AZ1008" s="552"/>
      <c r="BA1008" s="616"/>
      <c r="BB1008" s="552"/>
      <c r="BC1008" s="552"/>
      <c r="BD1008" s="552"/>
      <c r="BE1008" s="616"/>
      <c r="BF1008" s="552"/>
      <c r="BG1008" s="552"/>
      <c r="BH1008" s="552"/>
      <c r="BI1008" s="552"/>
      <c r="BJ1008" s="552"/>
      <c r="BK1008" s="552"/>
      <c r="BL1008" s="552"/>
      <c r="BM1008" s="552"/>
      <c r="BN1008" s="552"/>
      <c r="BO1008" s="678"/>
    </row>
    <row r="1009" spans="32:67" ht="20.25" customHeight="1">
      <c r="AF1009" s="678"/>
      <c r="AG1009" s="552"/>
      <c r="AH1009" s="552"/>
      <c r="AI1009" s="614"/>
      <c r="AJ1009" s="552"/>
      <c r="AK1009" s="552"/>
      <c r="AL1009" s="552"/>
      <c r="AM1009" s="615"/>
      <c r="AN1009" s="259"/>
      <c r="AO1009" s="615"/>
      <c r="AP1009" s="552"/>
      <c r="AQ1009" s="552"/>
      <c r="AR1009" s="552"/>
      <c r="AS1009" s="552"/>
      <c r="AT1009" s="552"/>
      <c r="AU1009" s="552"/>
      <c r="AV1009" s="552"/>
      <c r="AW1009" s="616"/>
      <c r="AX1009" s="552"/>
      <c r="AY1009" s="552"/>
      <c r="AZ1009" s="552"/>
      <c r="BA1009" s="616"/>
      <c r="BB1009" s="552"/>
      <c r="BC1009" s="552"/>
      <c r="BD1009" s="552"/>
      <c r="BE1009" s="616"/>
      <c r="BF1009" s="552"/>
      <c r="BG1009" s="552"/>
      <c r="BH1009" s="552"/>
      <c r="BI1009" s="552"/>
      <c r="BJ1009" s="552"/>
      <c r="BK1009" s="552"/>
      <c r="BL1009" s="552"/>
      <c r="BM1009" s="552"/>
      <c r="BN1009" s="552"/>
      <c r="BO1009" s="678"/>
    </row>
    <row r="1010" spans="32:67" ht="20.25" customHeight="1">
      <c r="AF1010" s="678"/>
      <c r="AG1010" s="552"/>
      <c r="AH1010" s="552"/>
      <c r="AI1010" s="614"/>
      <c r="AJ1010" s="552"/>
      <c r="AK1010" s="552"/>
      <c r="AL1010" s="552"/>
      <c r="AM1010" s="615"/>
      <c r="AN1010" s="259"/>
      <c r="AO1010" s="615"/>
      <c r="AP1010" s="552"/>
      <c r="AQ1010" s="552"/>
      <c r="AR1010" s="552"/>
      <c r="AS1010" s="552"/>
      <c r="AT1010" s="552"/>
      <c r="AU1010" s="552"/>
      <c r="AV1010" s="552"/>
      <c r="AW1010" s="616"/>
      <c r="AX1010" s="552"/>
      <c r="AY1010" s="552"/>
      <c r="AZ1010" s="552"/>
      <c r="BA1010" s="616"/>
      <c r="BB1010" s="552"/>
      <c r="BC1010" s="552"/>
      <c r="BD1010" s="552"/>
      <c r="BE1010" s="616"/>
      <c r="BF1010" s="552"/>
      <c r="BG1010" s="552"/>
      <c r="BH1010" s="552"/>
      <c r="BI1010" s="552"/>
      <c r="BJ1010" s="552"/>
      <c r="BK1010" s="552"/>
      <c r="BL1010" s="552"/>
      <c r="BM1010" s="552"/>
      <c r="BN1010" s="552"/>
      <c r="BO1010" s="678"/>
    </row>
    <row r="1011" spans="32:67" ht="20.25" customHeight="1">
      <c r="AF1011" s="678"/>
      <c r="AG1011" s="552"/>
      <c r="AH1011" s="552"/>
      <c r="AI1011" s="614"/>
      <c r="AJ1011" s="552"/>
      <c r="AK1011" s="552"/>
      <c r="AL1011" s="552"/>
      <c r="AM1011" s="615"/>
      <c r="AN1011" s="259"/>
      <c r="AO1011" s="615"/>
      <c r="AP1011" s="552"/>
      <c r="AQ1011" s="552"/>
      <c r="AR1011" s="552"/>
      <c r="AS1011" s="552"/>
      <c r="AT1011" s="552"/>
      <c r="AU1011" s="552"/>
      <c r="AV1011" s="552"/>
      <c r="AW1011" s="616"/>
      <c r="AX1011" s="552"/>
      <c r="AY1011" s="552"/>
      <c r="AZ1011" s="552"/>
      <c r="BA1011" s="616"/>
      <c r="BB1011" s="552"/>
      <c r="BC1011" s="552"/>
      <c r="BD1011" s="552"/>
      <c r="BE1011" s="616"/>
      <c r="BF1011" s="552"/>
      <c r="BG1011" s="552"/>
      <c r="BH1011" s="552"/>
      <c r="BI1011" s="552"/>
      <c r="BJ1011" s="552"/>
      <c r="BK1011" s="552"/>
      <c r="BL1011" s="552"/>
      <c r="BM1011" s="552"/>
      <c r="BN1011" s="552"/>
      <c r="BO1011" s="678"/>
    </row>
    <row r="1012" spans="32:67" ht="20.25" customHeight="1">
      <c r="AF1012" s="678"/>
      <c r="AG1012" s="552"/>
      <c r="AH1012" s="552"/>
      <c r="AI1012" s="614"/>
      <c r="AJ1012" s="552"/>
      <c r="AK1012" s="552"/>
      <c r="AL1012" s="552"/>
      <c r="AM1012" s="615"/>
      <c r="AN1012" s="259"/>
      <c r="AO1012" s="615"/>
      <c r="AP1012" s="552"/>
      <c r="AQ1012" s="552"/>
      <c r="AR1012" s="552"/>
      <c r="AS1012" s="552"/>
      <c r="AT1012" s="552"/>
      <c r="AU1012" s="552"/>
      <c r="AV1012" s="552"/>
      <c r="AW1012" s="616"/>
      <c r="AX1012" s="552"/>
      <c r="AY1012" s="552"/>
      <c r="AZ1012" s="552"/>
      <c r="BA1012" s="616"/>
      <c r="BB1012" s="552"/>
      <c r="BC1012" s="552"/>
      <c r="BD1012" s="552"/>
      <c r="BE1012" s="616"/>
      <c r="BF1012" s="552"/>
      <c r="BG1012" s="552"/>
      <c r="BH1012" s="552"/>
      <c r="BI1012" s="552"/>
      <c r="BJ1012" s="552"/>
      <c r="BK1012" s="552"/>
      <c r="BL1012" s="552"/>
      <c r="BM1012" s="552"/>
      <c r="BN1012" s="552"/>
      <c r="BO1012" s="678"/>
    </row>
    <row r="1013" spans="32:67" ht="20.25" customHeight="1">
      <c r="AF1013" s="678"/>
      <c r="AG1013" s="552"/>
      <c r="AH1013" s="552"/>
      <c r="AI1013" s="614"/>
      <c r="AJ1013" s="552"/>
      <c r="AK1013" s="552"/>
      <c r="AL1013" s="552"/>
      <c r="AM1013" s="615"/>
      <c r="AN1013" s="259"/>
      <c r="AO1013" s="615"/>
      <c r="AP1013" s="552"/>
      <c r="AQ1013" s="552"/>
      <c r="AR1013" s="552"/>
      <c r="AS1013" s="552"/>
      <c r="AT1013" s="552"/>
      <c r="AU1013" s="552"/>
      <c r="AV1013" s="552"/>
      <c r="AW1013" s="616"/>
      <c r="AX1013" s="552"/>
      <c r="AY1013" s="552"/>
      <c r="AZ1013" s="552"/>
      <c r="BA1013" s="616"/>
      <c r="BB1013" s="552"/>
      <c r="BC1013" s="552"/>
      <c r="BD1013" s="552"/>
      <c r="BE1013" s="616"/>
      <c r="BF1013" s="552"/>
      <c r="BG1013" s="552"/>
      <c r="BH1013" s="552"/>
      <c r="BI1013" s="552"/>
      <c r="BJ1013" s="552"/>
      <c r="BK1013" s="552"/>
      <c r="BL1013" s="552"/>
      <c r="BM1013" s="552"/>
      <c r="BN1013" s="552"/>
      <c r="BO1013" s="678"/>
    </row>
    <row r="1014" spans="32:67" ht="20.25" customHeight="1">
      <c r="AF1014" s="678"/>
      <c r="AG1014" s="552"/>
      <c r="AH1014" s="552"/>
      <c r="AI1014" s="614"/>
      <c r="AJ1014" s="552"/>
      <c r="AK1014" s="552"/>
      <c r="AL1014" s="552"/>
      <c r="AM1014" s="615"/>
      <c r="AN1014" s="259"/>
      <c r="AO1014" s="615"/>
      <c r="AP1014" s="552"/>
      <c r="AQ1014" s="552"/>
      <c r="AR1014" s="552"/>
      <c r="AS1014" s="552"/>
      <c r="AT1014" s="552"/>
      <c r="AU1014" s="552"/>
      <c r="AV1014" s="552"/>
      <c r="AW1014" s="616"/>
      <c r="AX1014" s="552"/>
      <c r="AY1014" s="552"/>
      <c r="AZ1014" s="552"/>
      <c r="BA1014" s="616"/>
      <c r="BB1014" s="552"/>
      <c r="BC1014" s="552"/>
      <c r="BD1014" s="552"/>
      <c r="BE1014" s="616"/>
      <c r="BF1014" s="552"/>
      <c r="BG1014" s="552"/>
      <c r="BH1014" s="552"/>
      <c r="BI1014" s="552"/>
      <c r="BJ1014" s="552"/>
      <c r="BK1014" s="552"/>
      <c r="BL1014" s="552"/>
      <c r="BM1014" s="552"/>
      <c r="BN1014" s="552"/>
      <c r="BO1014" s="678"/>
    </row>
    <row r="1015" spans="32:67" ht="20.25" customHeight="1">
      <c r="AF1015" s="678"/>
      <c r="AG1015" s="552"/>
      <c r="AH1015" s="552"/>
      <c r="AI1015" s="614"/>
      <c r="AJ1015" s="552"/>
      <c r="AK1015" s="552"/>
      <c r="AL1015" s="552"/>
      <c r="AM1015" s="615"/>
      <c r="AN1015" s="259"/>
      <c r="AO1015" s="615"/>
      <c r="AP1015" s="552"/>
      <c r="AQ1015" s="552"/>
      <c r="AR1015" s="552"/>
      <c r="AS1015" s="552"/>
      <c r="AT1015" s="552"/>
      <c r="AU1015" s="552"/>
      <c r="AV1015" s="552"/>
      <c r="AW1015" s="616"/>
      <c r="AX1015" s="552"/>
      <c r="AY1015" s="552"/>
      <c r="AZ1015" s="552"/>
      <c r="BA1015" s="616"/>
      <c r="BB1015" s="552"/>
      <c r="BC1015" s="552"/>
      <c r="BD1015" s="552"/>
      <c r="BE1015" s="616"/>
      <c r="BF1015" s="552"/>
      <c r="BG1015" s="552"/>
      <c r="BH1015" s="552"/>
      <c r="BI1015" s="552"/>
      <c r="BJ1015" s="552"/>
      <c r="BK1015" s="552"/>
      <c r="BL1015" s="552"/>
      <c r="BM1015" s="552"/>
      <c r="BN1015" s="552"/>
      <c r="BO1015" s="678"/>
    </row>
    <row r="1016" spans="32:67" ht="20.25" customHeight="1">
      <c r="AF1016" s="678"/>
      <c r="AG1016" s="552"/>
      <c r="AH1016" s="552"/>
      <c r="AI1016" s="614"/>
      <c r="AJ1016" s="552"/>
      <c r="AK1016" s="552"/>
      <c r="AL1016" s="552"/>
      <c r="AM1016" s="615"/>
      <c r="AN1016" s="259"/>
      <c r="AO1016" s="615"/>
      <c r="AP1016" s="552"/>
      <c r="AQ1016" s="552"/>
      <c r="AR1016" s="552"/>
      <c r="AS1016" s="552"/>
      <c r="AT1016" s="552"/>
      <c r="AU1016" s="552"/>
      <c r="AV1016" s="552"/>
      <c r="AW1016" s="616"/>
      <c r="AX1016" s="552"/>
      <c r="AY1016" s="552"/>
      <c r="AZ1016" s="552"/>
      <c r="BA1016" s="616"/>
      <c r="BB1016" s="552"/>
      <c r="BC1016" s="552"/>
      <c r="BD1016" s="552"/>
      <c r="BE1016" s="616"/>
      <c r="BF1016" s="552"/>
      <c r="BG1016" s="552"/>
      <c r="BH1016" s="552"/>
      <c r="BI1016" s="552"/>
      <c r="BJ1016" s="552"/>
      <c r="BK1016" s="552"/>
      <c r="BL1016" s="552"/>
      <c r="BM1016" s="552"/>
      <c r="BN1016" s="552"/>
      <c r="BO1016" s="678"/>
    </row>
    <row r="1017" spans="32:67" ht="20.25" customHeight="1">
      <c r="AF1017" s="678"/>
      <c r="AG1017" s="552"/>
      <c r="AH1017" s="552"/>
      <c r="AI1017" s="614"/>
      <c r="AJ1017" s="552"/>
      <c r="AK1017" s="552"/>
      <c r="AL1017" s="552"/>
      <c r="AM1017" s="615"/>
      <c r="AN1017" s="259"/>
      <c r="AO1017" s="615"/>
      <c r="AP1017" s="552"/>
      <c r="AQ1017" s="552"/>
      <c r="AR1017" s="552"/>
      <c r="AS1017" s="552"/>
      <c r="AT1017" s="552"/>
      <c r="AU1017" s="552"/>
      <c r="AV1017" s="552"/>
      <c r="AW1017" s="616"/>
      <c r="AX1017" s="552"/>
      <c r="AY1017" s="552"/>
      <c r="AZ1017" s="552"/>
      <c r="BA1017" s="616"/>
      <c r="BB1017" s="552"/>
      <c r="BC1017" s="552"/>
      <c r="BD1017" s="552"/>
      <c r="BE1017" s="616"/>
      <c r="BF1017" s="552"/>
      <c r="BG1017" s="552"/>
      <c r="BH1017" s="552"/>
      <c r="BI1017" s="552"/>
      <c r="BJ1017" s="552"/>
      <c r="BK1017" s="552"/>
      <c r="BL1017" s="552"/>
      <c r="BM1017" s="552"/>
      <c r="BN1017" s="552"/>
      <c r="BO1017" s="678"/>
    </row>
    <row r="1018" spans="32:67" ht="20.25" customHeight="1">
      <c r="AF1018" s="678"/>
      <c r="AG1018" s="552"/>
      <c r="AH1018" s="552"/>
      <c r="AI1018" s="614"/>
      <c r="AJ1018" s="552"/>
      <c r="AK1018" s="552"/>
      <c r="AL1018" s="552"/>
      <c r="AM1018" s="615"/>
      <c r="AN1018" s="259"/>
      <c r="AO1018" s="615"/>
      <c r="AP1018" s="552"/>
      <c r="AQ1018" s="552"/>
      <c r="AR1018" s="552"/>
      <c r="AS1018" s="552"/>
      <c r="AT1018" s="552"/>
      <c r="AU1018" s="552"/>
      <c r="AV1018" s="552"/>
      <c r="AW1018" s="616"/>
      <c r="AX1018" s="552"/>
      <c r="AY1018" s="552"/>
      <c r="AZ1018" s="552"/>
      <c r="BA1018" s="616"/>
      <c r="BB1018" s="552"/>
      <c r="BC1018" s="552"/>
      <c r="BD1018" s="552"/>
      <c r="BE1018" s="616"/>
      <c r="BF1018" s="552"/>
      <c r="BG1018" s="552"/>
      <c r="BH1018" s="552"/>
      <c r="BI1018" s="552"/>
      <c r="BJ1018" s="552"/>
      <c r="BK1018" s="552"/>
      <c r="BL1018" s="552"/>
      <c r="BM1018" s="552"/>
      <c r="BN1018" s="552"/>
      <c r="BO1018" s="678"/>
    </row>
    <row r="1019" spans="32:67" ht="20.25" customHeight="1">
      <c r="AF1019" s="678"/>
      <c r="AG1019" s="552"/>
      <c r="AH1019" s="552"/>
      <c r="AI1019" s="614"/>
      <c r="AJ1019" s="552"/>
      <c r="AK1019" s="552"/>
      <c r="AL1019" s="552"/>
      <c r="AM1019" s="615"/>
      <c r="AN1019" s="259"/>
      <c r="AO1019" s="615"/>
      <c r="AP1019" s="552"/>
      <c r="AQ1019" s="552"/>
      <c r="AR1019" s="552"/>
      <c r="AS1019" s="552"/>
      <c r="AT1019" s="552"/>
      <c r="AU1019" s="552"/>
      <c r="AV1019" s="552"/>
      <c r="AW1019" s="616"/>
      <c r="AX1019" s="552"/>
      <c r="AY1019" s="552"/>
      <c r="AZ1019" s="552"/>
      <c r="BA1019" s="616"/>
      <c r="BB1019" s="552"/>
      <c r="BC1019" s="552"/>
      <c r="BD1019" s="552"/>
      <c r="BE1019" s="616"/>
      <c r="BF1019" s="552"/>
      <c r="BG1019" s="552"/>
      <c r="BH1019" s="552"/>
      <c r="BI1019" s="552"/>
      <c r="BJ1019" s="552"/>
      <c r="BK1019" s="552"/>
      <c r="BL1019" s="552"/>
      <c r="BM1019" s="552"/>
      <c r="BN1019" s="552"/>
      <c r="BO1019" s="678"/>
    </row>
    <row r="1020" spans="32:67" ht="20.25" customHeight="1">
      <c r="AF1020" s="678"/>
      <c r="AG1020" s="552"/>
      <c r="AH1020" s="552"/>
      <c r="AI1020" s="614"/>
      <c r="AJ1020" s="552"/>
      <c r="AK1020" s="552"/>
      <c r="AL1020" s="552"/>
      <c r="AM1020" s="615"/>
      <c r="AN1020" s="259"/>
      <c r="AO1020" s="615"/>
      <c r="AP1020" s="552"/>
      <c r="AQ1020" s="552"/>
      <c r="AR1020" s="552"/>
      <c r="AS1020" s="552"/>
      <c r="AT1020" s="552"/>
      <c r="AU1020" s="552"/>
      <c r="AV1020" s="552"/>
      <c r="AW1020" s="616"/>
      <c r="AX1020" s="552"/>
      <c r="AY1020" s="552"/>
      <c r="AZ1020" s="552"/>
      <c r="BA1020" s="616"/>
      <c r="BB1020" s="552"/>
      <c r="BC1020" s="552"/>
      <c r="BD1020" s="552"/>
      <c r="BE1020" s="616"/>
      <c r="BF1020" s="552"/>
      <c r="BG1020" s="552"/>
      <c r="BH1020" s="552"/>
      <c r="BI1020" s="552"/>
      <c r="BJ1020" s="552"/>
      <c r="BK1020" s="552"/>
      <c r="BL1020" s="552"/>
      <c r="BM1020" s="552"/>
      <c r="BN1020" s="552"/>
      <c r="BO1020" s="678"/>
    </row>
    <row r="1021" spans="32:67" ht="20.25" customHeight="1">
      <c r="AF1021" s="678"/>
      <c r="AG1021" s="552"/>
      <c r="AH1021" s="552"/>
      <c r="AI1021" s="614"/>
      <c r="AJ1021" s="552"/>
      <c r="AK1021" s="552"/>
      <c r="AL1021" s="552"/>
      <c r="AM1021" s="615"/>
      <c r="AN1021" s="259"/>
      <c r="AO1021" s="615"/>
      <c r="AP1021" s="552"/>
      <c r="AQ1021" s="552"/>
      <c r="AR1021" s="552"/>
      <c r="AS1021" s="552"/>
      <c r="AT1021" s="552"/>
      <c r="AU1021" s="552"/>
      <c r="AV1021" s="552"/>
      <c r="AW1021" s="616"/>
      <c r="AX1021" s="552"/>
      <c r="AY1021" s="552"/>
      <c r="AZ1021" s="552"/>
      <c r="BA1021" s="616"/>
      <c r="BB1021" s="552"/>
      <c r="BC1021" s="552"/>
      <c r="BD1021" s="552"/>
      <c r="BE1021" s="616"/>
      <c r="BF1021" s="552"/>
      <c r="BG1021" s="552"/>
      <c r="BH1021" s="552"/>
      <c r="BI1021" s="552"/>
      <c r="BJ1021" s="552"/>
      <c r="BK1021" s="552"/>
      <c r="BL1021" s="552"/>
      <c r="BM1021" s="552"/>
      <c r="BN1021" s="552"/>
      <c r="BO1021" s="678"/>
    </row>
    <row r="1022" spans="32:67" ht="20.25" customHeight="1">
      <c r="AF1022" s="678"/>
      <c r="AG1022" s="552"/>
      <c r="AH1022" s="552"/>
      <c r="AI1022" s="614"/>
      <c r="AJ1022" s="552"/>
      <c r="AK1022" s="552"/>
      <c r="AL1022" s="552"/>
      <c r="AM1022" s="615"/>
      <c r="AN1022" s="259"/>
      <c r="AO1022" s="615"/>
      <c r="AP1022" s="552"/>
      <c r="AQ1022" s="552"/>
      <c r="AR1022" s="552"/>
      <c r="AS1022" s="552"/>
      <c r="AT1022" s="552"/>
      <c r="AU1022" s="552"/>
      <c r="AV1022" s="552"/>
      <c r="AW1022" s="616"/>
      <c r="AX1022" s="552"/>
      <c r="AY1022" s="552"/>
      <c r="AZ1022" s="552"/>
      <c r="BA1022" s="616"/>
      <c r="BB1022" s="552"/>
      <c r="BC1022" s="552"/>
      <c r="BD1022" s="552"/>
      <c r="BE1022" s="616"/>
      <c r="BF1022" s="552"/>
      <c r="BG1022" s="552"/>
      <c r="BH1022" s="552"/>
      <c r="BI1022" s="552"/>
      <c r="BJ1022" s="552"/>
      <c r="BK1022" s="552"/>
      <c r="BL1022" s="552"/>
      <c r="BM1022" s="552"/>
      <c r="BN1022" s="552"/>
      <c r="BO1022" s="678"/>
    </row>
    <row r="1023" spans="32:67" ht="20.25" customHeight="1">
      <c r="AF1023" s="678"/>
      <c r="AG1023" s="552"/>
      <c r="AH1023" s="552"/>
      <c r="AI1023" s="614"/>
      <c r="AJ1023" s="552"/>
      <c r="AK1023" s="552"/>
      <c r="AL1023" s="552"/>
      <c r="AM1023" s="615"/>
      <c r="AN1023" s="259"/>
      <c r="AO1023" s="615"/>
      <c r="AP1023" s="552"/>
      <c r="AQ1023" s="552"/>
      <c r="AR1023" s="552"/>
      <c r="AS1023" s="552"/>
      <c r="AT1023" s="552"/>
      <c r="AU1023" s="552"/>
      <c r="AV1023" s="552"/>
      <c r="AW1023" s="616"/>
      <c r="AX1023" s="552"/>
      <c r="AY1023" s="552"/>
      <c r="AZ1023" s="552"/>
      <c r="BA1023" s="616"/>
      <c r="BB1023" s="552"/>
      <c r="BC1023" s="552"/>
      <c r="BD1023" s="552"/>
      <c r="BE1023" s="616"/>
      <c r="BF1023" s="552"/>
      <c r="BG1023" s="552"/>
      <c r="BH1023" s="552"/>
      <c r="BI1023" s="552"/>
      <c r="BJ1023" s="552"/>
      <c r="BK1023" s="552"/>
      <c r="BL1023" s="552"/>
      <c r="BM1023" s="552"/>
      <c r="BN1023" s="552"/>
      <c r="BO1023" s="678"/>
    </row>
    <row r="1024" spans="32:67" ht="20.25" customHeight="1">
      <c r="AF1024" s="678"/>
      <c r="AG1024" s="552"/>
      <c r="AH1024" s="552"/>
      <c r="AI1024" s="614"/>
      <c r="AJ1024" s="552"/>
      <c r="AK1024" s="552"/>
      <c r="AL1024" s="552"/>
      <c r="AM1024" s="615"/>
      <c r="AN1024" s="259"/>
      <c r="AO1024" s="615"/>
      <c r="AP1024" s="552"/>
      <c r="AQ1024" s="552"/>
      <c r="AR1024" s="552"/>
      <c r="AS1024" s="552"/>
      <c r="AT1024" s="552"/>
      <c r="AU1024" s="552"/>
      <c r="AV1024" s="552"/>
      <c r="AW1024" s="616"/>
      <c r="AX1024" s="552"/>
      <c r="AY1024" s="552"/>
      <c r="AZ1024" s="552"/>
      <c r="BA1024" s="616"/>
      <c r="BB1024" s="552"/>
      <c r="BC1024" s="552"/>
      <c r="BD1024" s="552"/>
      <c r="BE1024" s="616"/>
      <c r="BF1024" s="552"/>
      <c r="BG1024" s="552"/>
      <c r="BH1024" s="552"/>
      <c r="BI1024" s="552"/>
      <c r="BJ1024" s="552"/>
      <c r="BK1024" s="552"/>
      <c r="BL1024" s="552"/>
      <c r="BM1024" s="552"/>
      <c r="BN1024" s="552"/>
      <c r="BO1024" s="678"/>
    </row>
    <row r="1025" spans="32:67" ht="20.25" customHeight="1">
      <c r="AF1025" s="678"/>
      <c r="AG1025" s="552"/>
      <c r="AH1025" s="552"/>
      <c r="AI1025" s="614"/>
      <c r="AJ1025" s="552"/>
      <c r="AK1025" s="552"/>
      <c r="AL1025" s="552"/>
      <c r="AM1025" s="615"/>
      <c r="AN1025" s="259"/>
      <c r="AO1025" s="615"/>
      <c r="AP1025" s="552"/>
      <c r="AQ1025" s="552"/>
      <c r="AR1025" s="552"/>
      <c r="AS1025" s="552"/>
      <c r="AT1025" s="552"/>
      <c r="AU1025" s="552"/>
      <c r="AV1025" s="552"/>
      <c r="AW1025" s="616"/>
      <c r="AX1025" s="552"/>
      <c r="AY1025" s="552"/>
      <c r="AZ1025" s="552"/>
      <c r="BA1025" s="616"/>
      <c r="BB1025" s="552"/>
      <c r="BC1025" s="552"/>
      <c r="BD1025" s="552"/>
      <c r="BE1025" s="616"/>
      <c r="BF1025" s="552"/>
      <c r="BG1025" s="552"/>
      <c r="BH1025" s="552"/>
      <c r="BI1025" s="552"/>
      <c r="BJ1025" s="552"/>
      <c r="BK1025" s="552"/>
      <c r="BL1025" s="552"/>
      <c r="BM1025" s="552"/>
      <c r="BN1025" s="552"/>
      <c r="BO1025" s="678"/>
    </row>
    <row r="1026" spans="32:67" ht="20.25" customHeight="1">
      <c r="AF1026" s="678"/>
      <c r="AG1026" s="552"/>
      <c r="AH1026" s="552"/>
      <c r="AI1026" s="614"/>
      <c r="AJ1026" s="552"/>
      <c r="AK1026" s="552"/>
      <c r="AL1026" s="552"/>
      <c r="AM1026" s="615"/>
      <c r="AN1026" s="259"/>
      <c r="AO1026" s="615"/>
      <c r="AP1026" s="552"/>
      <c r="AQ1026" s="552"/>
      <c r="AR1026" s="552"/>
      <c r="AS1026" s="552"/>
      <c r="AT1026" s="552"/>
      <c r="AU1026" s="552"/>
      <c r="AV1026" s="552"/>
      <c r="AW1026" s="616"/>
      <c r="AX1026" s="552"/>
      <c r="AY1026" s="552"/>
      <c r="AZ1026" s="552"/>
      <c r="BA1026" s="616"/>
      <c r="BB1026" s="552"/>
      <c r="BC1026" s="552"/>
      <c r="BD1026" s="552"/>
      <c r="BE1026" s="616"/>
      <c r="BF1026" s="552"/>
      <c r="BG1026" s="552"/>
      <c r="BH1026" s="552"/>
      <c r="BI1026" s="552"/>
      <c r="BJ1026" s="552"/>
      <c r="BK1026" s="552"/>
      <c r="BL1026" s="552"/>
      <c r="BM1026" s="552"/>
      <c r="BN1026" s="552"/>
      <c r="BO1026" s="678"/>
    </row>
    <row r="1027" spans="32:67" ht="20.25" customHeight="1">
      <c r="AF1027" s="678"/>
      <c r="AG1027" s="552"/>
      <c r="AH1027" s="552"/>
      <c r="AI1027" s="614"/>
      <c r="AJ1027" s="552"/>
      <c r="AK1027" s="552"/>
      <c r="AL1027" s="552"/>
      <c r="AM1027" s="615"/>
      <c r="AN1027" s="259"/>
      <c r="AO1027" s="615"/>
      <c r="AP1027" s="552"/>
      <c r="AQ1027" s="552"/>
      <c r="AR1027" s="552"/>
      <c r="AS1027" s="552"/>
      <c r="AT1027" s="552"/>
      <c r="AU1027" s="552"/>
      <c r="AV1027" s="552"/>
      <c r="AW1027" s="616"/>
      <c r="AX1027" s="552"/>
      <c r="AY1027" s="552"/>
      <c r="AZ1027" s="552"/>
      <c r="BA1027" s="616"/>
      <c r="BB1027" s="552"/>
      <c r="BC1027" s="552"/>
      <c r="BD1027" s="552"/>
      <c r="BE1027" s="616"/>
      <c r="BF1027" s="552"/>
      <c r="BG1027" s="552"/>
      <c r="BH1027" s="552"/>
      <c r="BI1027" s="552"/>
      <c r="BJ1027" s="552"/>
      <c r="BK1027" s="552"/>
      <c r="BL1027" s="552"/>
      <c r="BM1027" s="552"/>
      <c r="BN1027" s="552"/>
      <c r="BO1027" s="678"/>
    </row>
    <row r="1028" spans="32:67" ht="20.25" customHeight="1">
      <c r="AF1028" s="678"/>
      <c r="AG1028" s="552"/>
      <c r="AH1028" s="552"/>
      <c r="AI1028" s="614"/>
      <c r="AJ1028" s="552"/>
      <c r="AK1028" s="552"/>
      <c r="AL1028" s="552"/>
      <c r="AM1028" s="615"/>
      <c r="AN1028" s="259"/>
      <c r="AO1028" s="615"/>
      <c r="AP1028" s="552"/>
      <c r="AQ1028" s="552"/>
      <c r="AR1028" s="552"/>
      <c r="AS1028" s="552"/>
      <c r="AT1028" s="552"/>
      <c r="AU1028" s="552"/>
      <c r="AV1028" s="552"/>
      <c r="AW1028" s="616"/>
      <c r="AX1028" s="552"/>
      <c r="AY1028" s="552"/>
      <c r="AZ1028" s="552"/>
      <c r="BA1028" s="616"/>
      <c r="BB1028" s="552"/>
      <c r="BC1028" s="552"/>
      <c r="BD1028" s="552"/>
      <c r="BE1028" s="616"/>
      <c r="BF1028" s="552"/>
      <c r="BG1028" s="552"/>
      <c r="BH1028" s="552"/>
      <c r="BI1028" s="552"/>
      <c r="BJ1028" s="552"/>
      <c r="BK1028" s="552"/>
      <c r="BL1028" s="552"/>
      <c r="BM1028" s="552"/>
      <c r="BN1028" s="552"/>
      <c r="BO1028" s="678"/>
    </row>
    <row r="1029" spans="32:67" ht="20.25" customHeight="1">
      <c r="AF1029" s="678"/>
      <c r="AG1029" s="552"/>
      <c r="AH1029" s="552"/>
      <c r="AI1029" s="614"/>
      <c r="AJ1029" s="552"/>
      <c r="AK1029" s="552"/>
      <c r="AL1029" s="552"/>
      <c r="AM1029" s="615"/>
      <c r="AN1029" s="259"/>
      <c r="AO1029" s="615"/>
      <c r="AP1029" s="552"/>
      <c r="AQ1029" s="552"/>
      <c r="AR1029" s="552"/>
      <c r="AS1029" s="552"/>
      <c r="AT1029" s="552"/>
      <c r="AU1029" s="552"/>
      <c r="AV1029" s="552"/>
      <c r="AW1029" s="616"/>
      <c r="AX1029" s="552"/>
      <c r="AY1029" s="552"/>
      <c r="AZ1029" s="552"/>
      <c r="BA1029" s="616"/>
      <c r="BB1029" s="552"/>
      <c r="BC1029" s="552"/>
      <c r="BD1029" s="552"/>
      <c r="BE1029" s="616"/>
      <c r="BF1029" s="552"/>
      <c r="BG1029" s="552"/>
      <c r="BH1029" s="552"/>
      <c r="BI1029" s="552"/>
      <c r="BJ1029" s="552"/>
      <c r="BK1029" s="552"/>
      <c r="BL1029" s="552"/>
      <c r="BM1029" s="552"/>
      <c r="BN1029" s="552"/>
      <c r="BO1029" s="678"/>
    </row>
    <row r="1030" spans="32:67" ht="20.25" customHeight="1">
      <c r="AF1030" s="678"/>
      <c r="AG1030" s="552"/>
      <c r="AH1030" s="552"/>
      <c r="AI1030" s="614"/>
      <c r="AJ1030" s="552"/>
      <c r="AK1030" s="552"/>
      <c r="AL1030" s="552"/>
      <c r="AM1030" s="615"/>
      <c r="AN1030" s="259"/>
      <c r="AO1030" s="615"/>
      <c r="AP1030" s="552"/>
      <c r="AQ1030" s="552"/>
      <c r="AR1030" s="552"/>
      <c r="AS1030" s="552"/>
      <c r="AT1030" s="552"/>
      <c r="AU1030" s="552"/>
      <c r="AV1030" s="552"/>
      <c r="AW1030" s="616"/>
      <c r="AX1030" s="552"/>
      <c r="AY1030" s="552"/>
      <c r="AZ1030" s="552"/>
      <c r="BA1030" s="616"/>
      <c r="BB1030" s="552"/>
      <c r="BC1030" s="552"/>
      <c r="BD1030" s="552"/>
      <c r="BE1030" s="616"/>
      <c r="BF1030" s="552"/>
      <c r="BG1030" s="552"/>
      <c r="BH1030" s="552"/>
      <c r="BI1030" s="552"/>
      <c r="BJ1030" s="552"/>
      <c r="BK1030" s="552"/>
      <c r="BL1030" s="552"/>
      <c r="BM1030" s="552"/>
      <c r="BN1030" s="552"/>
      <c r="BO1030" s="678"/>
    </row>
    <row r="1031" spans="32:67" ht="20.25" customHeight="1">
      <c r="AF1031" s="678"/>
      <c r="AG1031" s="552"/>
      <c r="AH1031" s="552"/>
      <c r="AI1031" s="614"/>
      <c r="AJ1031" s="552"/>
      <c r="AK1031" s="552"/>
      <c r="AL1031" s="552"/>
      <c r="AM1031" s="615"/>
      <c r="AN1031" s="259"/>
      <c r="AO1031" s="615"/>
      <c r="AP1031" s="552"/>
      <c r="AQ1031" s="552"/>
      <c r="AR1031" s="552"/>
      <c r="AS1031" s="552"/>
      <c r="AT1031" s="552"/>
      <c r="AU1031" s="552"/>
      <c r="AV1031" s="552"/>
      <c r="AW1031" s="616"/>
      <c r="AX1031" s="552"/>
      <c r="AY1031" s="552"/>
      <c r="AZ1031" s="552"/>
      <c r="BA1031" s="616"/>
      <c r="BB1031" s="552"/>
      <c r="BC1031" s="552"/>
      <c r="BD1031" s="552"/>
      <c r="BE1031" s="616"/>
      <c r="BF1031" s="552"/>
      <c r="BG1031" s="552"/>
      <c r="BH1031" s="552"/>
      <c r="BI1031" s="552"/>
      <c r="BJ1031" s="552"/>
      <c r="BK1031" s="552"/>
      <c r="BL1031" s="552"/>
      <c r="BM1031" s="552"/>
      <c r="BN1031" s="552"/>
      <c r="BO1031" s="678"/>
    </row>
    <row r="1032" spans="32:67" ht="20.25" customHeight="1">
      <c r="AF1032" s="678"/>
      <c r="AG1032" s="552"/>
      <c r="AH1032" s="552"/>
      <c r="AI1032" s="614"/>
      <c r="AJ1032" s="552"/>
      <c r="AK1032" s="552"/>
      <c r="AL1032" s="552"/>
      <c r="AM1032" s="615"/>
      <c r="AN1032" s="259"/>
      <c r="AO1032" s="615"/>
      <c r="AP1032" s="552"/>
      <c r="AQ1032" s="552"/>
      <c r="AR1032" s="552"/>
      <c r="AS1032" s="552"/>
      <c r="AT1032" s="552"/>
      <c r="AU1032" s="552"/>
      <c r="AV1032" s="552"/>
      <c r="AW1032" s="616"/>
      <c r="AX1032" s="552"/>
      <c r="AY1032" s="552"/>
      <c r="AZ1032" s="552"/>
      <c r="BA1032" s="616"/>
      <c r="BB1032" s="552"/>
      <c r="BC1032" s="552"/>
      <c r="BD1032" s="552"/>
      <c r="BE1032" s="616"/>
      <c r="BF1032" s="552"/>
      <c r="BG1032" s="552"/>
      <c r="BH1032" s="552"/>
      <c r="BI1032" s="552"/>
      <c r="BJ1032" s="552"/>
      <c r="BK1032" s="552"/>
      <c r="BL1032" s="552"/>
      <c r="BM1032" s="552"/>
      <c r="BN1032" s="552"/>
      <c r="BO1032" s="678"/>
    </row>
    <row r="1033" spans="32:67" ht="20.25" customHeight="1">
      <c r="AF1033" s="678"/>
      <c r="AG1033" s="552"/>
      <c r="AH1033" s="552"/>
      <c r="AI1033" s="614"/>
      <c r="AJ1033" s="552"/>
      <c r="AK1033" s="552"/>
      <c r="AL1033" s="552"/>
      <c r="AM1033" s="615"/>
      <c r="AN1033" s="259"/>
      <c r="AO1033" s="615"/>
      <c r="AP1033" s="552"/>
      <c r="AQ1033" s="552"/>
      <c r="AR1033" s="552"/>
      <c r="AS1033" s="552"/>
      <c r="AT1033" s="552"/>
      <c r="AU1033" s="552"/>
      <c r="AV1033" s="552"/>
      <c r="AW1033" s="616"/>
      <c r="AX1033" s="552"/>
      <c r="AY1033" s="552"/>
      <c r="AZ1033" s="552"/>
      <c r="BA1033" s="616"/>
      <c r="BB1033" s="552"/>
      <c r="BC1033" s="552"/>
      <c r="BD1033" s="552"/>
      <c r="BE1033" s="616"/>
      <c r="BF1033" s="552"/>
      <c r="BG1033" s="552"/>
      <c r="BH1033" s="552"/>
      <c r="BI1033" s="552"/>
      <c r="BJ1033" s="552"/>
      <c r="BK1033" s="552"/>
      <c r="BL1033" s="552"/>
      <c r="BM1033" s="552"/>
      <c r="BN1033" s="552"/>
      <c r="BO1033" s="678"/>
    </row>
    <row r="1034" spans="32:67" ht="20.25" customHeight="1">
      <c r="AF1034" s="678"/>
      <c r="AG1034" s="552"/>
      <c r="AH1034" s="552"/>
      <c r="AI1034" s="614"/>
      <c r="AJ1034" s="552"/>
      <c r="AK1034" s="552"/>
      <c r="AL1034" s="552"/>
      <c r="AM1034" s="615"/>
      <c r="AN1034" s="259"/>
      <c r="AO1034" s="615"/>
      <c r="AP1034" s="552"/>
      <c r="AQ1034" s="552"/>
      <c r="AR1034" s="552"/>
      <c r="AS1034" s="552"/>
      <c r="AT1034" s="552"/>
      <c r="AU1034" s="552"/>
      <c r="AV1034" s="552"/>
      <c r="AW1034" s="616"/>
      <c r="AX1034" s="552"/>
      <c r="AY1034" s="552"/>
      <c r="AZ1034" s="552"/>
      <c r="BA1034" s="616"/>
      <c r="BB1034" s="552"/>
      <c r="BC1034" s="552"/>
      <c r="BD1034" s="552"/>
      <c r="BE1034" s="616"/>
      <c r="BF1034" s="552"/>
      <c r="BG1034" s="552"/>
      <c r="BH1034" s="552"/>
      <c r="BI1034" s="552"/>
      <c r="BJ1034" s="552"/>
      <c r="BK1034" s="552"/>
      <c r="BL1034" s="552"/>
      <c r="BM1034" s="552"/>
      <c r="BN1034" s="552"/>
      <c r="BO1034" s="678"/>
    </row>
    <row r="1035" spans="32:67" ht="20.25" customHeight="1">
      <c r="AF1035" s="678"/>
      <c r="AG1035" s="552"/>
      <c r="AH1035" s="552"/>
      <c r="AI1035" s="614"/>
      <c r="AJ1035" s="552"/>
      <c r="AK1035" s="552"/>
      <c r="AL1035" s="552"/>
      <c r="AM1035" s="615"/>
      <c r="AN1035" s="259"/>
      <c r="AO1035" s="615"/>
      <c r="AP1035" s="552"/>
      <c r="AQ1035" s="552"/>
      <c r="AR1035" s="552"/>
      <c r="AS1035" s="552"/>
      <c r="AT1035" s="552"/>
      <c r="AU1035" s="552"/>
      <c r="AV1035" s="552"/>
      <c r="AW1035" s="616"/>
      <c r="AX1035" s="552"/>
      <c r="AY1035" s="552"/>
      <c r="AZ1035" s="552"/>
      <c r="BA1035" s="616"/>
      <c r="BB1035" s="552"/>
      <c r="BC1035" s="552"/>
      <c r="BD1035" s="552"/>
      <c r="BE1035" s="616"/>
      <c r="BF1035" s="552"/>
      <c r="BG1035" s="552"/>
      <c r="BH1035" s="552"/>
      <c r="BI1035" s="552"/>
      <c r="BJ1035" s="552"/>
      <c r="BK1035" s="552"/>
      <c r="BL1035" s="552"/>
      <c r="BM1035" s="552"/>
      <c r="BN1035" s="552"/>
      <c r="BO1035" s="678"/>
    </row>
    <row r="1036" spans="32:67" ht="20.25" customHeight="1">
      <c r="AF1036" s="678"/>
      <c r="AG1036" s="552"/>
      <c r="AH1036" s="552"/>
      <c r="AI1036" s="614"/>
      <c r="AJ1036" s="552"/>
      <c r="AK1036" s="552"/>
      <c r="AL1036" s="552"/>
      <c r="AM1036" s="615"/>
      <c r="AN1036" s="259"/>
      <c r="AO1036" s="615"/>
      <c r="AP1036" s="552"/>
      <c r="AQ1036" s="552"/>
      <c r="AR1036" s="552"/>
      <c r="AS1036" s="552"/>
      <c r="AT1036" s="552"/>
      <c r="AU1036" s="552"/>
      <c r="AV1036" s="552"/>
      <c r="AW1036" s="616"/>
      <c r="AX1036" s="552"/>
      <c r="AY1036" s="552"/>
      <c r="AZ1036" s="552"/>
      <c r="BA1036" s="616"/>
      <c r="BB1036" s="552"/>
      <c r="BC1036" s="552"/>
      <c r="BD1036" s="552"/>
      <c r="BE1036" s="616"/>
      <c r="BF1036" s="552"/>
      <c r="BG1036" s="552"/>
      <c r="BH1036" s="552"/>
      <c r="BI1036" s="552"/>
      <c r="BJ1036" s="552"/>
      <c r="BK1036" s="552"/>
      <c r="BL1036" s="552"/>
      <c r="BM1036" s="552"/>
      <c r="BN1036" s="552"/>
      <c r="BO1036" s="678"/>
    </row>
    <row r="1037" spans="32:67" ht="20.25" customHeight="1">
      <c r="AF1037" s="678"/>
      <c r="AG1037" s="552"/>
      <c r="AH1037" s="552"/>
      <c r="AI1037" s="614"/>
      <c r="AJ1037" s="552"/>
      <c r="AK1037" s="552"/>
      <c r="AL1037" s="552"/>
      <c r="AM1037" s="615"/>
      <c r="AN1037" s="259"/>
      <c r="AO1037" s="615"/>
      <c r="AP1037" s="552"/>
      <c r="AQ1037" s="552"/>
      <c r="AR1037" s="552"/>
      <c r="AS1037" s="552"/>
      <c r="AT1037" s="552"/>
      <c r="AU1037" s="552"/>
      <c r="AV1037" s="552"/>
      <c r="AW1037" s="616"/>
      <c r="AX1037" s="552"/>
      <c r="AY1037" s="552"/>
      <c r="AZ1037" s="552"/>
      <c r="BA1037" s="616"/>
      <c r="BB1037" s="552"/>
      <c r="BC1037" s="552"/>
      <c r="BD1037" s="552"/>
      <c r="BE1037" s="616"/>
      <c r="BF1037" s="552"/>
      <c r="BG1037" s="552"/>
      <c r="BH1037" s="552"/>
      <c r="BI1037" s="552"/>
      <c r="BJ1037" s="552"/>
      <c r="BK1037" s="552"/>
      <c r="BL1037" s="552"/>
      <c r="BM1037" s="552"/>
      <c r="BN1037" s="552"/>
      <c r="BO1037" s="678"/>
    </row>
    <row r="1038" spans="32:67" ht="20.25" customHeight="1">
      <c r="AF1038" s="678"/>
      <c r="AG1038" s="552"/>
      <c r="AH1038" s="552"/>
      <c r="AI1038" s="614"/>
      <c r="AJ1038" s="552"/>
      <c r="AK1038" s="552"/>
      <c r="AL1038" s="552"/>
      <c r="AM1038" s="615"/>
      <c r="AN1038" s="259"/>
      <c r="AO1038" s="615"/>
      <c r="AP1038" s="552"/>
      <c r="AQ1038" s="552"/>
      <c r="AR1038" s="552"/>
      <c r="AS1038" s="552"/>
      <c r="AT1038" s="552"/>
      <c r="AU1038" s="552"/>
      <c r="AV1038" s="552"/>
      <c r="AW1038" s="616"/>
      <c r="AX1038" s="552"/>
      <c r="AY1038" s="552"/>
      <c r="AZ1038" s="552"/>
      <c r="BA1038" s="616"/>
      <c r="BB1038" s="552"/>
      <c r="BC1038" s="552"/>
      <c r="BD1038" s="552"/>
      <c r="BE1038" s="616"/>
      <c r="BF1038" s="552"/>
      <c r="BG1038" s="552"/>
      <c r="BH1038" s="552"/>
      <c r="BI1038" s="552"/>
      <c r="BJ1038" s="552"/>
      <c r="BK1038" s="552"/>
      <c r="BL1038" s="552"/>
      <c r="BM1038" s="552"/>
      <c r="BN1038" s="552"/>
      <c r="BO1038" s="678"/>
    </row>
    <row r="1039" spans="32:67" ht="20.25" customHeight="1">
      <c r="AF1039" s="678"/>
      <c r="AG1039" s="552"/>
      <c r="AH1039" s="552"/>
      <c r="AI1039" s="614"/>
      <c r="AJ1039" s="552"/>
      <c r="AK1039" s="552"/>
      <c r="AL1039" s="552"/>
      <c r="AM1039" s="615"/>
      <c r="AN1039" s="259"/>
      <c r="AO1039" s="615"/>
      <c r="AP1039" s="552"/>
      <c r="AQ1039" s="552"/>
      <c r="AR1039" s="552"/>
      <c r="AS1039" s="552"/>
      <c r="AT1039" s="552"/>
      <c r="AU1039" s="552"/>
      <c r="AV1039" s="552"/>
      <c r="AW1039" s="616"/>
      <c r="AX1039" s="552"/>
      <c r="AY1039" s="552"/>
      <c r="AZ1039" s="552"/>
      <c r="BA1039" s="616"/>
      <c r="BB1039" s="552"/>
      <c r="BC1039" s="552"/>
      <c r="BD1039" s="552"/>
      <c r="BE1039" s="616"/>
      <c r="BF1039" s="552"/>
      <c r="BG1039" s="552"/>
      <c r="BH1039" s="552"/>
      <c r="BI1039" s="552"/>
      <c r="BJ1039" s="552"/>
      <c r="BK1039" s="552"/>
      <c r="BL1039" s="552"/>
      <c r="BM1039" s="552"/>
      <c r="BN1039" s="552"/>
      <c r="BO1039" s="678"/>
    </row>
    <row r="1040" spans="32:67" ht="20.25" customHeight="1">
      <c r="AF1040" s="678"/>
      <c r="AG1040" s="552"/>
      <c r="AH1040" s="552"/>
      <c r="AI1040" s="614"/>
      <c r="AJ1040" s="552"/>
      <c r="AK1040" s="552"/>
      <c r="AL1040" s="552"/>
      <c r="AM1040" s="615"/>
      <c r="AN1040" s="259"/>
      <c r="AO1040" s="615"/>
      <c r="AP1040" s="552"/>
      <c r="AQ1040" s="552"/>
      <c r="AR1040" s="552"/>
      <c r="AS1040" s="552"/>
      <c r="AT1040" s="552"/>
      <c r="AU1040" s="552"/>
      <c r="AV1040" s="552"/>
      <c r="AW1040" s="616"/>
      <c r="AX1040" s="552"/>
      <c r="AY1040" s="552"/>
      <c r="AZ1040" s="552"/>
      <c r="BA1040" s="616"/>
      <c r="BB1040" s="552"/>
      <c r="BC1040" s="552"/>
      <c r="BD1040" s="552"/>
      <c r="BE1040" s="616"/>
      <c r="BF1040" s="552"/>
      <c r="BG1040" s="552"/>
      <c r="BH1040" s="552"/>
      <c r="BI1040" s="552"/>
      <c r="BJ1040" s="552"/>
      <c r="BK1040" s="552"/>
      <c r="BL1040" s="552"/>
      <c r="BM1040" s="552"/>
      <c r="BN1040" s="552"/>
      <c r="BO1040" s="678"/>
    </row>
    <row r="1041" spans="32:67" ht="20.25" customHeight="1">
      <c r="AF1041" s="678"/>
      <c r="AG1041" s="552"/>
      <c r="AH1041" s="552"/>
      <c r="AI1041" s="614"/>
      <c r="AJ1041" s="552"/>
      <c r="AK1041" s="552"/>
      <c r="AL1041" s="552"/>
      <c r="AM1041" s="615"/>
      <c r="AN1041" s="259"/>
      <c r="AO1041" s="615"/>
      <c r="AP1041" s="552"/>
      <c r="AQ1041" s="552"/>
      <c r="AR1041" s="552"/>
      <c r="AS1041" s="552"/>
      <c r="AT1041" s="552"/>
      <c r="AU1041" s="552"/>
      <c r="AV1041" s="552"/>
      <c r="AW1041" s="616"/>
      <c r="AX1041" s="552"/>
      <c r="AY1041" s="552"/>
      <c r="AZ1041" s="552"/>
      <c r="BA1041" s="616"/>
      <c r="BB1041" s="552"/>
      <c r="BC1041" s="552"/>
      <c r="BD1041" s="552"/>
      <c r="BE1041" s="616"/>
      <c r="BF1041" s="552"/>
      <c r="BG1041" s="552"/>
      <c r="BH1041" s="552"/>
      <c r="BI1041" s="552"/>
      <c r="BJ1041" s="552"/>
      <c r="BK1041" s="552"/>
      <c r="BL1041" s="552"/>
      <c r="BM1041" s="552"/>
      <c r="BN1041" s="552"/>
      <c r="BO1041" s="678"/>
    </row>
    <row r="1042" spans="32:67" ht="20.25" customHeight="1">
      <c r="AF1042" s="678"/>
      <c r="AG1042" s="552"/>
      <c r="AH1042" s="552"/>
      <c r="AI1042" s="614"/>
      <c r="AJ1042" s="552"/>
      <c r="AK1042" s="552"/>
      <c r="AL1042" s="552"/>
      <c r="AM1042" s="615"/>
      <c r="AN1042" s="259"/>
      <c r="AO1042" s="615"/>
      <c r="AP1042" s="552"/>
      <c r="AQ1042" s="552"/>
      <c r="AR1042" s="552"/>
      <c r="AS1042" s="552"/>
      <c r="AT1042" s="552"/>
      <c r="AU1042" s="552"/>
      <c r="AV1042" s="552"/>
      <c r="AW1042" s="616"/>
      <c r="AX1042" s="552"/>
      <c r="AY1042" s="552"/>
      <c r="AZ1042" s="552"/>
      <c r="BA1042" s="616"/>
      <c r="BB1042" s="552"/>
      <c r="BC1042" s="552"/>
      <c r="BD1042" s="552"/>
      <c r="BE1042" s="616"/>
      <c r="BF1042" s="552"/>
      <c r="BG1042" s="552"/>
      <c r="BH1042" s="552"/>
      <c r="BI1042" s="552"/>
      <c r="BJ1042" s="552"/>
      <c r="BK1042" s="552"/>
      <c r="BL1042" s="552"/>
      <c r="BM1042" s="552"/>
      <c r="BN1042" s="552"/>
      <c r="BO1042" s="678"/>
    </row>
    <row r="1043" spans="32:67" ht="20.25" customHeight="1">
      <c r="AF1043" s="678"/>
      <c r="AG1043" s="552"/>
      <c r="AH1043" s="552"/>
      <c r="AI1043" s="614"/>
      <c r="AJ1043" s="552"/>
      <c r="AK1043" s="552"/>
      <c r="AL1043" s="552"/>
      <c r="AM1043" s="615"/>
      <c r="AN1043" s="259"/>
      <c r="AO1043" s="615"/>
      <c r="AP1043" s="552"/>
      <c r="AQ1043" s="552"/>
      <c r="AR1043" s="552"/>
      <c r="AS1043" s="552"/>
      <c r="AT1043" s="552"/>
      <c r="AU1043" s="552"/>
      <c r="AV1043" s="552"/>
      <c r="AW1043" s="616"/>
      <c r="AX1043" s="552"/>
      <c r="AY1043" s="552"/>
      <c r="AZ1043" s="552"/>
      <c r="BA1043" s="616"/>
      <c r="BB1043" s="552"/>
      <c r="BC1043" s="552"/>
      <c r="BD1043" s="552"/>
      <c r="BE1043" s="616"/>
      <c r="BF1043" s="552"/>
      <c r="BG1043" s="552"/>
      <c r="BH1043" s="552"/>
      <c r="BI1043" s="552"/>
      <c r="BJ1043" s="552"/>
      <c r="BK1043" s="552"/>
      <c r="BL1043" s="552"/>
      <c r="BM1043" s="552"/>
      <c r="BN1043" s="552"/>
      <c r="BO1043" s="678"/>
    </row>
    <row r="1044" spans="32:67" ht="20.25" customHeight="1">
      <c r="AF1044" s="678"/>
      <c r="AG1044" s="552"/>
      <c r="AH1044" s="552"/>
      <c r="AI1044" s="614"/>
      <c r="AJ1044" s="552"/>
      <c r="AK1044" s="552"/>
      <c r="AL1044" s="552"/>
      <c r="AM1044" s="615"/>
      <c r="AN1044" s="259"/>
      <c r="AO1044" s="615"/>
      <c r="AP1044" s="552"/>
      <c r="AQ1044" s="552"/>
      <c r="AR1044" s="552"/>
      <c r="AS1044" s="552"/>
      <c r="AT1044" s="552"/>
      <c r="AU1044" s="552"/>
      <c r="AV1044" s="552"/>
      <c r="AW1044" s="616"/>
      <c r="AX1044" s="552"/>
      <c r="AY1044" s="552"/>
      <c r="AZ1044" s="552"/>
      <c r="BA1044" s="616"/>
      <c r="BB1044" s="552"/>
      <c r="BC1044" s="552"/>
      <c r="BD1044" s="552"/>
      <c r="BE1044" s="616"/>
      <c r="BF1044" s="552"/>
      <c r="BG1044" s="552"/>
      <c r="BH1044" s="552"/>
      <c r="BI1044" s="552"/>
      <c r="BJ1044" s="552"/>
      <c r="BK1044" s="552"/>
      <c r="BL1044" s="552"/>
      <c r="BM1044" s="552"/>
      <c r="BN1044" s="552"/>
      <c r="BO1044" s="678"/>
    </row>
    <row r="1045" spans="32:67" ht="20.25" customHeight="1">
      <c r="AF1045" s="678"/>
      <c r="AG1045" s="552"/>
      <c r="AH1045" s="552"/>
      <c r="AI1045" s="614"/>
      <c r="AJ1045" s="552"/>
      <c r="AK1045" s="552"/>
      <c r="AL1045" s="552"/>
      <c r="AM1045" s="615"/>
      <c r="AN1045" s="259"/>
      <c r="AO1045" s="615"/>
      <c r="AP1045" s="552"/>
      <c r="AQ1045" s="552"/>
      <c r="AR1045" s="552"/>
      <c r="AS1045" s="552"/>
      <c r="AT1045" s="552"/>
      <c r="AU1045" s="552"/>
      <c r="AV1045" s="552"/>
      <c r="AW1045" s="616"/>
      <c r="AX1045" s="552"/>
      <c r="AY1045" s="552"/>
      <c r="AZ1045" s="552"/>
      <c r="BA1045" s="616"/>
      <c r="BB1045" s="552"/>
      <c r="BC1045" s="552"/>
      <c r="BD1045" s="552"/>
      <c r="BE1045" s="616"/>
      <c r="BF1045" s="552"/>
      <c r="BG1045" s="552"/>
      <c r="BH1045" s="552"/>
      <c r="BI1045" s="552"/>
      <c r="BJ1045" s="552"/>
      <c r="BK1045" s="552"/>
      <c r="BL1045" s="552"/>
      <c r="BM1045" s="552"/>
      <c r="BN1045" s="552"/>
      <c r="BO1045" s="678"/>
    </row>
    <row r="1046" spans="32:67" ht="20.25" customHeight="1">
      <c r="AF1046" s="678"/>
      <c r="AG1046" s="552"/>
      <c r="AH1046" s="552"/>
      <c r="AI1046" s="614"/>
      <c r="AJ1046" s="552"/>
      <c r="AK1046" s="552"/>
      <c r="AL1046" s="552"/>
      <c r="AM1046" s="615"/>
      <c r="AN1046" s="259"/>
      <c r="AO1046" s="615"/>
      <c r="AP1046" s="552"/>
      <c r="AQ1046" s="552"/>
      <c r="AR1046" s="552"/>
      <c r="AS1046" s="552"/>
      <c r="AT1046" s="552"/>
      <c r="AU1046" s="552"/>
      <c r="AV1046" s="552"/>
      <c r="AW1046" s="616"/>
      <c r="AX1046" s="552"/>
      <c r="AY1046" s="552"/>
      <c r="AZ1046" s="552"/>
      <c r="BA1046" s="616"/>
      <c r="BB1046" s="552"/>
      <c r="BC1046" s="552"/>
      <c r="BD1046" s="552"/>
      <c r="BE1046" s="616"/>
      <c r="BF1046" s="552"/>
      <c r="BG1046" s="552"/>
      <c r="BH1046" s="552"/>
      <c r="BI1046" s="552"/>
      <c r="BJ1046" s="552"/>
      <c r="BK1046" s="552"/>
      <c r="BL1046" s="552"/>
      <c r="BM1046" s="552"/>
      <c r="BN1046" s="552"/>
      <c r="BO1046" s="678"/>
    </row>
    <row r="1047" spans="32:67" ht="20.25" customHeight="1">
      <c r="AF1047" s="678"/>
      <c r="AG1047" s="552"/>
      <c r="AH1047" s="552"/>
      <c r="AI1047" s="614"/>
      <c r="AJ1047" s="552"/>
      <c r="AK1047" s="552"/>
      <c r="AL1047" s="552"/>
      <c r="AM1047" s="615"/>
      <c r="AN1047" s="259"/>
      <c r="AO1047" s="615"/>
      <c r="AP1047" s="552"/>
      <c r="AQ1047" s="552"/>
      <c r="AR1047" s="552"/>
      <c r="AS1047" s="552"/>
      <c r="AT1047" s="552"/>
      <c r="AU1047" s="552"/>
      <c r="AV1047" s="552"/>
      <c r="AW1047" s="616"/>
      <c r="AX1047" s="552"/>
      <c r="AY1047" s="552"/>
      <c r="AZ1047" s="552"/>
      <c r="BA1047" s="616"/>
      <c r="BB1047" s="552"/>
      <c r="BC1047" s="552"/>
      <c r="BD1047" s="552"/>
      <c r="BE1047" s="616"/>
      <c r="BF1047" s="552"/>
      <c r="BG1047" s="552"/>
      <c r="BH1047" s="552"/>
      <c r="BI1047" s="552"/>
      <c r="BJ1047" s="552"/>
      <c r="BK1047" s="552"/>
      <c r="BL1047" s="552"/>
      <c r="BM1047" s="552"/>
      <c r="BN1047" s="552"/>
      <c r="BO1047" s="678"/>
    </row>
    <row r="1048" spans="32:67" ht="20.25" customHeight="1">
      <c r="AF1048" s="678"/>
      <c r="AG1048" s="552"/>
      <c r="AH1048" s="552"/>
      <c r="AI1048" s="614"/>
      <c r="AJ1048" s="552"/>
      <c r="AK1048" s="552"/>
      <c r="AL1048" s="552"/>
      <c r="AM1048" s="615"/>
      <c r="AN1048" s="259"/>
      <c r="AO1048" s="615"/>
      <c r="AP1048" s="552"/>
      <c r="AQ1048" s="552"/>
      <c r="AR1048" s="552"/>
      <c r="AS1048" s="552"/>
      <c r="AT1048" s="552"/>
      <c r="AU1048" s="552"/>
      <c r="AV1048" s="552"/>
      <c r="AW1048" s="616"/>
      <c r="AX1048" s="552"/>
      <c r="AY1048" s="552"/>
      <c r="AZ1048" s="552"/>
      <c r="BA1048" s="616"/>
      <c r="BB1048" s="552"/>
      <c r="BC1048" s="552"/>
      <c r="BD1048" s="552"/>
      <c r="BE1048" s="616"/>
      <c r="BF1048" s="552"/>
      <c r="BG1048" s="552"/>
      <c r="BH1048" s="552"/>
      <c r="BI1048" s="552"/>
      <c r="BJ1048" s="552"/>
      <c r="BK1048" s="552"/>
      <c r="BL1048" s="552"/>
      <c r="BM1048" s="552"/>
      <c r="BN1048" s="552"/>
      <c r="BO1048" s="678"/>
    </row>
    <row r="1049" spans="32:67" ht="20.25" customHeight="1">
      <c r="AF1049" s="678"/>
      <c r="AG1049" s="552"/>
      <c r="AH1049" s="552"/>
      <c r="AI1049" s="614"/>
      <c r="AJ1049" s="552"/>
      <c r="AK1049" s="552"/>
      <c r="AL1049" s="552"/>
      <c r="AM1049" s="615"/>
      <c r="AN1049" s="259"/>
      <c r="AO1049" s="615"/>
      <c r="AP1049" s="552"/>
      <c r="AQ1049" s="552"/>
      <c r="AR1049" s="552"/>
      <c r="AS1049" s="552"/>
      <c r="AT1049" s="552"/>
      <c r="AU1049" s="552"/>
      <c r="AV1049" s="552"/>
      <c r="AW1049" s="616"/>
      <c r="AX1049" s="552"/>
      <c r="AY1049" s="552"/>
      <c r="AZ1049" s="552"/>
      <c r="BA1049" s="616"/>
      <c r="BB1049" s="552"/>
      <c r="BC1049" s="552"/>
      <c r="BD1049" s="552"/>
      <c r="BE1049" s="616"/>
      <c r="BF1049" s="552"/>
      <c r="BG1049" s="552"/>
      <c r="BH1049" s="552"/>
      <c r="BI1049" s="552"/>
      <c r="BJ1049" s="552"/>
      <c r="BK1049" s="552"/>
      <c r="BL1049" s="552"/>
      <c r="BM1049" s="552"/>
      <c r="BN1049" s="552"/>
      <c r="BO1049" s="678"/>
    </row>
    <row r="1050" spans="32:67" ht="20.25" customHeight="1">
      <c r="AF1050" s="678"/>
      <c r="AG1050" s="552"/>
      <c r="AH1050" s="552"/>
      <c r="AI1050" s="614"/>
      <c r="AJ1050" s="552"/>
      <c r="AK1050" s="552"/>
      <c r="AL1050" s="552"/>
      <c r="AM1050" s="615"/>
      <c r="AN1050" s="259"/>
      <c r="AO1050" s="615"/>
      <c r="AP1050" s="552"/>
      <c r="AQ1050" s="552"/>
      <c r="AR1050" s="552"/>
      <c r="AS1050" s="552"/>
      <c r="AT1050" s="552"/>
      <c r="AU1050" s="552"/>
      <c r="AV1050" s="552"/>
      <c r="AW1050" s="616"/>
      <c r="AX1050" s="552"/>
      <c r="AY1050" s="552"/>
      <c r="AZ1050" s="552"/>
      <c r="BA1050" s="616"/>
      <c r="BB1050" s="552"/>
      <c r="BC1050" s="552"/>
      <c r="BD1050" s="552"/>
      <c r="BE1050" s="616"/>
      <c r="BF1050" s="552"/>
      <c r="BG1050" s="552"/>
      <c r="BH1050" s="552"/>
      <c r="BI1050" s="552"/>
      <c r="BJ1050" s="552"/>
      <c r="BK1050" s="552"/>
      <c r="BL1050" s="552"/>
      <c r="BM1050" s="552"/>
      <c r="BN1050" s="552"/>
      <c r="BO1050" s="678"/>
    </row>
    <row r="1051" spans="32:67" ht="20.25" customHeight="1">
      <c r="AF1051" s="678"/>
      <c r="AG1051" s="552"/>
      <c r="AH1051" s="552"/>
      <c r="AI1051" s="614"/>
      <c r="AJ1051" s="552"/>
      <c r="AK1051" s="552"/>
      <c r="AL1051" s="552"/>
      <c r="AM1051" s="615"/>
      <c r="AN1051" s="259"/>
      <c r="AO1051" s="615"/>
      <c r="AP1051" s="552"/>
      <c r="AQ1051" s="552"/>
      <c r="AR1051" s="552"/>
      <c r="AS1051" s="552"/>
      <c r="AT1051" s="552"/>
      <c r="AU1051" s="552"/>
      <c r="AV1051" s="552"/>
      <c r="AW1051" s="616"/>
      <c r="AX1051" s="552"/>
      <c r="AY1051" s="552"/>
      <c r="AZ1051" s="552"/>
      <c r="BA1051" s="616"/>
      <c r="BB1051" s="552"/>
      <c r="BC1051" s="552"/>
      <c r="BD1051" s="552"/>
      <c r="BE1051" s="616"/>
      <c r="BF1051" s="552"/>
      <c r="BG1051" s="552"/>
      <c r="BH1051" s="552"/>
      <c r="BI1051" s="552"/>
      <c r="BJ1051" s="552"/>
      <c r="BK1051" s="552"/>
      <c r="BL1051" s="552"/>
      <c r="BM1051" s="552"/>
      <c r="BN1051" s="552"/>
      <c r="BO1051" s="678"/>
    </row>
    <row r="1052" spans="32:67" ht="20.25" customHeight="1">
      <c r="AF1052" s="678"/>
      <c r="AG1052" s="552"/>
      <c r="AH1052" s="552"/>
      <c r="AI1052" s="614"/>
      <c r="AJ1052" s="552"/>
      <c r="AK1052" s="552"/>
      <c r="AL1052" s="552"/>
      <c r="AM1052" s="615"/>
      <c r="AN1052" s="259"/>
      <c r="AO1052" s="615"/>
      <c r="AP1052" s="552"/>
      <c r="AQ1052" s="552"/>
      <c r="AR1052" s="552"/>
      <c r="AS1052" s="552"/>
      <c r="AT1052" s="552"/>
      <c r="AU1052" s="552"/>
      <c r="AV1052" s="552"/>
      <c r="AW1052" s="616"/>
      <c r="AX1052" s="552"/>
      <c r="AY1052" s="552"/>
      <c r="AZ1052" s="552"/>
      <c r="BA1052" s="616"/>
      <c r="BB1052" s="552"/>
      <c r="BC1052" s="552"/>
      <c r="BD1052" s="552"/>
      <c r="BE1052" s="616"/>
      <c r="BF1052" s="552"/>
      <c r="BG1052" s="552"/>
      <c r="BH1052" s="552"/>
      <c r="BI1052" s="552"/>
      <c r="BJ1052" s="552"/>
      <c r="BK1052" s="552"/>
      <c r="BL1052" s="552"/>
      <c r="BM1052" s="552"/>
      <c r="BN1052" s="552"/>
      <c r="BO1052" s="678"/>
    </row>
    <row r="1053" spans="32:67" ht="20.25" customHeight="1">
      <c r="AF1053" s="678"/>
      <c r="AG1053" s="552"/>
      <c r="AH1053" s="552"/>
      <c r="AI1053" s="614"/>
      <c r="AJ1053" s="552"/>
      <c r="AK1053" s="552"/>
      <c r="AL1053" s="552"/>
      <c r="AM1053" s="615"/>
      <c r="AN1053" s="259"/>
      <c r="AO1053" s="615"/>
      <c r="AP1053" s="552"/>
      <c r="AQ1053" s="552"/>
      <c r="AR1053" s="552"/>
      <c r="AS1053" s="552"/>
      <c r="AT1053" s="552"/>
      <c r="AU1053" s="552"/>
      <c r="AV1053" s="552"/>
      <c r="AW1053" s="616"/>
      <c r="AX1053" s="552"/>
      <c r="AY1053" s="552"/>
      <c r="AZ1053" s="552"/>
      <c r="BA1053" s="616"/>
      <c r="BB1053" s="552"/>
      <c r="BC1053" s="552"/>
      <c r="BD1053" s="552"/>
      <c r="BE1053" s="616"/>
      <c r="BF1053" s="552"/>
      <c r="BG1053" s="552"/>
      <c r="BH1053" s="552"/>
      <c r="BI1053" s="552"/>
      <c r="BJ1053" s="552"/>
      <c r="BK1053" s="552"/>
      <c r="BL1053" s="552"/>
      <c r="BM1053" s="552"/>
      <c r="BN1053" s="552"/>
      <c r="BO1053" s="678"/>
    </row>
    <row r="1054" spans="32:67" ht="20.25" customHeight="1">
      <c r="AF1054" s="678"/>
      <c r="AG1054" s="552"/>
      <c r="AH1054" s="552"/>
      <c r="AI1054" s="614"/>
      <c r="AJ1054" s="552"/>
      <c r="AK1054" s="552"/>
      <c r="AL1054" s="552"/>
      <c r="AM1054" s="615"/>
      <c r="AN1054" s="259"/>
      <c r="AO1054" s="615"/>
      <c r="AP1054" s="552"/>
      <c r="AQ1054" s="552"/>
      <c r="AR1054" s="552"/>
      <c r="AS1054" s="552"/>
      <c r="AT1054" s="552"/>
      <c r="AU1054" s="552"/>
      <c r="AV1054" s="552"/>
      <c r="AW1054" s="616"/>
      <c r="AX1054" s="552"/>
      <c r="AY1054" s="552"/>
      <c r="AZ1054" s="552"/>
      <c r="BA1054" s="616"/>
      <c r="BB1054" s="552"/>
      <c r="BC1054" s="552"/>
      <c r="BD1054" s="552"/>
      <c r="BE1054" s="616"/>
      <c r="BF1054" s="552"/>
      <c r="BG1054" s="552"/>
      <c r="BH1054" s="552"/>
      <c r="BI1054" s="552"/>
      <c r="BJ1054" s="552"/>
      <c r="BK1054" s="552"/>
      <c r="BL1054" s="552"/>
      <c r="BM1054" s="552"/>
      <c r="BN1054" s="552"/>
      <c r="BO1054" s="678"/>
    </row>
    <row r="1055" spans="32:67" ht="20.25" customHeight="1">
      <c r="AF1055" s="678"/>
      <c r="AG1055" s="552"/>
      <c r="AH1055" s="552"/>
      <c r="AI1055" s="614"/>
      <c r="AJ1055" s="552"/>
      <c r="AK1055" s="552"/>
      <c r="AL1055" s="552"/>
      <c r="AM1055" s="615"/>
      <c r="AN1055" s="259"/>
      <c r="AO1055" s="615"/>
      <c r="AP1055" s="552"/>
      <c r="AQ1055" s="552"/>
      <c r="AR1055" s="552"/>
      <c r="AS1055" s="552"/>
      <c r="AT1055" s="552"/>
      <c r="AU1055" s="552"/>
      <c r="AV1055" s="552"/>
      <c r="AW1055" s="616"/>
      <c r="AX1055" s="552"/>
      <c r="AY1055" s="552"/>
      <c r="AZ1055" s="552"/>
      <c r="BA1055" s="616"/>
      <c r="BB1055" s="552"/>
      <c r="BC1055" s="552"/>
      <c r="BD1055" s="552"/>
      <c r="BE1055" s="616"/>
      <c r="BF1055" s="552"/>
      <c r="BG1055" s="552"/>
      <c r="BH1055" s="552"/>
      <c r="BI1055" s="552"/>
      <c r="BJ1055" s="552"/>
      <c r="BK1055" s="552"/>
      <c r="BL1055" s="552"/>
      <c r="BM1055" s="552"/>
      <c r="BN1055" s="552"/>
      <c r="BO1055" s="678"/>
    </row>
    <row r="1056" spans="32:67" ht="20.25" customHeight="1">
      <c r="AF1056" s="678"/>
      <c r="AG1056" s="552"/>
      <c r="AH1056" s="552"/>
      <c r="AI1056" s="614"/>
      <c r="AJ1056" s="552"/>
      <c r="AK1056" s="552"/>
      <c r="AL1056" s="552"/>
      <c r="AM1056" s="615"/>
      <c r="AN1056" s="259"/>
      <c r="AO1056" s="615"/>
      <c r="AP1056" s="552"/>
      <c r="AQ1056" s="552"/>
      <c r="AR1056" s="552"/>
      <c r="AS1056" s="552"/>
      <c r="AT1056" s="552"/>
      <c r="AU1056" s="552"/>
      <c r="AV1056" s="552"/>
      <c r="AW1056" s="616"/>
      <c r="AX1056" s="552"/>
      <c r="AY1056" s="552"/>
      <c r="AZ1056" s="552"/>
      <c r="BA1056" s="616"/>
      <c r="BB1056" s="552"/>
      <c r="BC1056" s="552"/>
      <c r="BD1056" s="552"/>
      <c r="BE1056" s="616"/>
      <c r="BF1056" s="552"/>
      <c r="BG1056" s="552"/>
      <c r="BH1056" s="552"/>
      <c r="BI1056" s="552"/>
      <c r="BJ1056" s="552"/>
      <c r="BK1056" s="552"/>
      <c r="BL1056" s="552"/>
      <c r="BM1056" s="552"/>
      <c r="BN1056" s="552"/>
      <c r="BO1056" s="678"/>
    </row>
    <row r="1057" spans="32:67" ht="20.25" customHeight="1">
      <c r="AF1057" s="678"/>
      <c r="AG1057" s="552"/>
      <c r="AH1057" s="552"/>
      <c r="AI1057" s="614"/>
      <c r="AJ1057" s="552"/>
      <c r="AK1057" s="552"/>
      <c r="AL1057" s="552"/>
      <c r="AM1057" s="615"/>
      <c r="AN1057" s="259"/>
      <c r="AO1057" s="615"/>
      <c r="AP1057" s="552"/>
      <c r="AQ1057" s="552"/>
      <c r="AR1057" s="552"/>
      <c r="AS1057" s="552"/>
      <c r="AT1057" s="552"/>
      <c r="AU1057" s="552"/>
      <c r="AV1057" s="552"/>
      <c r="AW1057" s="616"/>
      <c r="AX1057" s="552"/>
      <c r="AY1057" s="552"/>
      <c r="AZ1057" s="552"/>
      <c r="BA1057" s="616"/>
      <c r="BB1057" s="552"/>
      <c r="BC1057" s="552"/>
      <c r="BD1057" s="552"/>
      <c r="BE1057" s="616"/>
      <c r="BF1057" s="552"/>
      <c r="BG1057" s="552"/>
      <c r="BH1057" s="552"/>
      <c r="BI1057" s="552"/>
      <c r="BJ1057" s="552"/>
      <c r="BK1057" s="552"/>
      <c r="BL1057" s="552"/>
      <c r="BM1057" s="552"/>
      <c r="BN1057" s="552"/>
      <c r="BO1057" s="678"/>
    </row>
    <row r="1058" spans="32:67" ht="20.25" customHeight="1">
      <c r="AF1058" s="678"/>
      <c r="AG1058" s="552"/>
      <c r="AH1058" s="552"/>
      <c r="AI1058" s="614"/>
      <c r="AJ1058" s="552"/>
      <c r="AK1058" s="552"/>
      <c r="AL1058" s="552"/>
      <c r="AM1058" s="615"/>
      <c r="AN1058" s="259"/>
      <c r="AO1058" s="615"/>
      <c r="AP1058" s="552"/>
      <c r="AQ1058" s="552"/>
      <c r="AR1058" s="552"/>
      <c r="AS1058" s="552"/>
      <c r="AT1058" s="552"/>
      <c r="AU1058" s="552"/>
      <c r="AV1058" s="552"/>
      <c r="AW1058" s="616"/>
      <c r="AX1058" s="552"/>
      <c r="AY1058" s="552"/>
      <c r="AZ1058" s="552"/>
      <c r="BA1058" s="616"/>
      <c r="BB1058" s="552"/>
      <c r="BC1058" s="552"/>
      <c r="BD1058" s="552"/>
      <c r="BE1058" s="616"/>
      <c r="BF1058" s="552"/>
      <c r="BG1058" s="552"/>
      <c r="BH1058" s="552"/>
      <c r="BI1058" s="552"/>
      <c r="BJ1058" s="552"/>
      <c r="BK1058" s="552"/>
      <c r="BL1058" s="552"/>
      <c r="BM1058" s="552"/>
      <c r="BN1058" s="552"/>
      <c r="BO1058" s="678"/>
    </row>
    <row r="1059" spans="32:67" ht="20.25" customHeight="1">
      <c r="AF1059" s="678"/>
      <c r="AG1059" s="552"/>
      <c r="AH1059" s="552"/>
      <c r="AI1059" s="614"/>
      <c r="AJ1059" s="552"/>
      <c r="AK1059" s="552"/>
      <c r="AL1059" s="552"/>
      <c r="AM1059" s="615"/>
      <c r="AN1059" s="259"/>
      <c r="AO1059" s="615"/>
      <c r="AP1059" s="552"/>
      <c r="AQ1059" s="552"/>
      <c r="AR1059" s="552"/>
      <c r="AS1059" s="552"/>
      <c r="AT1059" s="552"/>
      <c r="AU1059" s="552"/>
      <c r="AV1059" s="552"/>
      <c r="AW1059" s="616"/>
      <c r="AX1059" s="552"/>
      <c r="AY1059" s="552"/>
      <c r="AZ1059" s="552"/>
      <c r="BA1059" s="616"/>
      <c r="BB1059" s="552"/>
      <c r="BC1059" s="552"/>
      <c r="BD1059" s="552"/>
      <c r="BE1059" s="616"/>
      <c r="BF1059" s="552"/>
      <c r="BG1059" s="552"/>
      <c r="BH1059" s="552"/>
      <c r="BI1059" s="552"/>
      <c r="BJ1059" s="552"/>
      <c r="BK1059" s="552"/>
      <c r="BL1059" s="552"/>
      <c r="BM1059" s="552"/>
      <c r="BN1059" s="552"/>
      <c r="BO1059" s="678"/>
    </row>
    <row r="1060" spans="32:67" ht="20.25" customHeight="1">
      <c r="AF1060" s="678"/>
      <c r="AG1060" s="552"/>
      <c r="AH1060" s="552"/>
      <c r="AI1060" s="614"/>
      <c r="AJ1060" s="552"/>
      <c r="AK1060" s="552"/>
      <c r="AL1060" s="552"/>
      <c r="AM1060" s="615"/>
      <c r="AN1060" s="259"/>
      <c r="AO1060" s="615"/>
      <c r="AP1060" s="552"/>
      <c r="AQ1060" s="552"/>
      <c r="AR1060" s="552"/>
      <c r="AS1060" s="552"/>
      <c r="AT1060" s="552"/>
      <c r="AU1060" s="552"/>
      <c r="AV1060" s="552"/>
      <c r="AW1060" s="616"/>
      <c r="AX1060" s="552"/>
      <c r="AY1060" s="552"/>
      <c r="AZ1060" s="552"/>
      <c r="BA1060" s="616"/>
      <c r="BB1060" s="552"/>
      <c r="BC1060" s="552"/>
      <c r="BD1060" s="552"/>
      <c r="BE1060" s="616"/>
      <c r="BF1060" s="552"/>
      <c r="BG1060" s="552"/>
      <c r="BH1060" s="552"/>
      <c r="BI1060" s="552"/>
      <c r="BJ1060" s="552"/>
      <c r="BK1060" s="552"/>
      <c r="BL1060" s="552"/>
      <c r="BM1060" s="552"/>
      <c r="BN1060" s="552"/>
      <c r="BO1060" s="678"/>
    </row>
    <row r="1061" spans="32:67" ht="20.25" customHeight="1">
      <c r="AF1061" s="678"/>
      <c r="AG1061" s="552"/>
      <c r="AH1061" s="552"/>
      <c r="AI1061" s="614"/>
      <c r="AJ1061" s="552"/>
      <c r="AK1061" s="552"/>
      <c r="AL1061" s="552"/>
      <c r="AM1061" s="615"/>
      <c r="AN1061" s="259"/>
      <c r="AO1061" s="615"/>
      <c r="AP1061" s="552"/>
      <c r="AQ1061" s="552"/>
      <c r="AR1061" s="552"/>
      <c r="AS1061" s="552"/>
      <c r="AT1061" s="552"/>
      <c r="AU1061" s="552"/>
      <c r="AV1061" s="552"/>
      <c r="AW1061" s="616"/>
      <c r="AX1061" s="552"/>
      <c r="AY1061" s="552"/>
      <c r="AZ1061" s="552"/>
      <c r="BA1061" s="616"/>
      <c r="BB1061" s="552"/>
      <c r="BC1061" s="552"/>
      <c r="BD1061" s="552"/>
      <c r="BE1061" s="616"/>
      <c r="BF1061" s="552"/>
      <c r="BG1061" s="552"/>
      <c r="BH1061" s="552"/>
      <c r="BI1061" s="552"/>
      <c r="BJ1061" s="552"/>
      <c r="BK1061" s="552"/>
      <c r="BL1061" s="552"/>
      <c r="BM1061" s="552"/>
      <c r="BN1061" s="552"/>
      <c r="BO1061" s="678"/>
    </row>
    <row r="1062" spans="32:67" ht="20.25" customHeight="1">
      <c r="AF1062" s="678"/>
      <c r="AG1062" s="552"/>
      <c r="AH1062" s="552"/>
      <c r="AI1062" s="614"/>
      <c r="AJ1062" s="552"/>
      <c r="AK1062" s="552"/>
      <c r="AL1062" s="552"/>
      <c r="AM1062" s="615"/>
      <c r="AN1062" s="259"/>
      <c r="AO1062" s="615"/>
      <c r="AP1062" s="552"/>
      <c r="AQ1062" s="552"/>
      <c r="AR1062" s="552"/>
      <c r="AS1062" s="552"/>
      <c r="AT1062" s="552"/>
      <c r="AU1062" s="552"/>
      <c r="AV1062" s="552"/>
      <c r="AW1062" s="616"/>
      <c r="AX1062" s="552"/>
      <c r="AY1062" s="552"/>
      <c r="AZ1062" s="552"/>
      <c r="BA1062" s="616"/>
      <c r="BB1062" s="552"/>
      <c r="BC1062" s="552"/>
      <c r="BD1062" s="552"/>
      <c r="BE1062" s="616"/>
      <c r="BF1062" s="552"/>
      <c r="BG1062" s="552"/>
      <c r="BH1062" s="552"/>
      <c r="BI1062" s="552"/>
      <c r="BJ1062" s="552"/>
      <c r="BK1062" s="552"/>
      <c r="BL1062" s="552"/>
      <c r="BM1062" s="552"/>
      <c r="BN1062" s="552"/>
      <c r="BO1062" s="678"/>
    </row>
    <row r="1063" spans="32:67" ht="20.25" customHeight="1">
      <c r="AF1063" s="678"/>
      <c r="AG1063" s="552"/>
      <c r="AH1063" s="552"/>
      <c r="AI1063" s="614"/>
      <c r="AJ1063" s="552"/>
      <c r="AK1063" s="552"/>
      <c r="AL1063" s="552"/>
      <c r="AM1063" s="615"/>
      <c r="AN1063" s="259"/>
      <c r="AO1063" s="615"/>
      <c r="AP1063" s="552"/>
      <c r="AQ1063" s="552"/>
      <c r="AR1063" s="552"/>
      <c r="AS1063" s="552"/>
      <c r="AT1063" s="552"/>
      <c r="AU1063" s="552"/>
      <c r="AV1063" s="552"/>
      <c r="AW1063" s="616"/>
      <c r="AX1063" s="552"/>
      <c r="AY1063" s="552"/>
      <c r="AZ1063" s="552"/>
      <c r="BA1063" s="616"/>
      <c r="BB1063" s="552"/>
      <c r="BC1063" s="552"/>
      <c r="BD1063" s="552"/>
      <c r="BE1063" s="616"/>
      <c r="BF1063" s="552"/>
      <c r="BG1063" s="552"/>
      <c r="BH1063" s="552"/>
      <c r="BI1063" s="552"/>
      <c r="BJ1063" s="552"/>
      <c r="BK1063" s="552"/>
      <c r="BL1063" s="552"/>
      <c r="BM1063" s="552"/>
      <c r="BN1063" s="552"/>
      <c r="BO1063" s="678"/>
    </row>
    <row r="1064" spans="32:67" ht="20.25" customHeight="1">
      <c r="AF1064" s="678"/>
      <c r="AG1064" s="552"/>
      <c r="AH1064" s="552"/>
      <c r="AI1064" s="614"/>
      <c r="AJ1064" s="552"/>
      <c r="AK1064" s="552"/>
      <c r="AL1064" s="552"/>
      <c r="AM1064" s="615"/>
      <c r="AN1064" s="259"/>
      <c r="AO1064" s="615"/>
      <c r="AP1064" s="552"/>
      <c r="AQ1064" s="552"/>
      <c r="AR1064" s="552"/>
      <c r="AS1064" s="552"/>
      <c r="AT1064" s="552"/>
      <c r="AU1064" s="552"/>
      <c r="AV1064" s="552"/>
      <c r="AW1064" s="616"/>
      <c r="AX1064" s="552"/>
      <c r="AY1064" s="552"/>
      <c r="AZ1064" s="552"/>
      <c r="BA1064" s="616"/>
      <c r="BB1064" s="552"/>
      <c r="BC1064" s="552"/>
      <c r="BD1064" s="552"/>
      <c r="BE1064" s="616"/>
      <c r="BF1064" s="552"/>
      <c r="BG1064" s="552"/>
      <c r="BH1064" s="552"/>
      <c r="BI1064" s="552"/>
      <c r="BJ1064" s="552"/>
      <c r="BK1064" s="552"/>
      <c r="BL1064" s="552"/>
      <c r="BM1064" s="552"/>
      <c r="BN1064" s="552"/>
      <c r="BO1064" s="678"/>
    </row>
    <row r="1065" spans="32:67" ht="20.25" customHeight="1">
      <c r="AF1065" s="678"/>
      <c r="AG1065" s="552"/>
      <c r="AH1065" s="552"/>
      <c r="AI1065" s="614"/>
      <c r="AJ1065" s="552"/>
      <c r="AK1065" s="552"/>
      <c r="AL1065" s="552"/>
      <c r="AM1065" s="615"/>
      <c r="AN1065" s="259"/>
      <c r="AO1065" s="615"/>
      <c r="AP1065" s="552"/>
      <c r="AQ1065" s="552"/>
      <c r="AR1065" s="552"/>
      <c r="AS1065" s="552"/>
      <c r="AT1065" s="552"/>
      <c r="AU1065" s="552"/>
      <c r="AV1065" s="552"/>
      <c r="AW1065" s="616"/>
      <c r="AX1065" s="552"/>
      <c r="AY1065" s="552"/>
      <c r="AZ1065" s="552"/>
      <c r="BA1065" s="616"/>
      <c r="BB1065" s="552"/>
      <c r="BC1065" s="552"/>
      <c r="BD1065" s="552"/>
      <c r="BE1065" s="616"/>
      <c r="BF1065" s="552"/>
      <c r="BG1065" s="552"/>
      <c r="BH1065" s="552"/>
      <c r="BI1065" s="552"/>
      <c r="BJ1065" s="552"/>
      <c r="BK1065" s="552"/>
      <c r="BL1065" s="552"/>
      <c r="BM1065" s="552"/>
      <c r="BN1065" s="552"/>
      <c r="BO1065" s="678"/>
    </row>
    <row r="1066" spans="32:67" ht="20.25" customHeight="1">
      <c r="AF1066" s="678"/>
      <c r="AG1066" s="552"/>
      <c r="AH1066" s="552"/>
      <c r="AI1066" s="614"/>
      <c r="AJ1066" s="552"/>
      <c r="AK1066" s="552"/>
      <c r="AL1066" s="552"/>
      <c r="AM1066" s="615"/>
      <c r="AN1066" s="259"/>
      <c r="AO1066" s="615"/>
      <c r="AP1066" s="552"/>
      <c r="AQ1066" s="552"/>
      <c r="AR1066" s="552"/>
      <c r="AS1066" s="552"/>
      <c r="AT1066" s="552"/>
      <c r="AU1066" s="552"/>
      <c r="AV1066" s="552"/>
      <c r="AW1066" s="616"/>
      <c r="AX1066" s="552"/>
      <c r="AY1066" s="552"/>
      <c r="AZ1066" s="552"/>
      <c r="BA1066" s="616"/>
      <c r="BB1066" s="552"/>
      <c r="BC1066" s="552"/>
      <c r="BD1066" s="552"/>
      <c r="BE1066" s="616"/>
      <c r="BF1066" s="552"/>
      <c r="BG1066" s="552"/>
      <c r="BH1066" s="552"/>
      <c r="BI1066" s="552"/>
      <c r="BJ1066" s="552"/>
      <c r="BK1066" s="552"/>
      <c r="BL1066" s="552"/>
      <c r="BM1066" s="552"/>
      <c r="BN1066" s="552"/>
      <c r="BO1066" s="678"/>
    </row>
    <row r="1067" spans="32:67" ht="20.25" customHeight="1">
      <c r="AF1067" s="678"/>
      <c r="AG1067" s="552"/>
      <c r="AH1067" s="552"/>
      <c r="AI1067" s="614"/>
      <c r="AJ1067" s="552"/>
      <c r="AK1067" s="552"/>
      <c r="AL1067" s="552"/>
      <c r="AM1067" s="615"/>
      <c r="AN1067" s="259"/>
      <c r="AO1067" s="615"/>
      <c r="AP1067" s="552"/>
      <c r="AQ1067" s="552"/>
      <c r="AR1067" s="552"/>
      <c r="AS1067" s="552"/>
      <c r="AT1067" s="552"/>
      <c r="AU1067" s="552"/>
      <c r="AV1067" s="552"/>
      <c r="AW1067" s="616"/>
      <c r="AX1067" s="552"/>
      <c r="AY1067" s="552"/>
      <c r="AZ1067" s="552"/>
      <c r="BA1067" s="616"/>
      <c r="BB1067" s="552"/>
      <c r="BC1067" s="552"/>
      <c r="BD1067" s="552"/>
      <c r="BE1067" s="616"/>
      <c r="BF1067" s="552"/>
      <c r="BG1067" s="552"/>
      <c r="BH1067" s="552"/>
      <c r="BI1067" s="552"/>
      <c r="BJ1067" s="552"/>
      <c r="BK1067" s="552"/>
      <c r="BL1067" s="552"/>
      <c r="BM1067" s="552"/>
      <c r="BN1067" s="552"/>
      <c r="BO1067" s="678"/>
    </row>
    <row r="1068" spans="32:67" ht="20.25" customHeight="1">
      <c r="AF1068" s="678"/>
      <c r="AG1068" s="552"/>
      <c r="AH1068" s="552"/>
      <c r="AI1068" s="614"/>
      <c r="AJ1068" s="552"/>
      <c r="AK1068" s="552"/>
      <c r="AL1068" s="552"/>
      <c r="AM1068" s="615"/>
      <c r="AN1068" s="259"/>
      <c r="AO1068" s="615"/>
      <c r="AP1068" s="552"/>
      <c r="AQ1068" s="552"/>
      <c r="AR1068" s="552"/>
      <c r="AS1068" s="552"/>
      <c r="AT1068" s="552"/>
      <c r="AU1068" s="552"/>
      <c r="AV1068" s="552"/>
      <c r="AW1068" s="616"/>
      <c r="AX1068" s="552"/>
      <c r="AY1068" s="552"/>
      <c r="AZ1068" s="552"/>
      <c r="BA1068" s="616"/>
      <c r="BB1068" s="552"/>
      <c r="BC1068" s="552"/>
      <c r="BD1068" s="552"/>
      <c r="BE1068" s="616"/>
      <c r="BF1068" s="552"/>
      <c r="BG1068" s="552"/>
      <c r="BH1068" s="552"/>
      <c r="BI1068" s="552"/>
      <c r="BJ1068" s="552"/>
      <c r="BK1068" s="552"/>
      <c r="BL1068" s="552"/>
      <c r="BM1068" s="552"/>
      <c r="BN1068" s="552"/>
      <c r="BO1068" s="678"/>
    </row>
    <row r="1069" spans="32:67" ht="20.25" customHeight="1">
      <c r="AF1069" s="678"/>
      <c r="AG1069" s="552"/>
      <c r="AH1069" s="552"/>
      <c r="AI1069" s="614"/>
      <c r="AJ1069" s="552"/>
      <c r="AK1069" s="552"/>
      <c r="AL1069" s="552"/>
      <c r="AM1069" s="615"/>
      <c r="AN1069" s="259"/>
      <c r="AO1069" s="615"/>
      <c r="AP1069" s="552"/>
      <c r="AQ1069" s="552"/>
      <c r="AR1069" s="552"/>
      <c r="AS1069" s="552"/>
      <c r="AT1069" s="552"/>
      <c r="AU1069" s="552"/>
      <c r="AV1069" s="552"/>
      <c r="AW1069" s="616"/>
      <c r="AX1069" s="552"/>
      <c r="AY1069" s="552"/>
      <c r="AZ1069" s="552"/>
      <c r="BA1069" s="616"/>
      <c r="BB1069" s="552"/>
      <c r="BC1069" s="552"/>
      <c r="BD1069" s="552"/>
      <c r="BE1069" s="616"/>
      <c r="BF1069" s="552"/>
      <c r="BG1069" s="552"/>
      <c r="BH1069" s="552"/>
      <c r="BI1069" s="552"/>
      <c r="BJ1069" s="552"/>
      <c r="BK1069" s="552"/>
      <c r="BL1069" s="552"/>
      <c r="BM1069" s="552"/>
      <c r="BN1069" s="552"/>
      <c r="BO1069" s="678"/>
    </row>
    <row r="1070" spans="32:67" ht="20.25" customHeight="1">
      <c r="AF1070" s="678"/>
      <c r="AG1070" s="552"/>
      <c r="AH1070" s="552"/>
      <c r="AI1070" s="614"/>
      <c r="AJ1070" s="552"/>
      <c r="AK1070" s="552"/>
      <c r="AL1070" s="552"/>
      <c r="AM1070" s="615"/>
      <c r="AN1070" s="259"/>
      <c r="AO1070" s="615"/>
      <c r="AP1070" s="552"/>
      <c r="AQ1070" s="552"/>
      <c r="AR1070" s="552"/>
      <c r="AS1070" s="552"/>
      <c r="AT1070" s="552"/>
      <c r="AU1070" s="552"/>
      <c r="AV1070" s="552"/>
      <c r="AW1070" s="616"/>
      <c r="AX1070" s="552"/>
      <c r="AY1070" s="552"/>
      <c r="AZ1070" s="552"/>
      <c r="BA1070" s="616"/>
      <c r="BB1070" s="552"/>
      <c r="BC1070" s="552"/>
      <c r="BD1070" s="552"/>
      <c r="BE1070" s="616"/>
      <c r="BF1070" s="552"/>
      <c r="BG1070" s="552"/>
      <c r="BH1070" s="552"/>
      <c r="BI1070" s="552"/>
      <c r="BJ1070" s="552"/>
      <c r="BK1070" s="552"/>
      <c r="BL1070" s="552"/>
      <c r="BM1070" s="552"/>
      <c r="BN1070" s="552"/>
      <c r="BO1070" s="678"/>
    </row>
    <row r="1071" spans="32:67" ht="20.25" customHeight="1">
      <c r="AF1071" s="678"/>
      <c r="AG1071" s="552"/>
      <c r="AH1071" s="552"/>
      <c r="AI1071" s="614"/>
      <c r="AJ1071" s="552"/>
      <c r="AK1071" s="552"/>
      <c r="AL1071" s="552"/>
      <c r="AM1071" s="615"/>
      <c r="AN1071" s="259"/>
      <c r="AO1071" s="615"/>
      <c r="AP1071" s="552"/>
      <c r="AQ1071" s="552"/>
      <c r="AR1071" s="552"/>
      <c r="AS1071" s="552"/>
      <c r="AT1071" s="552"/>
      <c r="AU1071" s="552"/>
      <c r="AV1071" s="552"/>
      <c r="AW1071" s="616"/>
      <c r="AX1071" s="552"/>
      <c r="AY1071" s="552"/>
      <c r="AZ1071" s="552"/>
      <c r="BA1071" s="616"/>
      <c r="BB1071" s="552"/>
      <c r="BC1071" s="552"/>
      <c r="BD1071" s="552"/>
      <c r="BE1071" s="616"/>
      <c r="BF1071" s="552"/>
      <c r="BG1071" s="552"/>
      <c r="BH1071" s="552"/>
      <c r="BI1071" s="552"/>
      <c r="BJ1071" s="552"/>
      <c r="BK1071" s="552"/>
      <c r="BL1071" s="552"/>
      <c r="BM1071" s="552"/>
      <c r="BN1071" s="552"/>
      <c r="BO1071" s="678"/>
    </row>
    <row r="1072" spans="32:67" ht="20.25" customHeight="1">
      <c r="AF1072" s="678"/>
      <c r="AG1072" s="552"/>
      <c r="AH1072" s="552"/>
      <c r="AI1072" s="614"/>
      <c r="AJ1072" s="552"/>
      <c r="AK1072" s="552"/>
      <c r="AL1072" s="552"/>
      <c r="AM1072" s="615"/>
      <c r="AN1072" s="259"/>
      <c r="AO1072" s="615"/>
      <c r="AP1072" s="552"/>
      <c r="AQ1072" s="552"/>
      <c r="AR1072" s="552"/>
      <c r="AS1072" s="552"/>
      <c r="AT1072" s="552"/>
      <c r="AU1072" s="552"/>
      <c r="AV1072" s="552"/>
      <c r="AW1072" s="616"/>
      <c r="AX1072" s="552"/>
      <c r="AY1072" s="552"/>
      <c r="AZ1072" s="552"/>
      <c r="BA1072" s="616"/>
      <c r="BB1072" s="552"/>
      <c r="BC1072" s="552"/>
      <c r="BD1072" s="552"/>
      <c r="BE1072" s="616"/>
      <c r="BF1072" s="552"/>
      <c r="BG1072" s="552"/>
      <c r="BH1072" s="552"/>
      <c r="BI1072" s="552"/>
      <c r="BJ1072" s="552"/>
      <c r="BK1072" s="552"/>
      <c r="BL1072" s="552"/>
      <c r="BM1072" s="552"/>
      <c r="BN1072" s="552"/>
      <c r="BO1072" s="678"/>
    </row>
    <row r="1073" spans="32:67" ht="20.25" customHeight="1">
      <c r="AF1073" s="678"/>
      <c r="AG1073" s="552"/>
      <c r="AH1073" s="552"/>
      <c r="AI1073" s="614"/>
      <c r="AJ1073" s="552"/>
      <c r="AK1073" s="552"/>
      <c r="AL1073" s="552"/>
      <c r="AM1073" s="615"/>
      <c r="AN1073" s="259"/>
      <c r="AO1073" s="615"/>
      <c r="AP1073" s="552"/>
      <c r="AQ1073" s="552"/>
      <c r="AR1073" s="552"/>
      <c r="AS1073" s="552"/>
      <c r="AT1073" s="552"/>
      <c r="AU1073" s="552"/>
      <c r="AV1073" s="552"/>
      <c r="AW1073" s="616"/>
      <c r="AX1073" s="552"/>
      <c r="AY1073" s="552"/>
      <c r="AZ1073" s="552"/>
      <c r="BA1073" s="616"/>
      <c r="BB1073" s="552"/>
      <c r="BC1073" s="552"/>
      <c r="BD1073" s="552"/>
      <c r="BE1073" s="616"/>
      <c r="BF1073" s="552"/>
      <c r="BG1073" s="552"/>
      <c r="BH1073" s="552"/>
      <c r="BI1073" s="552"/>
      <c r="BJ1073" s="552"/>
      <c r="BK1073" s="552"/>
      <c r="BL1073" s="552"/>
      <c r="BM1073" s="552"/>
      <c r="BN1073" s="552"/>
      <c r="BO1073" s="678"/>
    </row>
    <row r="1074" spans="32:67" ht="20.25" customHeight="1">
      <c r="AF1074" s="678"/>
      <c r="AG1074" s="552"/>
      <c r="AH1074" s="552"/>
      <c r="AI1074" s="614"/>
      <c r="AJ1074" s="552"/>
      <c r="AK1074" s="552"/>
      <c r="AL1074" s="552"/>
      <c r="AM1074" s="615"/>
      <c r="AN1074" s="259"/>
      <c r="AO1074" s="615"/>
      <c r="AP1074" s="552"/>
      <c r="AQ1074" s="552"/>
      <c r="AR1074" s="552"/>
      <c r="AS1074" s="552"/>
      <c r="AT1074" s="552"/>
      <c r="AU1074" s="552"/>
      <c r="AV1074" s="552"/>
      <c r="AW1074" s="616"/>
      <c r="AX1074" s="552"/>
      <c r="AY1074" s="552"/>
      <c r="AZ1074" s="552"/>
      <c r="BA1074" s="616"/>
      <c r="BB1074" s="552"/>
      <c r="BC1074" s="552"/>
      <c r="BD1074" s="552"/>
      <c r="BE1074" s="616"/>
      <c r="BF1074" s="552"/>
      <c r="BG1074" s="552"/>
      <c r="BH1074" s="552"/>
      <c r="BI1074" s="552"/>
      <c r="BJ1074" s="552"/>
      <c r="BK1074" s="552"/>
      <c r="BL1074" s="552"/>
      <c r="BM1074" s="552"/>
      <c r="BN1074" s="552"/>
      <c r="BO1074" s="678"/>
    </row>
    <row r="1075" spans="32:67" ht="20.25" customHeight="1">
      <c r="AF1075" s="678"/>
      <c r="AG1075" s="552"/>
      <c r="AH1075" s="552"/>
      <c r="AI1075" s="614"/>
      <c r="AJ1075" s="552"/>
      <c r="AK1075" s="552"/>
      <c r="AL1075" s="552"/>
      <c r="AM1075" s="615"/>
      <c r="AN1075" s="259"/>
      <c r="AO1075" s="615"/>
      <c r="AP1075" s="552"/>
      <c r="AQ1075" s="552"/>
      <c r="AR1075" s="552"/>
      <c r="AS1075" s="552"/>
      <c r="AT1075" s="552"/>
      <c r="AU1075" s="552"/>
      <c r="AV1075" s="552"/>
      <c r="AW1075" s="616"/>
      <c r="AX1075" s="552"/>
      <c r="AY1075" s="552"/>
      <c r="AZ1075" s="552"/>
      <c r="BA1075" s="616"/>
      <c r="BB1075" s="552"/>
      <c r="BC1075" s="552"/>
      <c r="BD1075" s="552"/>
      <c r="BE1075" s="616"/>
      <c r="BF1075" s="552"/>
      <c r="BG1075" s="552"/>
      <c r="BH1075" s="552"/>
      <c r="BI1075" s="552"/>
      <c r="BJ1075" s="552"/>
      <c r="BK1075" s="552"/>
      <c r="BL1075" s="552"/>
      <c r="BM1075" s="552"/>
      <c r="BN1075" s="552"/>
      <c r="BO1075" s="678"/>
    </row>
    <row r="1076" spans="32:67" ht="20.25" customHeight="1">
      <c r="AF1076" s="678"/>
      <c r="AG1076" s="552"/>
      <c r="AH1076" s="552"/>
      <c r="AI1076" s="614"/>
      <c r="AJ1076" s="552"/>
      <c r="AK1076" s="552"/>
      <c r="AL1076" s="552"/>
      <c r="AM1076" s="615"/>
      <c r="AN1076" s="259"/>
      <c r="AO1076" s="615"/>
      <c r="AP1076" s="552"/>
      <c r="AQ1076" s="552"/>
      <c r="AR1076" s="552"/>
      <c r="AS1076" s="552"/>
      <c r="AT1076" s="552"/>
      <c r="AU1076" s="552"/>
      <c r="AV1076" s="552"/>
      <c r="AW1076" s="616"/>
      <c r="AX1076" s="552"/>
      <c r="AY1076" s="552"/>
      <c r="AZ1076" s="552"/>
      <c r="BA1076" s="616"/>
      <c r="BB1076" s="552"/>
      <c r="BC1076" s="552"/>
      <c r="BD1076" s="552"/>
      <c r="BE1076" s="616"/>
      <c r="BF1076" s="552"/>
      <c r="BG1076" s="552"/>
      <c r="BH1076" s="552"/>
      <c r="BI1076" s="552"/>
      <c r="BJ1076" s="552"/>
      <c r="BK1076" s="552"/>
      <c r="BL1076" s="552"/>
      <c r="BM1076" s="552"/>
      <c r="BN1076" s="552"/>
      <c r="BO1076" s="678"/>
    </row>
    <row r="1077" spans="32:67" ht="20.25" customHeight="1">
      <c r="AF1077" s="678"/>
      <c r="AG1077" s="552"/>
      <c r="AH1077" s="552"/>
      <c r="AI1077" s="614"/>
      <c r="AJ1077" s="552"/>
      <c r="AK1077" s="552"/>
      <c r="AL1077" s="552"/>
      <c r="AM1077" s="615"/>
      <c r="AN1077" s="259"/>
      <c r="AO1077" s="615"/>
      <c r="AP1077" s="552"/>
      <c r="AQ1077" s="552"/>
      <c r="AR1077" s="552"/>
      <c r="AS1077" s="552"/>
      <c r="AT1077" s="552"/>
      <c r="AU1077" s="552"/>
      <c r="AV1077" s="552"/>
      <c r="AW1077" s="616"/>
      <c r="AX1077" s="552"/>
      <c r="AY1077" s="552"/>
      <c r="AZ1077" s="552"/>
      <c r="BA1077" s="616"/>
      <c r="BB1077" s="552"/>
      <c r="BC1077" s="552"/>
      <c r="BD1077" s="552"/>
      <c r="BE1077" s="616"/>
      <c r="BF1077" s="552"/>
      <c r="BG1077" s="552"/>
      <c r="BH1077" s="552"/>
      <c r="BI1077" s="552"/>
      <c r="BJ1077" s="552"/>
      <c r="BK1077" s="552"/>
      <c r="BL1077" s="552"/>
      <c r="BM1077" s="552"/>
      <c r="BN1077" s="552"/>
      <c r="BO1077" s="678"/>
    </row>
    <row r="1078" spans="32:67" ht="20.25" customHeight="1">
      <c r="AF1078" s="678"/>
      <c r="AG1078" s="552"/>
      <c r="AH1078" s="552"/>
      <c r="AI1078" s="614"/>
      <c r="AJ1078" s="552"/>
      <c r="AK1078" s="552"/>
      <c r="AL1078" s="552"/>
      <c r="AM1078" s="615"/>
      <c r="AN1078" s="259"/>
      <c r="AO1078" s="615"/>
      <c r="AP1078" s="552"/>
      <c r="AQ1078" s="552"/>
      <c r="AR1078" s="552"/>
      <c r="AS1078" s="552"/>
      <c r="AT1078" s="552"/>
      <c r="AU1078" s="552"/>
      <c r="AV1078" s="552"/>
      <c r="AW1078" s="616"/>
      <c r="AX1078" s="552"/>
      <c r="AY1078" s="552"/>
      <c r="AZ1078" s="552"/>
      <c r="BA1078" s="616"/>
      <c r="BB1078" s="552"/>
      <c r="BC1078" s="552"/>
      <c r="BD1078" s="552"/>
      <c r="BE1078" s="616"/>
      <c r="BF1078" s="552"/>
      <c r="BG1078" s="552"/>
      <c r="BH1078" s="552"/>
      <c r="BI1078" s="552"/>
      <c r="BJ1078" s="552"/>
      <c r="BK1078" s="552"/>
      <c r="BL1078" s="552"/>
      <c r="BM1078" s="552"/>
      <c r="BN1078" s="552"/>
      <c r="BO1078" s="678"/>
    </row>
    <row r="1079" spans="32:67" ht="20.25" customHeight="1">
      <c r="AF1079" s="678"/>
      <c r="AG1079" s="552"/>
      <c r="AH1079" s="552"/>
      <c r="AI1079" s="614"/>
      <c r="AJ1079" s="552"/>
      <c r="AK1079" s="552"/>
      <c r="AL1079" s="552"/>
      <c r="AM1079" s="615"/>
      <c r="AN1079" s="259"/>
      <c r="AO1079" s="615"/>
      <c r="AP1079" s="552"/>
      <c r="AQ1079" s="552"/>
      <c r="AR1079" s="552"/>
      <c r="AS1079" s="552"/>
      <c r="AT1079" s="552"/>
      <c r="AU1079" s="552"/>
      <c r="AV1079" s="552"/>
      <c r="AW1079" s="616"/>
      <c r="AX1079" s="552"/>
      <c r="AY1079" s="552"/>
      <c r="AZ1079" s="552"/>
      <c r="BA1079" s="616"/>
      <c r="BB1079" s="552"/>
      <c r="BC1079" s="552"/>
      <c r="BD1079" s="552"/>
      <c r="BE1079" s="616"/>
      <c r="BF1079" s="552"/>
      <c r="BG1079" s="552"/>
      <c r="BH1079" s="552"/>
      <c r="BI1079" s="552"/>
      <c r="BJ1079" s="552"/>
      <c r="BK1079" s="552"/>
      <c r="BL1079" s="552"/>
      <c r="BM1079" s="552"/>
      <c r="BN1079" s="552"/>
      <c r="BO1079" s="678"/>
    </row>
    <row r="1080" spans="32:67" ht="20.25" customHeight="1">
      <c r="AF1080" s="678"/>
      <c r="AG1080" s="552"/>
      <c r="AH1080" s="552"/>
      <c r="AI1080" s="614"/>
      <c r="AJ1080" s="552"/>
      <c r="AK1080" s="552"/>
      <c r="AL1080" s="552"/>
      <c r="AM1080" s="615"/>
      <c r="AN1080" s="259"/>
      <c r="AO1080" s="615"/>
      <c r="AP1080" s="552"/>
      <c r="AQ1080" s="552"/>
      <c r="AR1080" s="552"/>
      <c r="AS1080" s="552"/>
      <c r="AT1080" s="552"/>
      <c r="AU1080" s="552"/>
      <c r="AV1080" s="552"/>
      <c r="AW1080" s="616"/>
      <c r="AX1080" s="552"/>
      <c r="AY1080" s="552"/>
      <c r="AZ1080" s="552"/>
      <c r="BA1080" s="616"/>
      <c r="BB1080" s="552"/>
      <c r="BC1080" s="552"/>
      <c r="BD1080" s="552"/>
      <c r="BE1080" s="616"/>
      <c r="BF1080" s="552"/>
      <c r="BG1080" s="552"/>
      <c r="BH1080" s="552"/>
      <c r="BI1080" s="552"/>
      <c r="BJ1080" s="552"/>
      <c r="BK1080" s="552"/>
      <c r="BL1080" s="552"/>
      <c r="BM1080" s="552"/>
      <c r="BN1080" s="552"/>
      <c r="BO1080" s="678"/>
    </row>
    <row r="1081" spans="32:67" ht="20.25" customHeight="1">
      <c r="AF1081" s="678"/>
      <c r="AG1081" s="552"/>
      <c r="AH1081" s="552"/>
      <c r="AI1081" s="614"/>
      <c r="AJ1081" s="552"/>
      <c r="AK1081" s="552"/>
      <c r="AL1081" s="552"/>
      <c r="AM1081" s="615"/>
      <c r="AN1081" s="259"/>
      <c r="AO1081" s="615"/>
      <c r="AP1081" s="552"/>
      <c r="AQ1081" s="552"/>
      <c r="AR1081" s="552"/>
      <c r="AS1081" s="552"/>
      <c r="AT1081" s="552"/>
      <c r="AU1081" s="552"/>
      <c r="AV1081" s="552"/>
      <c r="AW1081" s="616"/>
      <c r="AX1081" s="552"/>
      <c r="AY1081" s="552"/>
      <c r="AZ1081" s="552"/>
      <c r="BA1081" s="616"/>
      <c r="BB1081" s="552"/>
      <c r="BC1081" s="552"/>
      <c r="BD1081" s="552"/>
      <c r="BE1081" s="616"/>
      <c r="BF1081" s="552"/>
      <c r="BG1081" s="552"/>
      <c r="BH1081" s="552"/>
      <c r="BI1081" s="552"/>
      <c r="BJ1081" s="552"/>
      <c r="BK1081" s="552"/>
      <c r="BL1081" s="552"/>
      <c r="BM1081" s="552"/>
      <c r="BN1081" s="552"/>
      <c r="BO1081" s="678"/>
    </row>
    <row r="1082" spans="32:67" ht="20.25" customHeight="1">
      <c r="AF1082" s="678"/>
      <c r="AG1082" s="552"/>
      <c r="AH1082" s="552"/>
      <c r="AI1082" s="614"/>
      <c r="AJ1082" s="552"/>
      <c r="AK1082" s="552"/>
      <c r="AL1082" s="552"/>
      <c r="AM1082" s="615"/>
      <c r="AN1082" s="259"/>
      <c r="AO1082" s="615"/>
      <c r="AP1082" s="552"/>
      <c r="AQ1082" s="552"/>
      <c r="AR1082" s="552"/>
      <c r="AS1082" s="552"/>
      <c r="AT1082" s="552"/>
      <c r="AU1082" s="552"/>
      <c r="AV1082" s="552"/>
      <c r="AW1082" s="616"/>
      <c r="AX1082" s="552"/>
      <c r="AY1082" s="552"/>
      <c r="AZ1082" s="552"/>
      <c r="BA1082" s="616"/>
      <c r="BB1082" s="552"/>
      <c r="BC1082" s="552"/>
      <c r="BD1082" s="552"/>
      <c r="BE1082" s="616"/>
      <c r="BF1082" s="552"/>
      <c r="BG1082" s="552"/>
      <c r="BH1082" s="552"/>
      <c r="BI1082" s="552"/>
      <c r="BJ1082" s="552"/>
      <c r="BK1082" s="552"/>
      <c r="BL1082" s="552"/>
      <c r="BM1082" s="552"/>
      <c r="BN1082" s="552"/>
      <c r="BO1082" s="678"/>
    </row>
    <row r="1083" spans="32:67" ht="20.25" customHeight="1">
      <c r="AF1083" s="678"/>
      <c r="AG1083" s="552"/>
      <c r="AH1083" s="552"/>
      <c r="AI1083" s="614"/>
      <c r="AJ1083" s="552"/>
      <c r="AK1083" s="552"/>
      <c r="AL1083" s="552"/>
      <c r="AM1083" s="615"/>
      <c r="AN1083" s="259"/>
      <c r="AO1083" s="615"/>
      <c r="AP1083" s="552"/>
      <c r="AQ1083" s="552"/>
      <c r="AR1083" s="552"/>
      <c r="AS1083" s="552"/>
      <c r="AT1083" s="552"/>
      <c r="AU1083" s="552"/>
      <c r="AV1083" s="552"/>
      <c r="AW1083" s="616"/>
      <c r="AX1083" s="552"/>
      <c r="AY1083" s="552"/>
      <c r="AZ1083" s="552"/>
      <c r="BA1083" s="616"/>
      <c r="BB1083" s="552"/>
      <c r="BC1083" s="552"/>
      <c r="BD1083" s="552"/>
      <c r="BE1083" s="616"/>
      <c r="BF1083" s="552"/>
      <c r="BG1083" s="552"/>
      <c r="BH1083" s="552"/>
      <c r="BI1083" s="552"/>
      <c r="BJ1083" s="552"/>
      <c r="BK1083" s="552"/>
      <c r="BL1083" s="552"/>
      <c r="BM1083" s="552"/>
      <c r="BN1083" s="552"/>
      <c r="BO1083" s="678"/>
    </row>
    <row r="1084" spans="32:67" ht="20.25" customHeight="1">
      <c r="AF1084" s="678"/>
      <c r="AG1084" s="552"/>
      <c r="AH1084" s="552"/>
      <c r="AI1084" s="614"/>
      <c r="AJ1084" s="552"/>
      <c r="AK1084" s="552"/>
      <c r="AL1084" s="552"/>
      <c r="AM1084" s="615"/>
      <c r="AN1084" s="259"/>
      <c r="AO1084" s="615"/>
      <c r="AP1084" s="552"/>
      <c r="AQ1084" s="552"/>
      <c r="AR1084" s="552"/>
      <c r="AS1084" s="552"/>
      <c r="AT1084" s="552"/>
      <c r="AU1084" s="552"/>
      <c r="AV1084" s="552"/>
      <c r="AW1084" s="616"/>
      <c r="AX1084" s="552"/>
      <c r="AY1084" s="552"/>
      <c r="AZ1084" s="552"/>
      <c r="BA1084" s="616"/>
      <c r="BB1084" s="552"/>
      <c r="BC1084" s="552"/>
      <c r="BD1084" s="552"/>
      <c r="BE1084" s="616"/>
      <c r="BF1084" s="552"/>
      <c r="BG1084" s="552"/>
      <c r="BH1084" s="552"/>
      <c r="BI1084" s="552"/>
      <c r="BJ1084" s="552"/>
      <c r="BK1084" s="552"/>
      <c r="BL1084" s="552"/>
      <c r="BM1084" s="552"/>
      <c r="BN1084" s="552"/>
      <c r="BO1084" s="678"/>
    </row>
    <row r="1085" spans="32:67" ht="20.25" customHeight="1">
      <c r="AF1085" s="678"/>
      <c r="AG1085" s="552"/>
      <c r="AH1085" s="552"/>
      <c r="AI1085" s="614"/>
      <c r="AJ1085" s="552"/>
      <c r="AK1085" s="552"/>
      <c r="AL1085" s="552"/>
      <c r="AM1085" s="615"/>
      <c r="AN1085" s="259"/>
      <c r="AO1085" s="615"/>
      <c r="AP1085" s="552"/>
      <c r="AQ1085" s="552"/>
      <c r="AR1085" s="552"/>
      <c r="AS1085" s="552"/>
      <c r="AT1085" s="552"/>
      <c r="AU1085" s="552"/>
      <c r="AV1085" s="552"/>
      <c r="AW1085" s="616"/>
      <c r="AX1085" s="552"/>
      <c r="AY1085" s="552"/>
      <c r="AZ1085" s="552"/>
      <c r="BA1085" s="616"/>
      <c r="BB1085" s="552"/>
      <c r="BC1085" s="552"/>
      <c r="BD1085" s="552"/>
      <c r="BE1085" s="616"/>
      <c r="BF1085" s="552"/>
      <c r="BG1085" s="552"/>
      <c r="BH1085" s="552"/>
      <c r="BI1085" s="552"/>
      <c r="BJ1085" s="552"/>
      <c r="BK1085" s="552"/>
      <c r="BL1085" s="552"/>
      <c r="BM1085" s="552"/>
      <c r="BN1085" s="552"/>
      <c r="BO1085" s="678"/>
    </row>
    <row r="1086" spans="32:67" ht="20.25" customHeight="1">
      <c r="AF1086" s="678"/>
      <c r="AG1086" s="552"/>
      <c r="AH1086" s="552"/>
      <c r="AI1086" s="614"/>
      <c r="AJ1086" s="552"/>
      <c r="AK1086" s="552"/>
      <c r="AL1086" s="552"/>
      <c r="AM1086" s="615"/>
      <c r="AN1086" s="259"/>
      <c r="AO1086" s="615"/>
      <c r="AP1086" s="552"/>
      <c r="AQ1086" s="552"/>
      <c r="AR1086" s="552"/>
      <c r="AS1086" s="552"/>
      <c r="AT1086" s="552"/>
      <c r="AU1086" s="552"/>
      <c r="AV1086" s="552"/>
      <c r="AW1086" s="616"/>
      <c r="AX1086" s="552"/>
      <c r="AY1086" s="552"/>
      <c r="AZ1086" s="552"/>
      <c r="BA1086" s="616"/>
      <c r="BB1086" s="552"/>
      <c r="BC1086" s="552"/>
      <c r="BD1086" s="552"/>
      <c r="BE1086" s="616"/>
      <c r="BF1086" s="552"/>
      <c r="BG1086" s="552"/>
      <c r="BH1086" s="552"/>
      <c r="BI1086" s="552"/>
      <c r="BJ1086" s="552"/>
      <c r="BK1086" s="552"/>
      <c r="BL1086" s="552"/>
      <c r="BM1086" s="552"/>
      <c r="BN1086" s="552"/>
      <c r="BO1086" s="678"/>
    </row>
    <row r="1087" spans="32:67" ht="20.25" customHeight="1">
      <c r="AF1087" s="678"/>
      <c r="AG1087" s="552"/>
      <c r="AH1087" s="552"/>
      <c r="AI1087" s="614"/>
      <c r="AJ1087" s="552"/>
      <c r="AK1087" s="552"/>
      <c r="AL1087" s="552"/>
      <c r="AM1087" s="615"/>
      <c r="AN1087" s="259"/>
      <c r="AO1087" s="615"/>
      <c r="AP1087" s="552"/>
      <c r="AQ1087" s="552"/>
      <c r="AR1087" s="552"/>
      <c r="AS1087" s="552"/>
      <c r="AT1087" s="552"/>
      <c r="AU1087" s="552"/>
      <c r="AV1087" s="552"/>
      <c r="AW1087" s="616"/>
      <c r="AX1087" s="552"/>
      <c r="AY1087" s="552"/>
      <c r="AZ1087" s="552"/>
      <c r="BA1087" s="616"/>
      <c r="BB1087" s="552"/>
      <c r="BC1087" s="552"/>
      <c r="BD1087" s="552"/>
      <c r="BE1087" s="616"/>
      <c r="BF1087" s="552"/>
      <c r="BG1087" s="552"/>
      <c r="BH1087" s="552"/>
      <c r="BI1087" s="552"/>
      <c r="BJ1087" s="552"/>
      <c r="BK1087" s="552"/>
      <c r="BL1087" s="552"/>
      <c r="BM1087" s="552"/>
      <c r="BN1087" s="552"/>
      <c r="BO1087" s="678"/>
    </row>
    <row r="1088" spans="32:67" ht="20.25" customHeight="1">
      <c r="AF1088" s="678"/>
      <c r="AG1088" s="552"/>
      <c r="AH1088" s="552"/>
      <c r="AI1088" s="614"/>
      <c r="AJ1088" s="552"/>
      <c r="AK1088" s="552"/>
      <c r="AL1088" s="552"/>
      <c r="AM1088" s="615"/>
      <c r="AN1088" s="259"/>
      <c r="AO1088" s="615"/>
      <c r="AP1088" s="552"/>
      <c r="AQ1088" s="552"/>
      <c r="AR1088" s="552"/>
      <c r="AS1088" s="552"/>
      <c r="AT1088" s="552"/>
      <c r="AU1088" s="552"/>
      <c r="AV1088" s="552"/>
      <c r="AW1088" s="616"/>
      <c r="AX1088" s="552"/>
      <c r="AY1088" s="552"/>
      <c r="AZ1088" s="552"/>
      <c r="BA1088" s="616"/>
      <c r="BB1088" s="552"/>
      <c r="BC1088" s="552"/>
      <c r="BD1088" s="552"/>
      <c r="BE1088" s="616"/>
      <c r="BF1088" s="552"/>
      <c r="BG1088" s="552"/>
      <c r="BH1088" s="552"/>
      <c r="BI1088" s="552"/>
      <c r="BJ1088" s="552"/>
      <c r="BK1088" s="552"/>
      <c r="BL1088" s="552"/>
      <c r="BM1088" s="552"/>
      <c r="BN1088" s="552"/>
      <c r="BO1088" s="678"/>
    </row>
    <row r="1089" spans="32:67" ht="20.25" customHeight="1">
      <c r="AF1089" s="678"/>
      <c r="AG1089" s="552"/>
      <c r="AH1089" s="552"/>
      <c r="AI1089" s="614"/>
      <c r="AJ1089" s="552"/>
      <c r="AK1089" s="552"/>
      <c r="AL1089" s="552"/>
      <c r="AM1089" s="615"/>
      <c r="AN1089" s="259"/>
      <c r="AO1089" s="615"/>
      <c r="AP1089" s="552"/>
      <c r="AQ1089" s="552"/>
      <c r="AR1089" s="552"/>
      <c r="AS1089" s="552"/>
      <c r="AT1089" s="552"/>
      <c r="AU1089" s="552"/>
      <c r="AV1089" s="552"/>
      <c r="AW1089" s="616"/>
      <c r="AX1089" s="552"/>
      <c r="AY1089" s="552"/>
      <c r="AZ1089" s="552"/>
      <c r="BA1089" s="616"/>
      <c r="BB1089" s="552"/>
      <c r="BC1089" s="552"/>
      <c r="BD1089" s="552"/>
      <c r="BE1089" s="616"/>
      <c r="BF1089" s="552"/>
      <c r="BG1089" s="552"/>
      <c r="BH1089" s="552"/>
      <c r="BI1089" s="552"/>
      <c r="BJ1089" s="552"/>
      <c r="BK1089" s="552"/>
      <c r="BL1089" s="552"/>
      <c r="BM1089" s="552"/>
      <c r="BN1089" s="552"/>
      <c r="BO1089" s="678"/>
    </row>
    <row r="1090" spans="32:67" ht="20.25" customHeight="1">
      <c r="AF1090" s="678"/>
      <c r="AG1090" s="552"/>
      <c r="AH1090" s="552"/>
      <c r="AI1090" s="614"/>
      <c r="AJ1090" s="552"/>
      <c r="AK1090" s="552"/>
      <c r="AL1090" s="552"/>
      <c r="AM1090" s="615"/>
      <c r="AN1090" s="259"/>
      <c r="AO1090" s="615"/>
      <c r="AP1090" s="552"/>
      <c r="AQ1090" s="552"/>
      <c r="AR1090" s="552"/>
      <c r="AS1090" s="552"/>
      <c r="AT1090" s="552"/>
      <c r="AU1090" s="552"/>
      <c r="AV1090" s="552"/>
      <c r="AW1090" s="616"/>
      <c r="AX1090" s="552"/>
      <c r="AY1090" s="552"/>
      <c r="AZ1090" s="552"/>
      <c r="BA1090" s="616"/>
      <c r="BB1090" s="552"/>
      <c r="BC1090" s="552"/>
      <c r="BD1090" s="552"/>
      <c r="BE1090" s="616"/>
      <c r="BF1090" s="552"/>
      <c r="BG1090" s="552"/>
      <c r="BH1090" s="552"/>
      <c r="BI1090" s="552"/>
      <c r="BJ1090" s="552"/>
      <c r="BK1090" s="552"/>
      <c r="BL1090" s="552"/>
      <c r="BM1090" s="552"/>
      <c r="BN1090" s="552"/>
      <c r="BO1090" s="678"/>
    </row>
    <row r="1091" spans="32:67" ht="20.25" customHeight="1">
      <c r="AF1091" s="678"/>
      <c r="AG1091" s="552"/>
      <c r="AH1091" s="552"/>
      <c r="AI1091" s="614"/>
      <c r="AJ1091" s="552"/>
      <c r="AK1091" s="552"/>
      <c r="AL1091" s="552"/>
      <c r="AM1091" s="615"/>
      <c r="AN1091" s="259"/>
      <c r="AO1091" s="615"/>
      <c r="AP1091" s="552"/>
      <c r="AQ1091" s="552"/>
      <c r="AR1091" s="552"/>
      <c r="AS1091" s="552"/>
      <c r="AT1091" s="552"/>
      <c r="AU1091" s="552"/>
      <c r="AV1091" s="552"/>
      <c r="AW1091" s="616"/>
      <c r="AX1091" s="552"/>
      <c r="AY1091" s="552"/>
      <c r="AZ1091" s="552"/>
      <c r="BA1091" s="616"/>
      <c r="BB1091" s="552"/>
      <c r="BC1091" s="552"/>
      <c r="BD1091" s="552"/>
      <c r="BE1091" s="616"/>
      <c r="BF1091" s="552"/>
      <c r="BG1091" s="552"/>
      <c r="BH1091" s="552"/>
      <c r="BI1091" s="552"/>
      <c r="BJ1091" s="552"/>
      <c r="BK1091" s="552"/>
      <c r="BL1091" s="552"/>
      <c r="BM1091" s="552"/>
      <c r="BN1091" s="552"/>
      <c r="BO1091" s="678"/>
    </row>
    <row r="1092" spans="32:67" ht="20.25" customHeight="1">
      <c r="AF1092" s="678"/>
      <c r="AG1092" s="552"/>
      <c r="AH1092" s="552"/>
      <c r="AI1092" s="614"/>
      <c r="AJ1092" s="552"/>
      <c r="AK1092" s="552"/>
      <c r="AL1092" s="552"/>
      <c r="AM1092" s="615"/>
      <c r="AN1092" s="259"/>
      <c r="AO1092" s="615"/>
      <c r="AP1092" s="552"/>
      <c r="AQ1092" s="552"/>
      <c r="AR1092" s="552"/>
      <c r="AS1092" s="552"/>
      <c r="AT1092" s="552"/>
      <c r="AU1092" s="552"/>
      <c r="AV1092" s="552"/>
      <c r="AW1092" s="616"/>
      <c r="AX1092" s="552"/>
      <c r="AY1092" s="552"/>
      <c r="AZ1092" s="552"/>
      <c r="BA1092" s="616"/>
      <c r="BB1092" s="552"/>
      <c r="BC1092" s="552"/>
      <c r="BD1092" s="552"/>
      <c r="BE1092" s="616"/>
      <c r="BF1092" s="552"/>
      <c r="BG1092" s="552"/>
      <c r="BH1092" s="552"/>
      <c r="BI1092" s="552"/>
      <c r="BJ1092" s="552"/>
      <c r="BK1092" s="552"/>
      <c r="BL1092" s="552"/>
      <c r="BM1092" s="552"/>
      <c r="BN1092" s="552"/>
      <c r="BO1092" s="678"/>
    </row>
    <row r="1093" spans="32:67" ht="20.25" customHeight="1">
      <c r="AF1093" s="678"/>
      <c r="AG1093" s="552"/>
      <c r="AH1093" s="552"/>
      <c r="AI1093" s="614"/>
      <c r="AJ1093" s="552"/>
      <c r="AK1093" s="552"/>
      <c r="AL1093" s="552"/>
      <c r="AM1093" s="615"/>
      <c r="AN1093" s="259"/>
      <c r="AO1093" s="615"/>
      <c r="AP1093" s="552"/>
      <c r="AQ1093" s="552"/>
      <c r="AR1093" s="552"/>
      <c r="AS1093" s="552"/>
      <c r="AT1093" s="552"/>
      <c r="AU1093" s="552"/>
      <c r="AV1093" s="552"/>
      <c r="AW1093" s="616"/>
      <c r="AX1093" s="552"/>
      <c r="AY1093" s="552"/>
      <c r="AZ1093" s="552"/>
      <c r="BA1093" s="616"/>
      <c r="BB1093" s="552"/>
      <c r="BC1093" s="552"/>
      <c r="BD1093" s="552"/>
      <c r="BE1093" s="616"/>
      <c r="BF1093" s="552"/>
      <c r="BG1093" s="552"/>
      <c r="BH1093" s="552"/>
      <c r="BI1093" s="552"/>
      <c r="BJ1093" s="552"/>
      <c r="BK1093" s="552"/>
      <c r="BL1093" s="552"/>
      <c r="BM1093" s="552"/>
      <c r="BN1093" s="552"/>
      <c r="BO1093" s="678"/>
    </row>
    <row r="1094" spans="32:67" ht="20.25" customHeight="1">
      <c r="AF1094" s="678"/>
      <c r="AG1094" s="552"/>
      <c r="AH1094" s="552"/>
      <c r="AI1094" s="614"/>
      <c r="AJ1094" s="552"/>
      <c r="AK1094" s="552"/>
      <c r="AL1094" s="552"/>
      <c r="AM1094" s="615"/>
      <c r="AN1094" s="259"/>
      <c r="AO1094" s="615"/>
      <c r="AP1094" s="552"/>
      <c r="AQ1094" s="552"/>
      <c r="AR1094" s="552"/>
      <c r="AS1094" s="552"/>
      <c r="AT1094" s="552"/>
      <c r="AU1094" s="552"/>
      <c r="AV1094" s="552"/>
      <c r="AW1094" s="616"/>
      <c r="AX1094" s="552"/>
      <c r="AY1094" s="552"/>
      <c r="AZ1094" s="552"/>
      <c r="BA1094" s="616"/>
      <c r="BB1094" s="552"/>
      <c r="BC1094" s="552"/>
      <c r="BD1094" s="552"/>
      <c r="BE1094" s="616"/>
      <c r="BF1094" s="552"/>
      <c r="BG1094" s="552"/>
      <c r="BH1094" s="552"/>
      <c r="BI1094" s="552"/>
      <c r="BJ1094" s="552"/>
      <c r="BK1094" s="552"/>
      <c r="BL1094" s="552"/>
      <c r="BM1094" s="552"/>
      <c r="BN1094" s="552"/>
      <c r="BO1094" s="678"/>
    </row>
    <row r="1095" spans="32:67" ht="20.25" customHeight="1">
      <c r="AF1095" s="678"/>
      <c r="AG1095" s="552"/>
      <c r="AH1095" s="552"/>
      <c r="AI1095" s="614"/>
      <c r="AJ1095" s="552"/>
      <c r="AK1095" s="552"/>
      <c r="AL1095" s="552"/>
      <c r="AM1095" s="615"/>
      <c r="AN1095" s="259"/>
      <c r="AO1095" s="615"/>
      <c r="AP1095" s="552"/>
      <c r="AQ1095" s="552"/>
      <c r="AR1095" s="552"/>
      <c r="AS1095" s="552"/>
      <c r="AT1095" s="552"/>
      <c r="AU1095" s="552"/>
      <c r="AV1095" s="552"/>
      <c r="AW1095" s="616"/>
      <c r="AX1095" s="552"/>
      <c r="AY1095" s="552"/>
      <c r="AZ1095" s="552"/>
      <c r="BA1095" s="616"/>
      <c r="BB1095" s="552"/>
      <c r="BC1095" s="552"/>
      <c r="BD1095" s="552"/>
      <c r="BE1095" s="616"/>
      <c r="BF1095" s="552"/>
      <c r="BG1095" s="552"/>
      <c r="BH1095" s="552"/>
      <c r="BI1095" s="552"/>
      <c r="BJ1095" s="552"/>
      <c r="BK1095" s="552"/>
      <c r="BL1095" s="552"/>
      <c r="BM1095" s="552"/>
      <c r="BN1095" s="552"/>
      <c r="BO1095" s="678"/>
    </row>
    <row r="1096" spans="32:67" ht="20.25" customHeight="1">
      <c r="AF1096" s="678"/>
      <c r="AG1096" s="552"/>
      <c r="AH1096" s="552"/>
      <c r="AI1096" s="614"/>
      <c r="AJ1096" s="552"/>
      <c r="AK1096" s="552"/>
      <c r="AL1096" s="552"/>
      <c r="AM1096" s="615"/>
      <c r="AN1096" s="259"/>
      <c r="AO1096" s="615"/>
      <c r="AP1096" s="552"/>
      <c r="AQ1096" s="552"/>
      <c r="AR1096" s="552"/>
      <c r="AS1096" s="552"/>
      <c r="AT1096" s="552"/>
      <c r="AU1096" s="552"/>
      <c r="AV1096" s="552"/>
      <c r="AW1096" s="616"/>
      <c r="AX1096" s="552"/>
      <c r="AY1096" s="552"/>
      <c r="AZ1096" s="552"/>
      <c r="BA1096" s="616"/>
      <c r="BB1096" s="552"/>
      <c r="BC1096" s="552"/>
      <c r="BD1096" s="552"/>
      <c r="BE1096" s="616"/>
      <c r="BF1096" s="552"/>
      <c r="BG1096" s="552"/>
      <c r="BH1096" s="552"/>
      <c r="BI1096" s="552"/>
      <c r="BJ1096" s="552"/>
      <c r="BK1096" s="552"/>
      <c r="BL1096" s="552"/>
      <c r="BM1096" s="552"/>
      <c r="BN1096" s="552"/>
      <c r="BO1096" s="678"/>
    </row>
    <row r="1097" spans="32:67" ht="20.25" customHeight="1">
      <c r="AF1097" s="678"/>
      <c r="AG1097" s="552"/>
      <c r="AH1097" s="552"/>
      <c r="AI1097" s="614"/>
      <c r="AJ1097" s="552"/>
      <c r="AK1097" s="552"/>
      <c r="AL1097" s="552"/>
      <c r="AM1097" s="615"/>
      <c r="AN1097" s="259"/>
      <c r="AO1097" s="615"/>
      <c r="AP1097" s="552"/>
      <c r="AQ1097" s="552"/>
      <c r="AR1097" s="552"/>
      <c r="AS1097" s="552"/>
      <c r="AT1097" s="552"/>
      <c r="AU1097" s="552"/>
      <c r="AV1097" s="552"/>
      <c r="AW1097" s="616"/>
      <c r="AX1097" s="552"/>
      <c r="AY1097" s="552"/>
      <c r="AZ1097" s="552"/>
      <c r="BA1097" s="616"/>
      <c r="BB1097" s="552"/>
      <c r="BC1097" s="552"/>
      <c r="BD1097" s="552"/>
      <c r="BE1097" s="616"/>
      <c r="BF1097" s="552"/>
      <c r="BG1097" s="552"/>
      <c r="BH1097" s="552"/>
      <c r="BI1097" s="552"/>
      <c r="BJ1097" s="552"/>
      <c r="BK1097" s="552"/>
      <c r="BL1097" s="552"/>
      <c r="BM1097" s="552"/>
      <c r="BN1097" s="552"/>
      <c r="BO1097" s="678"/>
    </row>
    <row r="1098" spans="32:67" ht="20.25" customHeight="1">
      <c r="AF1098" s="678"/>
      <c r="AG1098" s="552"/>
      <c r="AH1098" s="552"/>
      <c r="AI1098" s="614"/>
      <c r="AJ1098" s="552"/>
      <c r="AK1098" s="552"/>
      <c r="AL1098" s="552"/>
      <c r="AM1098" s="615"/>
      <c r="AN1098" s="259"/>
      <c r="AO1098" s="615"/>
      <c r="AP1098" s="552"/>
      <c r="AQ1098" s="552"/>
      <c r="AR1098" s="552"/>
      <c r="AS1098" s="552"/>
      <c r="AT1098" s="552"/>
      <c r="AU1098" s="552"/>
      <c r="AV1098" s="552"/>
      <c r="AW1098" s="616"/>
      <c r="AX1098" s="552"/>
      <c r="AY1098" s="552"/>
      <c r="AZ1098" s="552"/>
      <c r="BA1098" s="616"/>
      <c r="BB1098" s="552"/>
      <c r="BC1098" s="552"/>
      <c r="BD1098" s="552"/>
      <c r="BE1098" s="616"/>
      <c r="BF1098" s="552"/>
      <c r="BG1098" s="552"/>
      <c r="BH1098" s="552"/>
      <c r="BI1098" s="552"/>
      <c r="BJ1098" s="552"/>
      <c r="BK1098" s="552"/>
      <c r="BL1098" s="552"/>
      <c r="BM1098" s="552"/>
      <c r="BN1098" s="552"/>
      <c r="BO1098" s="678"/>
    </row>
    <row r="1099" spans="32:67" ht="20.25" customHeight="1">
      <c r="AF1099" s="678"/>
      <c r="AG1099" s="552"/>
      <c r="AH1099" s="552"/>
      <c r="AI1099" s="614"/>
      <c r="AJ1099" s="552"/>
      <c r="AK1099" s="552"/>
      <c r="AL1099" s="552"/>
      <c r="AM1099" s="615"/>
      <c r="AN1099" s="259"/>
      <c r="AO1099" s="615"/>
      <c r="AP1099" s="552"/>
      <c r="AQ1099" s="552"/>
      <c r="AR1099" s="552"/>
      <c r="AS1099" s="552"/>
      <c r="AT1099" s="552"/>
      <c r="AU1099" s="552"/>
      <c r="AV1099" s="552"/>
      <c r="AW1099" s="616"/>
      <c r="AX1099" s="552"/>
      <c r="AY1099" s="552"/>
      <c r="AZ1099" s="552"/>
      <c r="BA1099" s="616"/>
      <c r="BB1099" s="552"/>
      <c r="BC1099" s="552"/>
      <c r="BD1099" s="552"/>
      <c r="BE1099" s="616"/>
      <c r="BF1099" s="552"/>
      <c r="BG1099" s="552"/>
      <c r="BH1099" s="552"/>
      <c r="BI1099" s="552"/>
      <c r="BJ1099" s="552"/>
      <c r="BK1099" s="552"/>
      <c r="BL1099" s="552"/>
      <c r="BM1099" s="552"/>
      <c r="BN1099" s="552"/>
      <c r="BO1099" s="678"/>
    </row>
    <row r="1100" spans="32:67" ht="20.25" customHeight="1">
      <c r="AF1100" s="678"/>
      <c r="AG1100" s="552"/>
      <c r="AH1100" s="552"/>
      <c r="AI1100" s="614"/>
      <c r="AJ1100" s="552"/>
      <c r="AK1100" s="552"/>
      <c r="AL1100" s="552"/>
      <c r="AM1100" s="615"/>
      <c r="AN1100" s="259"/>
      <c r="AO1100" s="615"/>
      <c r="AP1100" s="552"/>
      <c r="AQ1100" s="552"/>
      <c r="AR1100" s="552"/>
      <c r="AS1100" s="552"/>
      <c r="AT1100" s="552"/>
      <c r="AU1100" s="552"/>
      <c r="AV1100" s="552"/>
      <c r="AW1100" s="616"/>
      <c r="AX1100" s="552"/>
      <c r="AY1100" s="552"/>
      <c r="AZ1100" s="552"/>
      <c r="BA1100" s="616"/>
      <c r="BB1100" s="552"/>
      <c r="BC1100" s="552"/>
      <c r="BD1100" s="552"/>
      <c r="BE1100" s="616"/>
      <c r="BF1100" s="552"/>
      <c r="BG1100" s="552"/>
      <c r="BH1100" s="552"/>
      <c r="BI1100" s="552"/>
      <c r="BJ1100" s="552"/>
      <c r="BK1100" s="552"/>
      <c r="BL1100" s="552"/>
      <c r="BM1100" s="552"/>
      <c r="BN1100" s="552"/>
      <c r="BO1100" s="678"/>
    </row>
    <row r="1101" spans="32:67" ht="20.25" customHeight="1">
      <c r="AF1101" s="678"/>
      <c r="AG1101" s="552"/>
      <c r="AH1101" s="552"/>
      <c r="AI1101" s="614"/>
      <c r="AJ1101" s="552"/>
      <c r="AK1101" s="552"/>
      <c r="AL1101" s="552"/>
      <c r="AM1101" s="615"/>
      <c r="AN1101" s="259"/>
      <c r="AO1101" s="615"/>
      <c r="AP1101" s="552"/>
      <c r="AQ1101" s="552"/>
      <c r="AR1101" s="552"/>
      <c r="AS1101" s="552"/>
      <c r="AT1101" s="552"/>
      <c r="AU1101" s="552"/>
      <c r="AV1101" s="552"/>
      <c r="AW1101" s="616"/>
      <c r="AX1101" s="552"/>
      <c r="AY1101" s="552"/>
      <c r="AZ1101" s="552"/>
      <c r="BA1101" s="616"/>
      <c r="BB1101" s="552"/>
      <c r="BC1101" s="552"/>
      <c r="BD1101" s="552"/>
      <c r="BE1101" s="616"/>
      <c r="BF1101" s="552"/>
      <c r="BG1101" s="552"/>
      <c r="BH1101" s="552"/>
      <c r="BI1101" s="552"/>
      <c r="BJ1101" s="552"/>
      <c r="BK1101" s="552"/>
      <c r="BL1101" s="552"/>
      <c r="BM1101" s="552"/>
      <c r="BN1101" s="552"/>
      <c r="BO1101" s="678"/>
    </row>
    <row r="1102" spans="32:67" ht="20.25" customHeight="1">
      <c r="AF1102" s="678"/>
      <c r="AG1102" s="552"/>
      <c r="AH1102" s="552"/>
      <c r="AI1102" s="614"/>
      <c r="AJ1102" s="552"/>
      <c r="AK1102" s="552"/>
      <c r="AL1102" s="552"/>
      <c r="AM1102" s="615"/>
      <c r="AN1102" s="259"/>
      <c r="AO1102" s="615"/>
      <c r="AP1102" s="552"/>
      <c r="AQ1102" s="552"/>
      <c r="AR1102" s="552"/>
      <c r="AS1102" s="552"/>
      <c r="AT1102" s="552"/>
      <c r="AU1102" s="552"/>
      <c r="AV1102" s="552"/>
      <c r="AW1102" s="616"/>
      <c r="AX1102" s="552"/>
      <c r="AY1102" s="552"/>
      <c r="AZ1102" s="552"/>
      <c r="BA1102" s="616"/>
      <c r="BB1102" s="552"/>
      <c r="BC1102" s="552"/>
      <c r="BD1102" s="552"/>
      <c r="BE1102" s="616"/>
      <c r="BF1102" s="552"/>
      <c r="BG1102" s="552"/>
      <c r="BH1102" s="552"/>
      <c r="BI1102" s="552"/>
      <c r="BJ1102" s="552"/>
      <c r="BK1102" s="552"/>
      <c r="BL1102" s="552"/>
      <c r="BM1102" s="552"/>
      <c r="BN1102" s="552"/>
      <c r="BO1102" s="678"/>
    </row>
    <row r="1103" spans="32:67" ht="20.25" customHeight="1">
      <c r="AF1103" s="678"/>
      <c r="AG1103" s="552"/>
      <c r="AH1103" s="552"/>
      <c r="AI1103" s="614"/>
      <c r="AJ1103" s="552"/>
      <c r="AK1103" s="552"/>
      <c r="AL1103" s="552"/>
      <c r="AM1103" s="615"/>
      <c r="AN1103" s="259"/>
      <c r="AO1103" s="615"/>
      <c r="AP1103" s="552"/>
      <c r="AQ1103" s="552"/>
      <c r="AR1103" s="552"/>
      <c r="AS1103" s="552"/>
      <c r="AT1103" s="552"/>
      <c r="AU1103" s="552"/>
      <c r="AV1103" s="552"/>
      <c r="AW1103" s="616"/>
      <c r="AX1103" s="552"/>
      <c r="AY1103" s="552"/>
      <c r="AZ1103" s="552"/>
      <c r="BA1103" s="616"/>
      <c r="BB1103" s="552"/>
      <c r="BC1103" s="552"/>
      <c r="BD1103" s="552"/>
      <c r="BE1103" s="616"/>
      <c r="BF1103" s="552"/>
      <c r="BG1103" s="552"/>
      <c r="BH1103" s="552"/>
      <c r="BI1103" s="552"/>
      <c r="BJ1103" s="552"/>
      <c r="BK1103" s="552"/>
      <c r="BL1103" s="552"/>
      <c r="BM1103" s="552"/>
      <c r="BN1103" s="552"/>
      <c r="BO1103" s="678"/>
    </row>
    <row r="1104" spans="32:67" ht="20.25" customHeight="1">
      <c r="AF1104" s="678"/>
      <c r="AG1104" s="552"/>
      <c r="AH1104" s="552"/>
      <c r="AI1104" s="614"/>
      <c r="AJ1104" s="552"/>
      <c r="AK1104" s="552"/>
      <c r="AL1104" s="552"/>
      <c r="AM1104" s="615"/>
      <c r="AN1104" s="259"/>
      <c r="AO1104" s="615"/>
      <c r="AP1104" s="552"/>
      <c r="AQ1104" s="552"/>
      <c r="AR1104" s="552"/>
      <c r="AS1104" s="552"/>
      <c r="AT1104" s="552"/>
      <c r="AU1104" s="552"/>
      <c r="AV1104" s="552"/>
      <c r="AW1104" s="616"/>
      <c r="AX1104" s="552"/>
      <c r="AY1104" s="552"/>
      <c r="AZ1104" s="552"/>
      <c r="BA1104" s="616"/>
      <c r="BB1104" s="552"/>
      <c r="BC1104" s="552"/>
      <c r="BD1104" s="552"/>
      <c r="BE1104" s="616"/>
      <c r="BF1104" s="552"/>
      <c r="BG1104" s="552"/>
      <c r="BH1104" s="552"/>
      <c r="BI1104" s="552"/>
      <c r="BJ1104" s="552"/>
      <c r="BK1104" s="552"/>
      <c r="BL1104" s="552"/>
      <c r="BM1104" s="552"/>
      <c r="BN1104" s="552"/>
      <c r="BO1104" s="678"/>
    </row>
    <row r="1105" spans="32:67" ht="20.25" customHeight="1">
      <c r="AF1105" s="678"/>
      <c r="AG1105" s="552"/>
      <c r="AH1105" s="552"/>
      <c r="AI1105" s="614"/>
      <c r="AJ1105" s="552"/>
      <c r="AK1105" s="552"/>
      <c r="AL1105" s="552"/>
      <c r="AM1105" s="615"/>
      <c r="AN1105" s="259"/>
      <c r="AO1105" s="615"/>
      <c r="AP1105" s="552"/>
      <c r="AQ1105" s="552"/>
      <c r="AR1105" s="552"/>
      <c r="AS1105" s="552"/>
      <c r="AT1105" s="552"/>
      <c r="AU1105" s="552"/>
      <c r="AV1105" s="552"/>
      <c r="AW1105" s="616"/>
      <c r="AX1105" s="552"/>
      <c r="AY1105" s="552"/>
      <c r="AZ1105" s="552"/>
      <c r="BA1105" s="616"/>
      <c r="BB1105" s="552"/>
      <c r="BC1105" s="552"/>
      <c r="BD1105" s="552"/>
      <c r="BE1105" s="616"/>
      <c r="BF1105" s="552"/>
      <c r="BG1105" s="552"/>
      <c r="BH1105" s="552"/>
      <c r="BI1105" s="552"/>
      <c r="BJ1105" s="552"/>
      <c r="BK1105" s="552"/>
      <c r="BL1105" s="552"/>
      <c r="BM1105" s="552"/>
      <c r="BN1105" s="552"/>
      <c r="BO1105" s="678"/>
    </row>
    <row r="1106" spans="32:67" ht="20.25" customHeight="1">
      <c r="AF1106" s="678"/>
      <c r="AG1106" s="552"/>
      <c r="AH1106" s="552"/>
      <c r="AI1106" s="614"/>
      <c r="AJ1106" s="552"/>
      <c r="AK1106" s="552"/>
      <c r="AL1106" s="552"/>
      <c r="AM1106" s="615"/>
      <c r="AN1106" s="259"/>
      <c r="AO1106" s="615"/>
      <c r="AP1106" s="552"/>
      <c r="AQ1106" s="552"/>
      <c r="AR1106" s="552"/>
      <c r="AS1106" s="552"/>
      <c r="AT1106" s="552"/>
      <c r="AU1106" s="552"/>
      <c r="AV1106" s="552"/>
      <c r="AW1106" s="616"/>
      <c r="AX1106" s="552"/>
      <c r="AY1106" s="552"/>
      <c r="AZ1106" s="552"/>
      <c r="BA1106" s="616"/>
      <c r="BB1106" s="552"/>
      <c r="BC1106" s="552"/>
      <c r="BD1106" s="552"/>
      <c r="BE1106" s="616"/>
      <c r="BF1106" s="552"/>
      <c r="BG1106" s="552"/>
      <c r="BH1106" s="552"/>
      <c r="BI1106" s="552"/>
      <c r="BJ1106" s="552"/>
      <c r="BK1106" s="552"/>
      <c r="BL1106" s="552"/>
      <c r="BM1106" s="552"/>
      <c r="BN1106" s="552"/>
      <c r="BO1106" s="678"/>
    </row>
    <row r="1107" spans="32:67" ht="20.25" customHeight="1">
      <c r="AF1107" s="678"/>
      <c r="AG1107" s="552"/>
      <c r="AH1107" s="552"/>
      <c r="AI1107" s="614"/>
      <c r="AJ1107" s="552"/>
      <c r="AK1107" s="552"/>
      <c r="AL1107" s="552"/>
      <c r="AM1107" s="615"/>
      <c r="AN1107" s="259"/>
      <c r="AO1107" s="615"/>
      <c r="AP1107" s="552"/>
      <c r="AQ1107" s="552"/>
      <c r="AR1107" s="552"/>
      <c r="AS1107" s="552"/>
      <c r="AT1107" s="552"/>
      <c r="AU1107" s="552"/>
      <c r="AV1107" s="552"/>
      <c r="AW1107" s="616"/>
      <c r="AX1107" s="552"/>
      <c r="AY1107" s="552"/>
      <c r="AZ1107" s="552"/>
      <c r="BA1107" s="616"/>
      <c r="BB1107" s="552"/>
      <c r="BC1107" s="552"/>
      <c r="BD1107" s="552"/>
      <c r="BE1107" s="616"/>
      <c r="BF1107" s="552"/>
      <c r="BG1107" s="552"/>
      <c r="BH1107" s="552"/>
      <c r="BI1107" s="552"/>
      <c r="BJ1107" s="552"/>
      <c r="BK1107" s="552"/>
      <c r="BL1107" s="552"/>
      <c r="BM1107" s="552"/>
      <c r="BN1107" s="552"/>
      <c r="BO1107" s="678"/>
    </row>
    <row r="1108" spans="32:67" ht="20.25" customHeight="1">
      <c r="AF1108" s="678"/>
      <c r="AG1108" s="552"/>
      <c r="AH1108" s="552"/>
      <c r="AI1108" s="614"/>
      <c r="AJ1108" s="552"/>
      <c r="AK1108" s="552"/>
      <c r="AL1108" s="552"/>
      <c r="AM1108" s="615"/>
      <c r="AN1108" s="259"/>
      <c r="AO1108" s="615"/>
      <c r="AP1108" s="552"/>
      <c r="AQ1108" s="552"/>
      <c r="AR1108" s="552"/>
      <c r="AS1108" s="552"/>
      <c r="AT1108" s="552"/>
      <c r="AU1108" s="552"/>
      <c r="AV1108" s="552"/>
      <c r="AW1108" s="616"/>
      <c r="AX1108" s="552"/>
      <c r="AY1108" s="552"/>
      <c r="AZ1108" s="552"/>
      <c r="BA1108" s="616"/>
      <c r="BB1108" s="552"/>
      <c r="BC1108" s="552"/>
      <c r="BD1108" s="552"/>
      <c r="BE1108" s="616"/>
      <c r="BF1108" s="552"/>
      <c r="BG1108" s="552"/>
      <c r="BH1108" s="552"/>
      <c r="BI1108" s="552"/>
      <c r="BJ1108" s="552"/>
      <c r="BK1108" s="552"/>
      <c r="BL1108" s="552"/>
      <c r="BM1108" s="552"/>
      <c r="BN1108" s="552"/>
      <c r="BO1108" s="678"/>
    </row>
    <row r="1109" spans="32:67" ht="20.25" customHeight="1">
      <c r="AF1109" s="678"/>
      <c r="AG1109" s="552"/>
      <c r="AH1109" s="552"/>
      <c r="AI1109" s="614"/>
      <c r="AJ1109" s="552"/>
      <c r="AK1109" s="552"/>
      <c r="AL1109" s="552"/>
      <c r="AM1109" s="615"/>
      <c r="AN1109" s="259"/>
      <c r="AO1109" s="615"/>
      <c r="AP1109" s="552"/>
      <c r="AQ1109" s="552"/>
      <c r="AR1109" s="552"/>
      <c r="AS1109" s="552"/>
      <c r="AT1109" s="552"/>
      <c r="AU1109" s="552"/>
      <c r="AV1109" s="552"/>
      <c r="AW1109" s="616"/>
      <c r="AX1109" s="552"/>
      <c r="AY1109" s="552"/>
      <c r="AZ1109" s="552"/>
      <c r="BA1109" s="616"/>
      <c r="BB1109" s="552"/>
      <c r="BC1109" s="552"/>
      <c r="BD1109" s="552"/>
      <c r="BE1109" s="616"/>
      <c r="BF1109" s="552"/>
      <c r="BG1109" s="552"/>
      <c r="BH1109" s="552"/>
      <c r="BI1109" s="552"/>
      <c r="BJ1109" s="552"/>
      <c r="BK1109" s="552"/>
      <c r="BL1109" s="552"/>
      <c r="BM1109" s="552"/>
      <c r="BN1109" s="552"/>
      <c r="BO1109" s="678"/>
    </row>
    <row r="1110" spans="32:67" ht="20.25" customHeight="1">
      <c r="AF1110" s="678"/>
      <c r="AG1110" s="552"/>
      <c r="AH1110" s="552"/>
      <c r="AI1110" s="614"/>
      <c r="AJ1110" s="552"/>
      <c r="AK1110" s="552"/>
      <c r="AL1110" s="552"/>
      <c r="AM1110" s="615"/>
      <c r="AN1110" s="259"/>
      <c r="AO1110" s="615"/>
      <c r="AP1110" s="552"/>
      <c r="AQ1110" s="552"/>
      <c r="AR1110" s="552"/>
      <c r="AS1110" s="552"/>
      <c r="AT1110" s="552"/>
      <c r="AU1110" s="552"/>
      <c r="AV1110" s="552"/>
      <c r="AW1110" s="616"/>
      <c r="AX1110" s="552"/>
      <c r="AY1110" s="552"/>
      <c r="AZ1110" s="552"/>
      <c r="BA1110" s="616"/>
      <c r="BB1110" s="552"/>
      <c r="BC1110" s="552"/>
      <c r="BD1110" s="552"/>
      <c r="BE1110" s="616"/>
      <c r="BF1110" s="552"/>
      <c r="BG1110" s="552"/>
      <c r="BH1110" s="552"/>
      <c r="BI1110" s="552"/>
      <c r="BJ1110" s="552"/>
      <c r="BK1110" s="552"/>
      <c r="BL1110" s="552"/>
      <c r="BM1110" s="552"/>
      <c r="BN1110" s="552"/>
      <c r="BO1110" s="678"/>
    </row>
    <row r="1111" spans="32:67" ht="20.25" customHeight="1">
      <c r="AF1111" s="678"/>
      <c r="AG1111" s="552"/>
      <c r="AH1111" s="552"/>
      <c r="AI1111" s="614"/>
      <c r="AJ1111" s="552"/>
      <c r="AK1111" s="552"/>
      <c r="AL1111" s="552"/>
      <c r="AM1111" s="615"/>
      <c r="AN1111" s="259"/>
      <c r="AO1111" s="615"/>
      <c r="AP1111" s="552"/>
      <c r="AQ1111" s="552"/>
      <c r="AR1111" s="552"/>
      <c r="AS1111" s="552"/>
      <c r="AT1111" s="552"/>
      <c r="AU1111" s="552"/>
      <c r="AV1111" s="552"/>
      <c r="AW1111" s="616"/>
      <c r="AX1111" s="552"/>
      <c r="AY1111" s="552"/>
      <c r="AZ1111" s="552"/>
      <c r="BA1111" s="616"/>
      <c r="BB1111" s="552"/>
      <c r="BC1111" s="552"/>
      <c r="BD1111" s="552"/>
      <c r="BE1111" s="616"/>
      <c r="BF1111" s="552"/>
      <c r="BG1111" s="552"/>
      <c r="BH1111" s="552"/>
      <c r="BI1111" s="552"/>
      <c r="BJ1111" s="552"/>
      <c r="BK1111" s="552"/>
      <c r="BL1111" s="552"/>
      <c r="BM1111" s="552"/>
      <c r="BN1111" s="552"/>
      <c r="BO1111" s="678"/>
    </row>
    <row r="1112" spans="32:67" ht="20.25" customHeight="1">
      <c r="AF1112" s="678"/>
      <c r="AG1112" s="552"/>
      <c r="AH1112" s="552"/>
      <c r="AI1112" s="614"/>
      <c r="AJ1112" s="552"/>
      <c r="AK1112" s="552"/>
      <c r="AL1112" s="552"/>
      <c r="AM1112" s="615"/>
      <c r="AN1112" s="259"/>
      <c r="AO1112" s="615"/>
      <c r="AP1112" s="552"/>
      <c r="AQ1112" s="552"/>
      <c r="AR1112" s="552"/>
      <c r="AS1112" s="552"/>
      <c r="AT1112" s="552"/>
      <c r="AU1112" s="552"/>
      <c r="AV1112" s="552"/>
      <c r="AW1112" s="616"/>
      <c r="AX1112" s="552"/>
      <c r="AY1112" s="552"/>
      <c r="AZ1112" s="552"/>
      <c r="BA1112" s="616"/>
      <c r="BB1112" s="552"/>
      <c r="BC1112" s="552"/>
      <c r="BD1112" s="552"/>
      <c r="BE1112" s="616"/>
      <c r="BF1112" s="552"/>
      <c r="BG1112" s="552"/>
      <c r="BH1112" s="552"/>
      <c r="BI1112" s="552"/>
      <c r="BJ1112" s="552"/>
      <c r="BK1112" s="552"/>
      <c r="BL1112" s="552"/>
      <c r="BM1112" s="552"/>
      <c r="BN1112" s="552"/>
      <c r="BO1112" s="678"/>
    </row>
    <row r="1113" spans="32:67" ht="20.25" customHeight="1">
      <c r="AF1113" s="678"/>
      <c r="AG1113" s="552"/>
      <c r="AH1113" s="552"/>
      <c r="AI1113" s="614"/>
      <c r="AJ1113" s="552"/>
      <c r="AK1113" s="552"/>
      <c r="AL1113" s="552"/>
      <c r="AM1113" s="615"/>
      <c r="AN1113" s="259"/>
      <c r="AO1113" s="615"/>
      <c r="AP1113" s="552"/>
      <c r="AQ1113" s="552"/>
      <c r="AR1113" s="552"/>
      <c r="AS1113" s="552"/>
      <c r="AT1113" s="552"/>
      <c r="AU1113" s="552"/>
      <c r="AV1113" s="552"/>
      <c r="AW1113" s="616"/>
      <c r="AX1113" s="552"/>
      <c r="AY1113" s="552"/>
      <c r="AZ1113" s="552"/>
      <c r="BA1113" s="616"/>
      <c r="BB1113" s="552"/>
      <c r="BC1113" s="552"/>
      <c r="BD1113" s="552"/>
      <c r="BE1113" s="616"/>
      <c r="BF1113" s="552"/>
      <c r="BG1113" s="552"/>
      <c r="BH1113" s="552"/>
      <c r="BI1113" s="552"/>
      <c r="BJ1113" s="552"/>
      <c r="BK1113" s="552"/>
      <c r="BL1113" s="552"/>
      <c r="BM1113" s="552"/>
      <c r="BN1113" s="552"/>
      <c r="BO1113" s="678"/>
    </row>
    <row r="1114" spans="32:67" ht="20.25" customHeight="1">
      <c r="AF1114" s="678"/>
      <c r="AG1114" s="552"/>
      <c r="AH1114" s="552"/>
      <c r="AI1114" s="614"/>
      <c r="AJ1114" s="552"/>
      <c r="AK1114" s="552"/>
      <c r="AL1114" s="552"/>
      <c r="AM1114" s="615"/>
      <c r="AN1114" s="259"/>
      <c r="AO1114" s="615"/>
      <c r="AP1114" s="552"/>
      <c r="AQ1114" s="552"/>
      <c r="AR1114" s="552"/>
      <c r="AS1114" s="552"/>
      <c r="AT1114" s="552"/>
      <c r="AU1114" s="552"/>
      <c r="AV1114" s="552"/>
      <c r="AW1114" s="616"/>
      <c r="AX1114" s="552"/>
      <c r="AY1114" s="552"/>
      <c r="AZ1114" s="552"/>
      <c r="BA1114" s="616"/>
      <c r="BB1114" s="552"/>
      <c r="BC1114" s="552"/>
      <c r="BD1114" s="552"/>
      <c r="BE1114" s="616"/>
      <c r="BF1114" s="552"/>
      <c r="BG1114" s="552"/>
      <c r="BH1114" s="552"/>
      <c r="BI1114" s="552"/>
      <c r="BJ1114" s="552"/>
      <c r="BK1114" s="552"/>
      <c r="BL1114" s="552"/>
      <c r="BM1114" s="552"/>
      <c r="BN1114" s="552"/>
      <c r="BO1114" s="678"/>
    </row>
    <row r="1115" spans="32:67" ht="20.25" customHeight="1">
      <c r="AF1115" s="678"/>
      <c r="AG1115" s="552"/>
      <c r="AH1115" s="552"/>
      <c r="AI1115" s="614"/>
      <c r="AJ1115" s="552"/>
      <c r="AK1115" s="552"/>
      <c r="AL1115" s="552"/>
      <c r="AM1115" s="615"/>
      <c r="AN1115" s="259"/>
      <c r="AO1115" s="615"/>
      <c r="AP1115" s="552"/>
      <c r="AQ1115" s="552"/>
      <c r="AR1115" s="552"/>
      <c r="AS1115" s="552"/>
      <c r="AT1115" s="552"/>
      <c r="AU1115" s="552"/>
      <c r="AV1115" s="552"/>
      <c r="AW1115" s="616"/>
      <c r="AX1115" s="552"/>
      <c r="AY1115" s="552"/>
      <c r="AZ1115" s="552"/>
      <c r="BA1115" s="616"/>
      <c r="BB1115" s="552"/>
      <c r="BC1115" s="552"/>
      <c r="BD1115" s="552"/>
      <c r="BE1115" s="616"/>
      <c r="BF1115" s="552"/>
      <c r="BG1115" s="552"/>
      <c r="BH1115" s="552"/>
      <c r="BI1115" s="552"/>
      <c r="BJ1115" s="552"/>
      <c r="BK1115" s="552"/>
      <c r="BL1115" s="552"/>
      <c r="BM1115" s="552"/>
      <c r="BN1115" s="552"/>
      <c r="BO1115" s="678"/>
    </row>
    <row r="1116" spans="32:67" ht="20.25" customHeight="1">
      <c r="AF1116" s="678"/>
      <c r="AG1116" s="552"/>
      <c r="AH1116" s="552"/>
      <c r="AI1116" s="614"/>
      <c r="AJ1116" s="552"/>
      <c r="AK1116" s="552"/>
      <c r="AL1116" s="552"/>
      <c r="AM1116" s="615"/>
      <c r="AN1116" s="259"/>
      <c r="AO1116" s="615"/>
      <c r="AP1116" s="552"/>
      <c r="AQ1116" s="552"/>
      <c r="AR1116" s="552"/>
      <c r="AS1116" s="552"/>
      <c r="AT1116" s="552"/>
      <c r="AU1116" s="552"/>
      <c r="AV1116" s="552"/>
      <c r="AW1116" s="616"/>
      <c r="AX1116" s="552"/>
      <c r="AY1116" s="552"/>
      <c r="AZ1116" s="552"/>
      <c r="BA1116" s="616"/>
      <c r="BB1116" s="552"/>
      <c r="BC1116" s="552"/>
      <c r="BD1116" s="552"/>
      <c r="BE1116" s="616"/>
      <c r="BF1116" s="552"/>
      <c r="BG1116" s="552"/>
      <c r="BH1116" s="552"/>
      <c r="BI1116" s="552"/>
      <c r="BJ1116" s="552"/>
      <c r="BK1116" s="552"/>
      <c r="BL1116" s="552"/>
      <c r="BM1116" s="552"/>
      <c r="BN1116" s="552"/>
      <c r="BO1116" s="678"/>
    </row>
    <row r="1117" spans="32:67" ht="20.25" customHeight="1">
      <c r="AF1117" s="678"/>
      <c r="AG1117" s="552"/>
      <c r="AH1117" s="552"/>
      <c r="AI1117" s="614"/>
      <c r="AJ1117" s="552"/>
      <c r="AK1117" s="552"/>
      <c r="AL1117" s="552"/>
      <c r="AM1117" s="615"/>
      <c r="AN1117" s="259"/>
      <c r="AO1117" s="615"/>
      <c r="AP1117" s="552"/>
      <c r="AQ1117" s="552"/>
      <c r="AR1117" s="552"/>
      <c r="AS1117" s="552"/>
      <c r="AT1117" s="552"/>
      <c r="AU1117" s="552"/>
      <c r="AV1117" s="552"/>
      <c r="AW1117" s="616"/>
      <c r="AX1117" s="552"/>
      <c r="AY1117" s="552"/>
      <c r="AZ1117" s="552"/>
      <c r="BA1117" s="616"/>
      <c r="BB1117" s="552"/>
      <c r="BC1117" s="552"/>
      <c r="BD1117" s="552"/>
      <c r="BE1117" s="616"/>
      <c r="BF1117" s="552"/>
      <c r="BG1117" s="552"/>
      <c r="BH1117" s="552"/>
      <c r="BI1117" s="552"/>
      <c r="BJ1117" s="552"/>
      <c r="BK1117" s="552"/>
      <c r="BL1117" s="552"/>
      <c r="BM1117" s="552"/>
      <c r="BN1117" s="552"/>
      <c r="BO1117" s="678"/>
    </row>
    <row r="1118" spans="32:67" ht="20.25" customHeight="1">
      <c r="AF1118" s="678"/>
      <c r="AG1118" s="552"/>
      <c r="AH1118" s="552"/>
      <c r="AI1118" s="614"/>
      <c r="AJ1118" s="552"/>
      <c r="AK1118" s="552"/>
      <c r="AL1118" s="552"/>
      <c r="AM1118" s="615"/>
      <c r="AN1118" s="259"/>
      <c r="AO1118" s="615"/>
      <c r="AP1118" s="552"/>
      <c r="AQ1118" s="552"/>
      <c r="AR1118" s="552"/>
      <c r="AS1118" s="552"/>
      <c r="AT1118" s="552"/>
      <c r="AU1118" s="552"/>
      <c r="AV1118" s="552"/>
      <c r="AW1118" s="616"/>
      <c r="AX1118" s="552"/>
      <c r="AY1118" s="552"/>
      <c r="AZ1118" s="552"/>
      <c r="BA1118" s="616"/>
      <c r="BB1118" s="552"/>
      <c r="BC1118" s="552"/>
      <c r="BD1118" s="552"/>
      <c r="BE1118" s="616"/>
      <c r="BF1118" s="552"/>
      <c r="BG1118" s="552"/>
      <c r="BH1118" s="552"/>
      <c r="BI1118" s="552"/>
      <c r="BJ1118" s="552"/>
      <c r="BK1118" s="552"/>
      <c r="BL1118" s="552"/>
      <c r="BM1118" s="552"/>
      <c r="BN1118" s="552"/>
      <c r="BO1118" s="678"/>
    </row>
    <row r="1119" spans="32:67" ht="20.25" customHeight="1">
      <c r="AF1119" s="678"/>
      <c r="AG1119" s="552"/>
      <c r="AH1119" s="552"/>
      <c r="AI1119" s="614"/>
      <c r="AJ1119" s="552"/>
      <c r="AK1119" s="552"/>
      <c r="AL1119" s="552"/>
      <c r="AM1119" s="615"/>
      <c r="AN1119" s="259"/>
      <c r="AO1119" s="615"/>
      <c r="AP1119" s="552"/>
      <c r="AQ1119" s="552"/>
      <c r="AR1119" s="552"/>
      <c r="AS1119" s="552"/>
      <c r="AT1119" s="552"/>
      <c r="AU1119" s="552"/>
      <c r="AV1119" s="552"/>
      <c r="AW1119" s="616"/>
      <c r="AX1119" s="552"/>
      <c r="AY1119" s="552"/>
      <c r="AZ1119" s="552"/>
      <c r="BA1119" s="616"/>
      <c r="BB1119" s="552"/>
      <c r="BC1119" s="552"/>
      <c r="BD1119" s="552"/>
      <c r="BE1119" s="616"/>
      <c r="BF1119" s="552"/>
      <c r="BG1119" s="552"/>
      <c r="BH1119" s="552"/>
      <c r="BI1119" s="552"/>
      <c r="BJ1119" s="552"/>
      <c r="BK1119" s="552"/>
      <c r="BL1119" s="552"/>
      <c r="BM1119" s="552"/>
      <c r="BN1119" s="552"/>
      <c r="BO1119" s="678"/>
    </row>
    <row r="1120" spans="32:67" ht="20.25" customHeight="1">
      <c r="AF1120" s="678"/>
      <c r="AG1120" s="552"/>
      <c r="AH1120" s="552"/>
      <c r="AI1120" s="614"/>
      <c r="AJ1120" s="552"/>
      <c r="AK1120" s="552"/>
      <c r="AL1120" s="552"/>
      <c r="AM1120" s="615"/>
      <c r="AN1120" s="259"/>
      <c r="AO1120" s="615"/>
      <c r="AP1120" s="552"/>
      <c r="AQ1120" s="552"/>
      <c r="AR1120" s="552"/>
      <c r="AS1120" s="552"/>
      <c r="AT1120" s="552"/>
      <c r="AU1120" s="552"/>
      <c r="AV1120" s="552"/>
      <c r="AW1120" s="616"/>
      <c r="AX1120" s="552"/>
      <c r="AY1120" s="552"/>
      <c r="AZ1120" s="552"/>
      <c r="BA1120" s="616"/>
      <c r="BB1120" s="552"/>
      <c r="BC1120" s="552"/>
      <c r="BD1120" s="552"/>
      <c r="BE1120" s="616"/>
      <c r="BF1120" s="552"/>
      <c r="BG1120" s="552"/>
      <c r="BH1120" s="552"/>
      <c r="BI1120" s="552"/>
      <c r="BJ1120" s="552"/>
      <c r="BK1120" s="552"/>
      <c r="BL1120" s="552"/>
      <c r="BM1120" s="552"/>
      <c r="BN1120" s="552"/>
      <c r="BO1120" s="678"/>
    </row>
    <row r="1121" spans="32:67" ht="20.25" customHeight="1">
      <c r="AF1121" s="678"/>
      <c r="AG1121" s="552"/>
      <c r="AH1121" s="552"/>
      <c r="AI1121" s="614"/>
      <c r="AJ1121" s="552"/>
      <c r="AK1121" s="552"/>
      <c r="AL1121" s="552"/>
      <c r="AM1121" s="615"/>
      <c r="AN1121" s="259"/>
      <c r="AO1121" s="615"/>
      <c r="AP1121" s="552"/>
      <c r="AQ1121" s="552"/>
      <c r="AR1121" s="552"/>
      <c r="AS1121" s="552"/>
      <c r="AT1121" s="552"/>
      <c r="AU1121" s="552"/>
      <c r="AV1121" s="552"/>
      <c r="AW1121" s="616"/>
      <c r="AX1121" s="552"/>
      <c r="AY1121" s="552"/>
      <c r="AZ1121" s="552"/>
      <c r="BA1121" s="616"/>
      <c r="BB1121" s="552"/>
      <c r="BC1121" s="552"/>
      <c r="BD1121" s="552"/>
      <c r="BE1121" s="616"/>
      <c r="BF1121" s="552"/>
      <c r="BG1121" s="552"/>
      <c r="BH1121" s="552"/>
      <c r="BI1121" s="552"/>
      <c r="BJ1121" s="552"/>
      <c r="BK1121" s="552"/>
      <c r="BL1121" s="552"/>
      <c r="BM1121" s="552"/>
      <c r="BN1121" s="552"/>
      <c r="BO1121" s="678"/>
    </row>
    <row r="1122" spans="32:67" ht="20.25" customHeight="1">
      <c r="AF1122" s="678"/>
      <c r="AG1122" s="552"/>
      <c r="AH1122" s="552"/>
      <c r="AI1122" s="614"/>
      <c r="AJ1122" s="552"/>
      <c r="AK1122" s="552"/>
      <c r="AL1122" s="552"/>
      <c r="AM1122" s="615"/>
      <c r="AN1122" s="259"/>
      <c r="AO1122" s="615"/>
      <c r="AP1122" s="552"/>
      <c r="AQ1122" s="552"/>
      <c r="AR1122" s="552"/>
      <c r="AS1122" s="552"/>
      <c r="AT1122" s="552"/>
      <c r="AU1122" s="552"/>
      <c r="AV1122" s="552"/>
      <c r="AW1122" s="616"/>
      <c r="AX1122" s="552"/>
      <c r="AY1122" s="552"/>
      <c r="AZ1122" s="552"/>
      <c r="BA1122" s="616"/>
      <c r="BB1122" s="552"/>
      <c r="BC1122" s="552"/>
      <c r="BD1122" s="552"/>
      <c r="BE1122" s="616"/>
      <c r="BF1122" s="552"/>
      <c r="BG1122" s="552"/>
      <c r="BH1122" s="552"/>
      <c r="BI1122" s="552"/>
      <c r="BJ1122" s="552"/>
      <c r="BK1122" s="552"/>
      <c r="BL1122" s="552"/>
      <c r="BM1122" s="552"/>
      <c r="BN1122" s="552"/>
      <c r="BO1122" s="678"/>
    </row>
    <row r="1123" spans="32:67" ht="20.25" customHeight="1">
      <c r="AF1123" s="678"/>
      <c r="AG1123" s="552"/>
      <c r="AH1123" s="552"/>
      <c r="AI1123" s="614"/>
      <c r="AJ1123" s="552"/>
      <c r="AK1123" s="552"/>
      <c r="AL1123" s="552"/>
      <c r="AM1123" s="615"/>
      <c r="AN1123" s="259"/>
      <c r="AO1123" s="615"/>
      <c r="AP1123" s="552"/>
      <c r="AQ1123" s="552"/>
      <c r="AR1123" s="552"/>
      <c r="AS1123" s="552"/>
      <c r="AT1123" s="552"/>
      <c r="AU1123" s="552"/>
      <c r="AV1123" s="552"/>
      <c r="AW1123" s="616"/>
      <c r="AX1123" s="552"/>
      <c r="AY1123" s="552"/>
      <c r="AZ1123" s="552"/>
      <c r="BA1123" s="616"/>
      <c r="BB1123" s="552"/>
      <c r="BC1123" s="552"/>
      <c r="BD1123" s="552"/>
      <c r="BE1123" s="616"/>
      <c r="BF1123" s="552"/>
      <c r="BG1123" s="552"/>
      <c r="BH1123" s="552"/>
      <c r="BI1123" s="552"/>
      <c r="BJ1123" s="552"/>
      <c r="BK1123" s="552"/>
      <c r="BL1123" s="552"/>
      <c r="BM1123" s="552"/>
      <c r="BN1123" s="552"/>
      <c r="BO1123" s="678"/>
    </row>
    <row r="1124" spans="32:67" ht="20.25" customHeight="1">
      <c r="AF1124" s="678"/>
      <c r="AG1124" s="552"/>
      <c r="AH1124" s="552"/>
      <c r="AI1124" s="614"/>
      <c r="AJ1124" s="552"/>
      <c r="AK1124" s="552"/>
      <c r="AL1124" s="552"/>
      <c r="AM1124" s="615"/>
      <c r="AN1124" s="259"/>
      <c r="AO1124" s="615"/>
      <c r="AP1124" s="552"/>
      <c r="AQ1124" s="552"/>
      <c r="AR1124" s="552"/>
      <c r="AS1124" s="552"/>
      <c r="AT1124" s="552"/>
      <c r="AU1124" s="552"/>
      <c r="AV1124" s="552"/>
      <c r="AW1124" s="616"/>
      <c r="AX1124" s="552"/>
      <c r="AY1124" s="552"/>
      <c r="AZ1124" s="552"/>
      <c r="BA1124" s="616"/>
      <c r="BB1124" s="552"/>
      <c r="BC1124" s="552"/>
      <c r="BD1124" s="552"/>
      <c r="BE1124" s="616"/>
      <c r="BF1124" s="552"/>
      <c r="BG1124" s="552"/>
      <c r="BH1124" s="552"/>
      <c r="BI1124" s="552"/>
      <c r="BJ1124" s="552"/>
      <c r="BK1124" s="552"/>
      <c r="BL1124" s="552"/>
      <c r="BM1124" s="552"/>
      <c r="BN1124" s="552"/>
      <c r="BO1124" s="678"/>
    </row>
    <row r="1125" spans="32:67" ht="20.25" customHeight="1">
      <c r="AF1125" s="678"/>
      <c r="AG1125" s="552"/>
      <c r="AH1125" s="552"/>
      <c r="AI1125" s="614"/>
      <c r="AJ1125" s="552"/>
      <c r="AK1125" s="552"/>
      <c r="AL1125" s="552"/>
      <c r="AM1125" s="615"/>
      <c r="AN1125" s="259"/>
      <c r="AO1125" s="615"/>
      <c r="AP1125" s="552"/>
      <c r="AQ1125" s="552"/>
      <c r="AR1125" s="552"/>
      <c r="AS1125" s="552"/>
      <c r="AT1125" s="552"/>
      <c r="AU1125" s="552"/>
      <c r="AV1125" s="552"/>
      <c r="AW1125" s="616"/>
      <c r="AX1125" s="552"/>
      <c r="AY1125" s="552"/>
      <c r="AZ1125" s="552"/>
      <c r="BA1125" s="616"/>
      <c r="BB1125" s="552"/>
      <c r="BC1125" s="552"/>
      <c r="BD1125" s="552"/>
      <c r="BE1125" s="616"/>
      <c r="BF1125" s="552"/>
      <c r="BG1125" s="552"/>
      <c r="BH1125" s="552"/>
      <c r="BI1125" s="552"/>
      <c r="BJ1125" s="552"/>
      <c r="BK1125" s="552"/>
      <c r="BL1125" s="552"/>
      <c r="BM1125" s="552"/>
      <c r="BN1125" s="552"/>
      <c r="BO1125" s="678"/>
    </row>
    <row r="1126" spans="32:67" ht="20.25" customHeight="1">
      <c r="AF1126" s="678"/>
      <c r="AG1126" s="552"/>
      <c r="AH1126" s="552"/>
      <c r="AI1126" s="614"/>
      <c r="AJ1126" s="552"/>
      <c r="AK1126" s="552"/>
      <c r="AL1126" s="552"/>
      <c r="AM1126" s="615"/>
      <c r="AN1126" s="259"/>
      <c r="AO1126" s="615"/>
      <c r="AP1126" s="552"/>
      <c r="AQ1126" s="552"/>
      <c r="AR1126" s="552"/>
      <c r="AS1126" s="552"/>
      <c r="AT1126" s="552"/>
      <c r="AU1126" s="552"/>
      <c r="AV1126" s="552"/>
      <c r="AW1126" s="616"/>
      <c r="AX1126" s="552"/>
      <c r="AY1126" s="552"/>
      <c r="AZ1126" s="552"/>
      <c r="BA1126" s="616"/>
      <c r="BB1126" s="552"/>
      <c r="BC1126" s="552"/>
      <c r="BD1126" s="552"/>
      <c r="BE1126" s="616"/>
      <c r="BF1126" s="552"/>
      <c r="BG1126" s="552"/>
      <c r="BH1126" s="552"/>
      <c r="BI1126" s="552"/>
      <c r="BJ1126" s="552"/>
      <c r="BK1126" s="552"/>
      <c r="BL1126" s="552"/>
      <c r="BM1126" s="552"/>
      <c r="BN1126" s="552"/>
      <c r="BO1126" s="678"/>
    </row>
    <row r="1127" spans="32:67" ht="20.25" customHeight="1">
      <c r="AF1127" s="678"/>
      <c r="AG1127" s="552"/>
      <c r="AH1127" s="552"/>
      <c r="AI1127" s="614"/>
      <c r="AJ1127" s="552"/>
      <c r="AK1127" s="552"/>
      <c r="AL1127" s="552"/>
      <c r="AM1127" s="615"/>
      <c r="AN1127" s="259"/>
      <c r="AO1127" s="615"/>
      <c r="AP1127" s="552"/>
      <c r="AQ1127" s="552"/>
      <c r="AR1127" s="552"/>
      <c r="AS1127" s="552"/>
      <c r="AT1127" s="552"/>
      <c r="AU1127" s="552"/>
      <c r="AV1127" s="552"/>
      <c r="AW1127" s="616"/>
      <c r="AX1127" s="552"/>
      <c r="AY1127" s="552"/>
      <c r="AZ1127" s="552"/>
      <c r="BA1127" s="616"/>
      <c r="BB1127" s="552"/>
      <c r="BC1127" s="552"/>
      <c r="BD1127" s="552"/>
      <c r="BE1127" s="616"/>
      <c r="BF1127" s="552"/>
      <c r="BG1127" s="552"/>
      <c r="BH1127" s="552"/>
      <c r="BI1127" s="552"/>
      <c r="BJ1127" s="552"/>
      <c r="BK1127" s="552"/>
      <c r="BL1127" s="552"/>
      <c r="BM1127" s="552"/>
      <c r="BN1127" s="552"/>
      <c r="BO1127" s="678"/>
    </row>
    <row r="1128" spans="32:67" ht="20.25" customHeight="1">
      <c r="AF1128" s="678"/>
      <c r="AG1128" s="552"/>
      <c r="AH1128" s="552"/>
      <c r="AI1128" s="614"/>
      <c r="AJ1128" s="552"/>
      <c r="AK1128" s="552"/>
      <c r="AL1128" s="552"/>
      <c r="AM1128" s="615"/>
      <c r="AN1128" s="259"/>
      <c r="AO1128" s="615"/>
      <c r="AP1128" s="552"/>
      <c r="AQ1128" s="552"/>
      <c r="AR1128" s="552"/>
      <c r="AS1128" s="552"/>
      <c r="AT1128" s="552"/>
      <c r="AU1128" s="552"/>
      <c r="AV1128" s="552"/>
      <c r="AW1128" s="616"/>
      <c r="AX1128" s="552"/>
      <c r="AY1128" s="552"/>
      <c r="AZ1128" s="552"/>
      <c r="BA1128" s="616"/>
      <c r="BB1128" s="552"/>
      <c r="BC1128" s="552"/>
      <c r="BD1128" s="552"/>
      <c r="BE1128" s="616"/>
      <c r="BF1128" s="552"/>
      <c r="BG1128" s="552"/>
      <c r="BH1128" s="552"/>
      <c r="BI1128" s="552"/>
      <c r="BJ1128" s="552"/>
      <c r="BK1128" s="552"/>
      <c r="BL1128" s="552"/>
      <c r="BM1128" s="552"/>
      <c r="BN1128" s="552"/>
      <c r="BO1128" s="678"/>
    </row>
    <row r="1129" spans="32:67" ht="20.25" customHeight="1">
      <c r="AF1129" s="678"/>
      <c r="AG1129" s="552"/>
      <c r="AH1129" s="552"/>
      <c r="AI1129" s="614"/>
      <c r="AJ1129" s="552"/>
      <c r="AK1129" s="552"/>
      <c r="AL1129" s="552"/>
      <c r="AM1129" s="615"/>
      <c r="AN1129" s="259"/>
      <c r="AO1129" s="615"/>
      <c r="AP1129" s="552"/>
      <c r="AQ1129" s="552"/>
      <c r="AR1129" s="552"/>
      <c r="AS1129" s="552"/>
      <c r="AT1129" s="552"/>
      <c r="AU1129" s="552"/>
      <c r="AV1129" s="552"/>
      <c r="AW1129" s="616"/>
      <c r="AX1129" s="552"/>
      <c r="AY1129" s="552"/>
      <c r="AZ1129" s="552"/>
      <c r="BA1129" s="616"/>
      <c r="BB1129" s="552"/>
      <c r="BC1129" s="552"/>
      <c r="BD1129" s="552"/>
      <c r="BE1129" s="616"/>
      <c r="BF1129" s="552"/>
      <c r="BG1129" s="552"/>
      <c r="BH1129" s="552"/>
      <c r="BI1129" s="552"/>
      <c r="BJ1129" s="552"/>
      <c r="BK1129" s="552"/>
      <c r="BL1129" s="552"/>
      <c r="BM1129" s="552"/>
      <c r="BN1129" s="552"/>
      <c r="BO1129" s="678"/>
    </row>
    <row r="1130" spans="32:67" ht="20.25" customHeight="1">
      <c r="AF1130" s="678"/>
      <c r="AG1130" s="552"/>
      <c r="AH1130" s="552"/>
      <c r="AI1130" s="614"/>
      <c r="AJ1130" s="552"/>
      <c r="AK1130" s="552"/>
      <c r="AL1130" s="552"/>
      <c r="AM1130" s="615"/>
      <c r="AN1130" s="259"/>
      <c r="AO1130" s="615"/>
      <c r="AP1130" s="552"/>
      <c r="AQ1130" s="552"/>
      <c r="AR1130" s="552"/>
      <c r="AS1130" s="552"/>
      <c r="AT1130" s="552"/>
      <c r="AU1130" s="552"/>
      <c r="AV1130" s="552"/>
      <c r="AW1130" s="616"/>
      <c r="AX1130" s="552"/>
      <c r="AY1130" s="552"/>
      <c r="AZ1130" s="552"/>
      <c r="BA1130" s="616"/>
      <c r="BB1130" s="552"/>
      <c r="BC1130" s="552"/>
      <c r="BD1130" s="552"/>
      <c r="BE1130" s="616"/>
      <c r="BF1130" s="552"/>
      <c r="BG1130" s="552"/>
      <c r="BH1130" s="552"/>
      <c r="BI1130" s="552"/>
      <c r="BJ1130" s="552"/>
      <c r="BK1130" s="552"/>
      <c r="BL1130" s="552"/>
      <c r="BM1130" s="552"/>
      <c r="BN1130" s="552"/>
      <c r="BO1130" s="678"/>
    </row>
    <row r="1131" spans="32:67" ht="20.25" customHeight="1">
      <c r="AF1131" s="678"/>
      <c r="AG1131" s="552"/>
      <c r="AH1131" s="552"/>
      <c r="AI1131" s="614"/>
      <c r="AJ1131" s="552"/>
      <c r="AK1131" s="552"/>
      <c r="AL1131" s="552"/>
      <c r="AM1131" s="615"/>
      <c r="AN1131" s="259"/>
      <c r="AO1131" s="615"/>
      <c r="AP1131" s="552"/>
      <c r="AQ1131" s="552"/>
      <c r="AR1131" s="552"/>
      <c r="AS1131" s="552"/>
      <c r="AT1131" s="552"/>
      <c r="AU1131" s="552"/>
      <c r="AV1131" s="552"/>
      <c r="AW1131" s="616"/>
      <c r="AX1131" s="552"/>
      <c r="AY1131" s="552"/>
      <c r="AZ1131" s="552"/>
      <c r="BA1131" s="616"/>
      <c r="BB1131" s="552"/>
      <c r="BC1131" s="552"/>
      <c r="BD1131" s="552"/>
      <c r="BE1131" s="616"/>
      <c r="BF1131" s="552"/>
      <c r="BG1131" s="552"/>
      <c r="BH1131" s="552"/>
      <c r="BI1131" s="552"/>
      <c r="BJ1131" s="552"/>
      <c r="BK1131" s="552"/>
      <c r="BL1131" s="552"/>
      <c r="BM1131" s="552"/>
      <c r="BN1131" s="552"/>
      <c r="BO1131" s="678"/>
    </row>
    <row r="1132" spans="32:67" ht="20.25" customHeight="1">
      <c r="AF1132" s="678"/>
      <c r="AG1132" s="552"/>
      <c r="AH1132" s="552"/>
      <c r="AI1132" s="614"/>
      <c r="AJ1132" s="552"/>
      <c r="AK1132" s="552"/>
      <c r="AL1132" s="552"/>
      <c r="AM1132" s="615"/>
      <c r="AN1132" s="259"/>
      <c r="AO1132" s="615"/>
      <c r="AP1132" s="552"/>
      <c r="AQ1132" s="552"/>
      <c r="AR1132" s="552"/>
      <c r="AS1132" s="552"/>
      <c r="AT1132" s="552"/>
      <c r="AU1132" s="552"/>
      <c r="AV1132" s="552"/>
      <c r="AW1132" s="616"/>
      <c r="AX1132" s="552"/>
      <c r="AY1132" s="552"/>
      <c r="AZ1132" s="552"/>
      <c r="BA1132" s="616"/>
      <c r="BB1132" s="552"/>
      <c r="BC1132" s="552"/>
      <c r="BD1132" s="552"/>
      <c r="BE1132" s="616"/>
      <c r="BF1132" s="552"/>
      <c r="BG1132" s="552"/>
      <c r="BH1132" s="552"/>
      <c r="BI1132" s="552"/>
      <c r="BJ1132" s="552"/>
      <c r="BK1132" s="552"/>
      <c r="BL1132" s="552"/>
      <c r="BM1132" s="552"/>
      <c r="BN1132" s="552"/>
      <c r="BO1132" s="678"/>
    </row>
    <row r="1133" spans="32:67" ht="20.25" customHeight="1">
      <c r="AF1133" s="678"/>
      <c r="AG1133" s="552"/>
      <c r="AH1133" s="552"/>
      <c r="AI1133" s="614"/>
      <c r="AJ1133" s="552"/>
      <c r="AK1133" s="552"/>
      <c r="AL1133" s="552"/>
      <c r="AM1133" s="615"/>
      <c r="AN1133" s="259"/>
      <c r="AO1133" s="615"/>
      <c r="AP1133" s="552"/>
      <c r="AQ1133" s="552"/>
      <c r="AR1133" s="552"/>
      <c r="AS1133" s="552"/>
      <c r="AT1133" s="552"/>
      <c r="AU1133" s="552"/>
      <c r="AV1133" s="552"/>
      <c r="AW1133" s="616"/>
      <c r="AX1133" s="552"/>
      <c r="AY1133" s="552"/>
      <c r="AZ1133" s="552"/>
      <c r="BA1133" s="616"/>
      <c r="BB1133" s="552"/>
      <c r="BC1133" s="552"/>
      <c r="BD1133" s="552"/>
      <c r="BE1133" s="616"/>
      <c r="BF1133" s="552"/>
      <c r="BG1133" s="552"/>
      <c r="BH1133" s="552"/>
      <c r="BI1133" s="552"/>
      <c r="BJ1133" s="552"/>
      <c r="BK1133" s="552"/>
      <c r="BL1133" s="552"/>
      <c r="BM1133" s="552"/>
      <c r="BN1133" s="552"/>
      <c r="BO1133" s="678"/>
    </row>
    <row r="1134" spans="32:67" ht="20.25" customHeight="1">
      <c r="AF1134" s="678"/>
      <c r="AG1134" s="552"/>
      <c r="AH1134" s="552"/>
      <c r="AI1134" s="614"/>
      <c r="AJ1134" s="552"/>
      <c r="AK1134" s="552"/>
      <c r="AL1134" s="552"/>
      <c r="AM1134" s="615"/>
      <c r="AN1134" s="259"/>
      <c r="AO1134" s="615"/>
      <c r="AP1134" s="552"/>
      <c r="AQ1134" s="552"/>
      <c r="AR1134" s="552"/>
      <c r="AS1134" s="552"/>
      <c r="AT1134" s="552"/>
      <c r="AU1134" s="552"/>
      <c r="AV1134" s="552"/>
      <c r="AW1134" s="616"/>
      <c r="AX1134" s="552"/>
      <c r="AY1134" s="552"/>
      <c r="AZ1134" s="552"/>
      <c r="BA1134" s="616"/>
      <c r="BB1134" s="552"/>
      <c r="BC1134" s="552"/>
      <c r="BD1134" s="552"/>
      <c r="BE1134" s="616"/>
      <c r="BF1134" s="552"/>
      <c r="BG1134" s="552"/>
      <c r="BH1134" s="552"/>
      <c r="BI1134" s="552"/>
      <c r="BJ1134" s="552"/>
      <c r="BK1134" s="552"/>
      <c r="BL1134" s="552"/>
      <c r="BM1134" s="552"/>
      <c r="BN1134" s="552"/>
      <c r="BO1134" s="678"/>
    </row>
    <row r="1135" spans="32:67" ht="20.25" customHeight="1">
      <c r="AF1135" s="678"/>
      <c r="AG1135" s="552"/>
      <c r="AH1135" s="552"/>
      <c r="AI1135" s="614"/>
      <c r="AJ1135" s="552"/>
      <c r="AK1135" s="552"/>
      <c r="AL1135" s="552"/>
      <c r="AM1135" s="615"/>
      <c r="AN1135" s="259"/>
      <c r="AO1135" s="615"/>
      <c r="AP1135" s="552"/>
      <c r="AQ1135" s="552"/>
      <c r="AR1135" s="552"/>
      <c r="AS1135" s="552"/>
      <c r="AT1135" s="552"/>
      <c r="AU1135" s="552"/>
      <c r="AV1135" s="552"/>
      <c r="AW1135" s="616"/>
      <c r="AX1135" s="552"/>
      <c r="AY1135" s="552"/>
      <c r="AZ1135" s="552"/>
      <c r="BA1135" s="616"/>
      <c r="BB1135" s="552"/>
      <c r="BC1135" s="552"/>
      <c r="BD1135" s="552"/>
      <c r="BE1135" s="616"/>
      <c r="BF1135" s="552"/>
      <c r="BG1135" s="552"/>
      <c r="BH1135" s="552"/>
      <c r="BI1135" s="552"/>
      <c r="BJ1135" s="552"/>
      <c r="BK1135" s="552"/>
      <c r="BL1135" s="552"/>
      <c r="BM1135" s="552"/>
      <c r="BN1135" s="552"/>
      <c r="BO1135" s="678"/>
    </row>
    <row r="1136" spans="32:67" ht="20.25" customHeight="1">
      <c r="AF1136" s="678"/>
      <c r="AG1136" s="552"/>
      <c r="AH1136" s="552"/>
      <c r="AI1136" s="614"/>
      <c r="AJ1136" s="552"/>
      <c r="AK1136" s="552"/>
      <c r="AL1136" s="552"/>
      <c r="AM1136" s="615"/>
      <c r="AN1136" s="259"/>
      <c r="AO1136" s="615"/>
      <c r="AP1136" s="552"/>
      <c r="AQ1136" s="552"/>
      <c r="AR1136" s="552"/>
      <c r="AS1136" s="552"/>
      <c r="AT1136" s="552"/>
      <c r="AU1136" s="552"/>
      <c r="AV1136" s="552"/>
      <c r="AW1136" s="616"/>
      <c r="AX1136" s="552"/>
      <c r="AY1136" s="552"/>
      <c r="AZ1136" s="552"/>
      <c r="BA1136" s="616"/>
      <c r="BB1136" s="552"/>
      <c r="BC1136" s="552"/>
      <c r="BD1136" s="552"/>
      <c r="BE1136" s="616"/>
      <c r="BF1136" s="552"/>
      <c r="BG1136" s="552"/>
      <c r="BH1136" s="552"/>
      <c r="BI1136" s="552"/>
      <c r="BJ1136" s="552"/>
      <c r="BK1136" s="552"/>
      <c r="BL1136" s="552"/>
      <c r="BM1136" s="552"/>
      <c r="BN1136" s="552"/>
      <c r="BO1136" s="678"/>
    </row>
    <row r="1137" spans="32:67" ht="20.25" customHeight="1">
      <c r="AF1137" s="678"/>
      <c r="AG1137" s="552"/>
      <c r="AH1137" s="552"/>
      <c r="AI1137" s="614"/>
      <c r="AJ1137" s="552"/>
      <c r="AK1137" s="552"/>
      <c r="AL1137" s="552"/>
      <c r="AM1137" s="615"/>
      <c r="AN1137" s="259"/>
      <c r="AO1137" s="615"/>
      <c r="AP1137" s="552"/>
      <c r="AQ1137" s="552"/>
      <c r="AR1137" s="552"/>
      <c r="AS1137" s="552"/>
      <c r="AT1137" s="552"/>
      <c r="AU1137" s="552"/>
      <c r="AV1137" s="552"/>
      <c r="AW1137" s="616"/>
      <c r="AX1137" s="552"/>
      <c r="AY1137" s="552"/>
      <c r="AZ1137" s="552"/>
      <c r="BA1137" s="616"/>
      <c r="BB1137" s="552"/>
      <c r="BC1137" s="552"/>
      <c r="BD1137" s="552"/>
      <c r="BE1137" s="616"/>
      <c r="BF1137" s="552"/>
      <c r="BG1137" s="552"/>
      <c r="BH1137" s="552"/>
      <c r="BI1137" s="552"/>
      <c r="BJ1137" s="552"/>
      <c r="BK1137" s="552"/>
      <c r="BL1137" s="552"/>
      <c r="BM1137" s="552"/>
      <c r="BN1137" s="552"/>
      <c r="BO1137" s="678"/>
    </row>
    <row r="1138" spans="32:67" ht="20.25" customHeight="1">
      <c r="AF1138" s="678"/>
      <c r="AG1138" s="552"/>
      <c r="AH1138" s="552"/>
      <c r="AI1138" s="614"/>
      <c r="AJ1138" s="552"/>
      <c r="AK1138" s="552"/>
      <c r="AL1138" s="552"/>
      <c r="AM1138" s="615"/>
      <c r="AN1138" s="259"/>
      <c r="AO1138" s="615"/>
      <c r="AP1138" s="552"/>
      <c r="AQ1138" s="552"/>
      <c r="AR1138" s="552"/>
      <c r="AS1138" s="552"/>
      <c r="AT1138" s="552"/>
      <c r="AU1138" s="552"/>
      <c r="AV1138" s="552"/>
      <c r="AW1138" s="616"/>
      <c r="AX1138" s="552"/>
      <c r="AY1138" s="552"/>
      <c r="AZ1138" s="552"/>
      <c r="BA1138" s="616"/>
      <c r="BB1138" s="552"/>
      <c r="BC1138" s="552"/>
      <c r="BD1138" s="552"/>
      <c r="BE1138" s="616"/>
      <c r="BF1138" s="552"/>
      <c r="BG1138" s="552"/>
      <c r="BH1138" s="552"/>
      <c r="BI1138" s="552"/>
      <c r="BJ1138" s="552"/>
      <c r="BK1138" s="552"/>
      <c r="BL1138" s="552"/>
      <c r="BM1138" s="552"/>
      <c r="BN1138" s="552"/>
      <c r="BO1138" s="678"/>
    </row>
    <row r="1139" spans="32:67" ht="20.25" customHeight="1">
      <c r="AF1139" s="678"/>
      <c r="AG1139" s="552"/>
      <c r="AH1139" s="552"/>
      <c r="AI1139" s="614"/>
      <c r="AJ1139" s="552"/>
      <c r="AK1139" s="552"/>
      <c r="AL1139" s="552"/>
      <c r="AM1139" s="615"/>
      <c r="AN1139" s="259"/>
      <c r="AO1139" s="615"/>
      <c r="AP1139" s="552"/>
      <c r="AQ1139" s="552"/>
      <c r="AR1139" s="552"/>
      <c r="AS1139" s="552"/>
      <c r="AT1139" s="552"/>
      <c r="AU1139" s="552"/>
      <c r="AV1139" s="552"/>
      <c r="AW1139" s="616"/>
      <c r="AX1139" s="552"/>
      <c r="AY1139" s="552"/>
      <c r="AZ1139" s="552"/>
      <c r="BA1139" s="616"/>
      <c r="BB1139" s="552"/>
      <c r="BC1139" s="552"/>
      <c r="BD1139" s="552"/>
      <c r="BE1139" s="616"/>
      <c r="BF1139" s="552"/>
      <c r="BG1139" s="552"/>
      <c r="BH1139" s="552"/>
      <c r="BI1139" s="552"/>
      <c r="BJ1139" s="552"/>
      <c r="BK1139" s="552"/>
      <c r="BL1139" s="552"/>
      <c r="BM1139" s="552"/>
      <c r="BN1139" s="552"/>
      <c r="BO1139" s="678"/>
    </row>
    <row r="1140" spans="32:67" ht="20.25" customHeight="1">
      <c r="AF1140" s="678"/>
      <c r="AG1140" s="552"/>
      <c r="AH1140" s="552"/>
      <c r="AI1140" s="614"/>
      <c r="AJ1140" s="552"/>
      <c r="AK1140" s="552"/>
      <c r="AL1140" s="552"/>
      <c r="AM1140" s="615"/>
      <c r="AN1140" s="259"/>
      <c r="AO1140" s="615"/>
      <c r="AP1140" s="552"/>
      <c r="AQ1140" s="552"/>
      <c r="AR1140" s="552"/>
      <c r="AS1140" s="552"/>
      <c r="AT1140" s="552"/>
      <c r="AU1140" s="552"/>
      <c r="AV1140" s="552"/>
      <c r="AW1140" s="616"/>
      <c r="AX1140" s="552"/>
      <c r="AY1140" s="552"/>
      <c r="AZ1140" s="552"/>
      <c r="BA1140" s="616"/>
      <c r="BB1140" s="552"/>
      <c r="BC1140" s="552"/>
      <c r="BD1140" s="552"/>
      <c r="BE1140" s="616"/>
      <c r="BF1140" s="552"/>
      <c r="BG1140" s="552"/>
      <c r="BH1140" s="552"/>
      <c r="BI1140" s="552"/>
      <c r="BJ1140" s="552"/>
      <c r="BK1140" s="552"/>
      <c r="BL1140" s="552"/>
      <c r="BM1140" s="552"/>
      <c r="BN1140" s="552"/>
      <c r="BO1140" s="678"/>
    </row>
    <row r="1141" spans="32:67" ht="20.25" customHeight="1">
      <c r="AF1141" s="678"/>
      <c r="AG1141" s="552"/>
      <c r="AH1141" s="552"/>
      <c r="AI1141" s="614"/>
      <c r="AJ1141" s="552"/>
      <c r="AK1141" s="552"/>
      <c r="AL1141" s="552"/>
      <c r="AM1141" s="615"/>
      <c r="AN1141" s="259"/>
      <c r="AO1141" s="615"/>
      <c r="AP1141" s="552"/>
      <c r="AQ1141" s="552"/>
      <c r="AR1141" s="552"/>
      <c r="AS1141" s="552"/>
      <c r="AT1141" s="552"/>
      <c r="AU1141" s="552"/>
      <c r="AV1141" s="552"/>
      <c r="AW1141" s="616"/>
      <c r="AX1141" s="552"/>
      <c r="AY1141" s="552"/>
      <c r="AZ1141" s="552"/>
      <c r="BA1141" s="616"/>
      <c r="BB1141" s="552"/>
      <c r="BC1141" s="552"/>
      <c r="BD1141" s="552"/>
      <c r="BE1141" s="616"/>
      <c r="BF1141" s="552"/>
      <c r="BG1141" s="552"/>
      <c r="BH1141" s="552"/>
      <c r="BI1141" s="552"/>
      <c r="BJ1141" s="552"/>
      <c r="BK1141" s="552"/>
      <c r="BL1141" s="552"/>
      <c r="BM1141" s="552"/>
      <c r="BN1141" s="552"/>
      <c r="BO1141" s="678"/>
    </row>
    <row r="1142" spans="32:67" ht="20.25" customHeight="1">
      <c r="AF1142" s="678"/>
      <c r="AG1142" s="552"/>
      <c r="AH1142" s="552"/>
      <c r="AI1142" s="614"/>
      <c r="AJ1142" s="552"/>
      <c r="AK1142" s="552"/>
      <c r="AL1142" s="552"/>
      <c r="AM1142" s="615"/>
      <c r="AN1142" s="259"/>
      <c r="AO1142" s="615"/>
      <c r="AP1142" s="552"/>
      <c r="AQ1142" s="552"/>
      <c r="AR1142" s="552"/>
      <c r="AS1142" s="552"/>
      <c r="AT1142" s="552"/>
      <c r="AU1142" s="552"/>
      <c r="AV1142" s="552"/>
      <c r="AW1142" s="616"/>
      <c r="AX1142" s="552"/>
      <c r="AY1142" s="552"/>
      <c r="AZ1142" s="552"/>
      <c r="BA1142" s="616"/>
      <c r="BB1142" s="552"/>
      <c r="BC1142" s="552"/>
      <c r="BD1142" s="552"/>
      <c r="BE1142" s="616"/>
      <c r="BF1142" s="552"/>
      <c r="BG1142" s="552"/>
      <c r="BH1142" s="552"/>
      <c r="BI1142" s="552"/>
      <c r="BJ1142" s="552"/>
      <c r="BK1142" s="552"/>
      <c r="BL1142" s="552"/>
      <c r="BM1142" s="552"/>
      <c r="BN1142" s="552"/>
      <c r="BO1142" s="678"/>
    </row>
    <row r="1143" spans="32:67" ht="20.25" customHeight="1">
      <c r="AF1143" s="678"/>
      <c r="AG1143" s="552"/>
      <c r="AH1143" s="552"/>
      <c r="AI1143" s="614"/>
      <c r="AJ1143" s="552"/>
      <c r="AK1143" s="552"/>
      <c r="AL1143" s="552"/>
      <c r="AM1143" s="615"/>
      <c r="AN1143" s="259"/>
      <c r="AO1143" s="615"/>
      <c r="AP1143" s="552"/>
      <c r="AQ1143" s="552"/>
      <c r="AR1143" s="552"/>
      <c r="AS1143" s="552"/>
      <c r="AT1143" s="552"/>
      <c r="AU1143" s="552"/>
      <c r="AV1143" s="552"/>
      <c r="AW1143" s="616"/>
      <c r="AX1143" s="552"/>
      <c r="AY1143" s="552"/>
      <c r="AZ1143" s="552"/>
      <c r="BA1143" s="616"/>
      <c r="BB1143" s="552"/>
      <c r="BC1143" s="552"/>
      <c r="BD1143" s="552"/>
      <c r="BE1143" s="616"/>
      <c r="BF1143" s="552"/>
      <c r="BG1143" s="552"/>
      <c r="BH1143" s="552"/>
      <c r="BI1143" s="552"/>
      <c r="BJ1143" s="552"/>
      <c r="BK1143" s="552"/>
      <c r="BL1143" s="552"/>
      <c r="BM1143" s="552"/>
      <c r="BN1143" s="552"/>
      <c r="BO1143" s="678"/>
    </row>
    <row r="1144" spans="32:67" ht="20.25" customHeight="1">
      <c r="AF1144" s="678"/>
      <c r="AG1144" s="552"/>
      <c r="AH1144" s="552"/>
      <c r="AI1144" s="614"/>
      <c r="AJ1144" s="552"/>
      <c r="AK1144" s="552"/>
      <c r="AL1144" s="552"/>
      <c r="AM1144" s="615"/>
      <c r="AN1144" s="259"/>
      <c r="AO1144" s="615"/>
      <c r="AP1144" s="552"/>
      <c r="AQ1144" s="552"/>
      <c r="AR1144" s="552"/>
      <c r="AS1144" s="552"/>
      <c r="AT1144" s="552"/>
      <c r="AU1144" s="552"/>
      <c r="AV1144" s="552"/>
      <c r="AW1144" s="616"/>
      <c r="AX1144" s="552"/>
      <c r="AY1144" s="552"/>
      <c r="AZ1144" s="552"/>
      <c r="BA1144" s="616"/>
      <c r="BB1144" s="552"/>
      <c r="BC1144" s="552"/>
      <c r="BD1144" s="552"/>
      <c r="BE1144" s="616"/>
      <c r="BF1144" s="552"/>
      <c r="BG1144" s="552"/>
      <c r="BH1144" s="552"/>
      <c r="BI1144" s="552"/>
      <c r="BJ1144" s="552"/>
      <c r="BK1144" s="552"/>
      <c r="BL1144" s="552"/>
      <c r="BM1144" s="552"/>
      <c r="BN1144" s="552"/>
      <c r="BO1144" s="678"/>
    </row>
    <row r="1145" spans="32:67" ht="20.25" customHeight="1">
      <c r="AF1145" s="678"/>
      <c r="AG1145" s="552"/>
      <c r="AH1145" s="552"/>
      <c r="AI1145" s="614"/>
      <c r="AJ1145" s="552"/>
      <c r="AK1145" s="552"/>
      <c r="AL1145" s="552"/>
      <c r="AM1145" s="615"/>
      <c r="AN1145" s="259"/>
      <c r="AO1145" s="615"/>
      <c r="AP1145" s="552"/>
      <c r="AQ1145" s="552"/>
      <c r="AR1145" s="552"/>
      <c r="AS1145" s="552"/>
      <c r="AT1145" s="552"/>
      <c r="AU1145" s="552"/>
      <c r="AV1145" s="552"/>
      <c r="AW1145" s="616"/>
      <c r="AX1145" s="552"/>
      <c r="AY1145" s="552"/>
      <c r="AZ1145" s="552"/>
      <c r="BA1145" s="616"/>
      <c r="BB1145" s="552"/>
      <c r="BC1145" s="552"/>
      <c r="BD1145" s="552"/>
      <c r="BE1145" s="616"/>
      <c r="BF1145" s="552"/>
      <c r="BG1145" s="552"/>
      <c r="BH1145" s="552"/>
      <c r="BI1145" s="552"/>
      <c r="BJ1145" s="552"/>
      <c r="BK1145" s="552"/>
      <c r="BL1145" s="552"/>
      <c r="BM1145" s="552"/>
      <c r="BN1145" s="552"/>
      <c r="BO1145" s="678"/>
    </row>
    <row r="1146" spans="32:67" ht="20.25" customHeight="1">
      <c r="AF1146" s="678"/>
      <c r="AG1146" s="552"/>
      <c r="AH1146" s="552"/>
      <c r="AI1146" s="614"/>
      <c r="AJ1146" s="552"/>
      <c r="AK1146" s="552"/>
      <c r="AL1146" s="552"/>
      <c r="AM1146" s="615"/>
      <c r="AN1146" s="259"/>
      <c r="AO1146" s="615"/>
      <c r="AP1146" s="552"/>
      <c r="AQ1146" s="552"/>
      <c r="AR1146" s="552"/>
      <c r="AS1146" s="552"/>
      <c r="AT1146" s="552"/>
      <c r="AU1146" s="552"/>
      <c r="AV1146" s="552"/>
      <c r="AW1146" s="616"/>
      <c r="AX1146" s="552"/>
      <c r="AY1146" s="552"/>
      <c r="AZ1146" s="552"/>
      <c r="BA1146" s="616"/>
      <c r="BB1146" s="552"/>
      <c r="BC1146" s="552"/>
      <c r="BD1146" s="552"/>
      <c r="BE1146" s="616"/>
      <c r="BF1146" s="552"/>
      <c r="BG1146" s="552"/>
      <c r="BH1146" s="552"/>
      <c r="BI1146" s="552"/>
      <c r="BJ1146" s="552"/>
      <c r="BK1146" s="552"/>
      <c r="BL1146" s="552"/>
      <c r="BM1146" s="552"/>
      <c r="BN1146" s="552"/>
      <c r="BO1146" s="678"/>
    </row>
    <row r="1147" spans="32:67" ht="20.25" customHeight="1">
      <c r="AF1147" s="678"/>
      <c r="AG1147" s="552"/>
      <c r="AH1147" s="552"/>
      <c r="AI1147" s="614"/>
      <c r="AJ1147" s="552"/>
      <c r="AK1147" s="552"/>
      <c r="AL1147" s="552"/>
      <c r="AM1147" s="615"/>
      <c r="AN1147" s="259"/>
      <c r="AO1147" s="615"/>
      <c r="AP1147" s="552"/>
      <c r="AQ1147" s="552"/>
      <c r="AR1147" s="552"/>
      <c r="AS1147" s="552"/>
      <c r="AT1147" s="552"/>
      <c r="AU1147" s="552"/>
      <c r="AV1147" s="552"/>
      <c r="AW1147" s="616"/>
      <c r="AX1147" s="552"/>
      <c r="AY1147" s="552"/>
      <c r="AZ1147" s="552"/>
      <c r="BA1147" s="616"/>
      <c r="BB1147" s="552"/>
      <c r="BC1147" s="552"/>
      <c r="BD1147" s="552"/>
      <c r="BE1147" s="616"/>
      <c r="BF1147" s="552"/>
      <c r="BG1147" s="552"/>
      <c r="BH1147" s="552"/>
      <c r="BI1147" s="552"/>
      <c r="BJ1147" s="552"/>
      <c r="BK1147" s="552"/>
      <c r="BL1147" s="552"/>
      <c r="BM1147" s="552"/>
      <c r="BN1147" s="552"/>
      <c r="BO1147" s="678"/>
    </row>
    <row r="1148" spans="32:67" ht="20.25" customHeight="1">
      <c r="AF1148" s="678"/>
      <c r="AG1148" s="552"/>
      <c r="AH1148" s="552"/>
      <c r="AI1148" s="614"/>
      <c r="AJ1148" s="552"/>
      <c r="AK1148" s="552"/>
      <c r="AL1148" s="552"/>
      <c r="AM1148" s="615"/>
      <c r="AN1148" s="259"/>
      <c r="AO1148" s="615"/>
      <c r="AP1148" s="552"/>
      <c r="AQ1148" s="552"/>
      <c r="AR1148" s="552"/>
      <c r="AS1148" s="552"/>
      <c r="AT1148" s="552"/>
      <c r="AU1148" s="552"/>
      <c r="AV1148" s="552"/>
      <c r="AW1148" s="616"/>
      <c r="AX1148" s="552"/>
      <c r="AY1148" s="552"/>
      <c r="AZ1148" s="552"/>
      <c r="BA1148" s="616"/>
      <c r="BB1148" s="552"/>
      <c r="BC1148" s="552"/>
      <c r="BD1148" s="552"/>
      <c r="BE1148" s="616"/>
      <c r="BF1148" s="552"/>
      <c r="BG1148" s="552"/>
      <c r="BH1148" s="552"/>
      <c r="BI1148" s="552"/>
      <c r="BJ1148" s="552"/>
      <c r="BK1148" s="552"/>
      <c r="BL1148" s="552"/>
      <c r="BM1148" s="552"/>
      <c r="BN1148" s="552"/>
      <c r="BO1148" s="678"/>
    </row>
    <row r="1149" spans="32:67" ht="20.25" customHeight="1">
      <c r="AF1149" s="678"/>
      <c r="AG1149" s="552"/>
      <c r="AH1149" s="552"/>
      <c r="AI1149" s="614"/>
      <c r="AJ1149" s="552"/>
      <c r="AK1149" s="552"/>
      <c r="AL1149" s="552"/>
      <c r="AM1149" s="615"/>
      <c r="AN1149" s="259"/>
      <c r="AO1149" s="615"/>
      <c r="AP1149" s="552"/>
      <c r="AQ1149" s="552"/>
      <c r="AR1149" s="552"/>
      <c r="AS1149" s="552"/>
      <c r="AT1149" s="552"/>
      <c r="AU1149" s="552"/>
      <c r="AV1149" s="552"/>
      <c r="AW1149" s="616"/>
      <c r="AX1149" s="552"/>
      <c r="AY1149" s="552"/>
      <c r="AZ1149" s="552"/>
      <c r="BA1149" s="616"/>
      <c r="BB1149" s="552"/>
      <c r="BC1149" s="552"/>
      <c r="BD1149" s="552"/>
      <c r="BE1149" s="616"/>
      <c r="BF1149" s="552"/>
      <c r="BG1149" s="552"/>
      <c r="BH1149" s="552"/>
      <c r="BI1149" s="552"/>
      <c r="BJ1149" s="552"/>
      <c r="BK1149" s="552"/>
      <c r="BL1149" s="552"/>
      <c r="BM1149" s="552"/>
      <c r="BN1149" s="552"/>
      <c r="BO1149" s="678"/>
    </row>
    <row r="1150" spans="32:67" ht="20.25" customHeight="1">
      <c r="AF1150" s="678"/>
      <c r="AG1150" s="552"/>
      <c r="AH1150" s="552"/>
      <c r="AI1150" s="614"/>
      <c r="AJ1150" s="552"/>
      <c r="AK1150" s="552"/>
      <c r="AL1150" s="552"/>
      <c r="AM1150" s="615"/>
      <c r="AN1150" s="259"/>
      <c r="AO1150" s="615"/>
      <c r="AP1150" s="552"/>
      <c r="AQ1150" s="552"/>
      <c r="AR1150" s="552"/>
      <c r="AS1150" s="552"/>
      <c r="AT1150" s="552"/>
      <c r="AU1150" s="552"/>
      <c r="AV1150" s="552"/>
      <c r="AW1150" s="616"/>
      <c r="AX1150" s="552"/>
      <c r="AY1150" s="552"/>
      <c r="AZ1150" s="552"/>
      <c r="BA1150" s="616"/>
      <c r="BB1150" s="552"/>
      <c r="BC1150" s="552"/>
      <c r="BD1150" s="552"/>
      <c r="BE1150" s="616"/>
      <c r="BF1150" s="552"/>
      <c r="BG1150" s="552"/>
      <c r="BH1150" s="552"/>
      <c r="BI1150" s="552"/>
      <c r="BJ1150" s="552"/>
      <c r="BK1150" s="552"/>
      <c r="BL1150" s="552"/>
      <c r="BM1150" s="552"/>
      <c r="BN1150" s="552"/>
      <c r="BO1150" s="678"/>
    </row>
    <row r="1151" spans="32:67" ht="20.25" customHeight="1">
      <c r="AF1151" s="678"/>
      <c r="AG1151" s="552"/>
      <c r="AH1151" s="552"/>
      <c r="AI1151" s="614"/>
      <c r="AJ1151" s="552"/>
      <c r="AK1151" s="552"/>
      <c r="AL1151" s="552"/>
      <c r="AM1151" s="615"/>
      <c r="AN1151" s="259"/>
      <c r="AO1151" s="615"/>
      <c r="AP1151" s="552"/>
      <c r="AQ1151" s="552"/>
      <c r="AR1151" s="552"/>
      <c r="AS1151" s="552"/>
      <c r="AT1151" s="552"/>
      <c r="AU1151" s="552"/>
      <c r="AV1151" s="552"/>
      <c r="AW1151" s="616"/>
      <c r="AX1151" s="552"/>
      <c r="AY1151" s="552"/>
      <c r="AZ1151" s="552"/>
      <c r="BA1151" s="616"/>
      <c r="BB1151" s="552"/>
      <c r="BC1151" s="552"/>
      <c r="BD1151" s="552"/>
      <c r="BE1151" s="616"/>
      <c r="BF1151" s="552"/>
      <c r="BG1151" s="552"/>
      <c r="BH1151" s="552"/>
      <c r="BI1151" s="552"/>
      <c r="BJ1151" s="552"/>
      <c r="BK1151" s="552"/>
      <c r="BL1151" s="552"/>
      <c r="BM1151" s="552"/>
      <c r="BN1151" s="552"/>
      <c r="BO1151" s="678"/>
    </row>
    <row r="1152" spans="32:67" ht="20.25" customHeight="1">
      <c r="AF1152" s="678"/>
      <c r="AG1152" s="552"/>
      <c r="AH1152" s="552"/>
      <c r="AI1152" s="614"/>
      <c r="AJ1152" s="552"/>
      <c r="AK1152" s="552"/>
      <c r="AL1152" s="552"/>
      <c r="AM1152" s="615"/>
      <c r="AN1152" s="259"/>
      <c r="AO1152" s="615"/>
      <c r="AP1152" s="552"/>
      <c r="AQ1152" s="552"/>
      <c r="AR1152" s="552"/>
      <c r="AS1152" s="552"/>
      <c r="AT1152" s="552"/>
      <c r="AU1152" s="552"/>
      <c r="AV1152" s="552"/>
      <c r="AW1152" s="616"/>
      <c r="AX1152" s="552"/>
      <c r="AY1152" s="552"/>
      <c r="AZ1152" s="552"/>
      <c r="BA1152" s="616"/>
      <c r="BB1152" s="552"/>
      <c r="BC1152" s="552"/>
      <c r="BD1152" s="552"/>
      <c r="BE1152" s="616"/>
      <c r="BF1152" s="552"/>
      <c r="BG1152" s="552"/>
      <c r="BH1152" s="552"/>
      <c r="BI1152" s="552"/>
      <c r="BJ1152" s="552"/>
      <c r="BK1152" s="552"/>
      <c r="BL1152" s="552"/>
      <c r="BM1152" s="552"/>
      <c r="BN1152" s="552"/>
      <c r="BO1152" s="678"/>
    </row>
    <row r="1153" spans="32:67" ht="20.25" customHeight="1">
      <c r="AF1153" s="678"/>
      <c r="AG1153" s="552"/>
      <c r="AH1153" s="552"/>
      <c r="AI1153" s="614"/>
      <c r="AJ1153" s="552"/>
      <c r="AK1153" s="552"/>
      <c r="AL1153" s="552"/>
      <c r="AM1153" s="615"/>
      <c r="AN1153" s="259"/>
      <c r="AO1153" s="615"/>
      <c r="AP1153" s="552"/>
      <c r="AQ1153" s="552"/>
      <c r="AR1153" s="552"/>
      <c r="AS1153" s="552"/>
      <c r="AT1153" s="552"/>
      <c r="AU1153" s="552"/>
      <c r="AV1153" s="552"/>
      <c r="AW1153" s="616"/>
      <c r="AX1153" s="552"/>
      <c r="AY1153" s="552"/>
      <c r="AZ1153" s="552"/>
      <c r="BA1153" s="616"/>
      <c r="BB1153" s="552"/>
      <c r="BC1153" s="552"/>
      <c r="BD1153" s="552"/>
      <c r="BE1153" s="616"/>
      <c r="BF1153" s="552"/>
      <c r="BG1153" s="552"/>
      <c r="BH1153" s="552"/>
      <c r="BI1153" s="552"/>
      <c r="BJ1153" s="552"/>
      <c r="BK1153" s="552"/>
      <c r="BL1153" s="552"/>
      <c r="BM1153" s="552"/>
      <c r="BN1153" s="552"/>
      <c r="BO1153" s="678"/>
    </row>
    <row r="1154" spans="32:67" ht="20.25" customHeight="1">
      <c r="AF1154" s="678"/>
      <c r="AG1154" s="552"/>
      <c r="AH1154" s="552"/>
      <c r="AI1154" s="614"/>
      <c r="AJ1154" s="552"/>
      <c r="AK1154" s="552"/>
      <c r="AL1154" s="552"/>
      <c r="AM1154" s="615"/>
      <c r="AN1154" s="259"/>
      <c r="AO1154" s="615"/>
      <c r="AP1154" s="552"/>
      <c r="AQ1154" s="552"/>
      <c r="AR1154" s="552"/>
      <c r="AS1154" s="552"/>
      <c r="AT1154" s="552"/>
      <c r="AU1154" s="552"/>
      <c r="AV1154" s="552"/>
      <c r="AW1154" s="616"/>
      <c r="AX1154" s="552"/>
      <c r="AY1154" s="552"/>
      <c r="AZ1154" s="552"/>
      <c r="BA1154" s="616"/>
      <c r="BB1154" s="552"/>
      <c r="BC1154" s="552"/>
      <c r="BD1154" s="552"/>
      <c r="BE1154" s="616"/>
      <c r="BF1154" s="552"/>
      <c r="BG1154" s="552"/>
      <c r="BH1154" s="552"/>
      <c r="BI1154" s="552"/>
      <c r="BJ1154" s="552"/>
      <c r="BK1154" s="552"/>
      <c r="BL1154" s="552"/>
      <c r="BM1154" s="552"/>
      <c r="BN1154" s="552"/>
      <c r="BO1154" s="678"/>
    </row>
    <row r="1155" spans="32:67" ht="20.25" customHeight="1">
      <c r="AF1155" s="678"/>
      <c r="AG1155" s="552"/>
      <c r="AH1155" s="552"/>
      <c r="AI1155" s="614"/>
      <c r="AJ1155" s="552"/>
      <c r="AK1155" s="552"/>
      <c r="AL1155" s="552"/>
      <c r="AM1155" s="615"/>
      <c r="AN1155" s="259"/>
      <c r="AO1155" s="615"/>
      <c r="AP1155" s="552"/>
      <c r="AQ1155" s="552"/>
      <c r="AR1155" s="552"/>
      <c r="AS1155" s="552"/>
      <c r="AT1155" s="552"/>
      <c r="AU1155" s="552"/>
      <c r="AV1155" s="552"/>
      <c r="AW1155" s="616"/>
      <c r="AX1155" s="552"/>
      <c r="AY1155" s="552"/>
      <c r="AZ1155" s="552"/>
      <c r="BA1155" s="616"/>
      <c r="BB1155" s="552"/>
      <c r="BC1155" s="552"/>
      <c r="BD1155" s="552"/>
      <c r="BE1155" s="616"/>
      <c r="BF1155" s="552"/>
      <c r="BG1155" s="552"/>
      <c r="BH1155" s="552"/>
      <c r="BI1155" s="552"/>
      <c r="BJ1155" s="552"/>
      <c r="BK1155" s="552"/>
      <c r="BL1155" s="552"/>
      <c r="BM1155" s="552"/>
      <c r="BN1155" s="552"/>
      <c r="BO1155" s="678"/>
    </row>
    <row r="1156" spans="32:67" ht="20.25" customHeight="1">
      <c r="AF1156" s="678"/>
      <c r="AG1156" s="552"/>
      <c r="AH1156" s="552"/>
      <c r="AI1156" s="614"/>
      <c r="AJ1156" s="552"/>
      <c r="AK1156" s="552"/>
      <c r="AL1156" s="552"/>
      <c r="AM1156" s="615"/>
      <c r="AN1156" s="259"/>
      <c r="AO1156" s="615"/>
      <c r="AP1156" s="552"/>
      <c r="AQ1156" s="552"/>
      <c r="AR1156" s="552"/>
      <c r="AS1156" s="552"/>
      <c r="AT1156" s="552"/>
      <c r="AU1156" s="552"/>
      <c r="AV1156" s="552"/>
      <c r="AW1156" s="616"/>
      <c r="AX1156" s="552"/>
      <c r="AY1156" s="552"/>
      <c r="AZ1156" s="552"/>
      <c r="BA1156" s="616"/>
      <c r="BB1156" s="552"/>
      <c r="BC1156" s="552"/>
      <c r="BD1156" s="552"/>
      <c r="BE1156" s="616"/>
      <c r="BF1156" s="552"/>
      <c r="BG1156" s="552"/>
      <c r="BH1156" s="552"/>
      <c r="BI1156" s="552"/>
      <c r="BJ1156" s="552"/>
      <c r="BK1156" s="552"/>
      <c r="BL1156" s="552"/>
      <c r="BM1156" s="552"/>
      <c r="BN1156" s="552"/>
      <c r="BO1156" s="678"/>
    </row>
    <row r="1157" spans="32:67" ht="20.25" customHeight="1">
      <c r="AF1157" s="678"/>
      <c r="AG1157" s="552"/>
      <c r="AH1157" s="552"/>
      <c r="AI1157" s="614"/>
      <c r="AJ1157" s="552"/>
      <c r="AK1157" s="552"/>
      <c r="AL1157" s="552"/>
      <c r="AM1157" s="615"/>
      <c r="AN1157" s="259"/>
      <c r="AO1157" s="615"/>
      <c r="AP1157" s="552"/>
      <c r="AQ1157" s="552"/>
      <c r="AR1157" s="552"/>
      <c r="AS1157" s="552"/>
      <c r="AT1157" s="552"/>
      <c r="AU1157" s="552"/>
      <c r="AV1157" s="552"/>
      <c r="AW1157" s="616"/>
      <c r="AX1157" s="552"/>
      <c r="AY1157" s="552"/>
      <c r="AZ1157" s="552"/>
      <c r="BA1157" s="616"/>
      <c r="BB1157" s="552"/>
      <c r="BC1157" s="552"/>
      <c r="BD1157" s="552"/>
      <c r="BE1157" s="616"/>
      <c r="BF1157" s="552"/>
      <c r="BG1157" s="552"/>
      <c r="BH1157" s="552"/>
      <c r="BI1157" s="552"/>
      <c r="BJ1157" s="552"/>
      <c r="BK1157" s="552"/>
      <c r="BL1157" s="552"/>
      <c r="BM1157" s="552"/>
      <c r="BN1157" s="552"/>
      <c r="BO1157" s="678"/>
    </row>
    <row r="1158" spans="32:67" ht="20.25" customHeight="1">
      <c r="AF1158" s="678"/>
      <c r="AG1158" s="552"/>
      <c r="AH1158" s="552"/>
      <c r="AI1158" s="614"/>
      <c r="AJ1158" s="552"/>
      <c r="AK1158" s="552"/>
      <c r="AL1158" s="552"/>
      <c r="AM1158" s="615"/>
      <c r="AN1158" s="259"/>
      <c r="AO1158" s="615"/>
      <c r="AP1158" s="552"/>
      <c r="AQ1158" s="552"/>
      <c r="AR1158" s="552"/>
      <c r="AS1158" s="552"/>
      <c r="AT1158" s="552"/>
      <c r="AU1158" s="552"/>
      <c r="AV1158" s="552"/>
      <c r="AW1158" s="616"/>
      <c r="AX1158" s="552"/>
      <c r="AY1158" s="552"/>
      <c r="AZ1158" s="552"/>
      <c r="BA1158" s="616"/>
      <c r="BB1158" s="552"/>
      <c r="BC1158" s="552"/>
      <c r="BD1158" s="552"/>
      <c r="BE1158" s="616"/>
      <c r="BF1158" s="552"/>
      <c r="BG1158" s="552"/>
      <c r="BH1158" s="552"/>
      <c r="BI1158" s="552"/>
      <c r="BJ1158" s="552"/>
      <c r="BK1158" s="552"/>
      <c r="BL1158" s="552"/>
      <c r="BM1158" s="552"/>
      <c r="BN1158" s="552"/>
      <c r="BO1158" s="678"/>
    </row>
    <row r="1159" spans="32:67" ht="20.25" customHeight="1">
      <c r="AF1159" s="678"/>
      <c r="AG1159" s="552"/>
      <c r="AH1159" s="552"/>
      <c r="AI1159" s="614"/>
      <c r="AJ1159" s="552"/>
      <c r="AK1159" s="552"/>
      <c r="AL1159" s="552"/>
      <c r="AM1159" s="615"/>
      <c r="AN1159" s="259"/>
      <c r="AO1159" s="615"/>
      <c r="AP1159" s="552"/>
      <c r="AQ1159" s="552"/>
      <c r="AR1159" s="552"/>
      <c r="AS1159" s="552"/>
      <c r="AT1159" s="552"/>
      <c r="AU1159" s="552"/>
      <c r="AV1159" s="552"/>
      <c r="AW1159" s="616"/>
      <c r="AX1159" s="552"/>
      <c r="AY1159" s="552"/>
      <c r="AZ1159" s="552"/>
      <c r="BA1159" s="616"/>
      <c r="BB1159" s="552"/>
      <c r="BC1159" s="552"/>
      <c r="BD1159" s="552"/>
      <c r="BE1159" s="616"/>
      <c r="BF1159" s="552"/>
      <c r="BG1159" s="552"/>
      <c r="BH1159" s="552"/>
      <c r="BI1159" s="552"/>
      <c r="BJ1159" s="552"/>
      <c r="BK1159" s="552"/>
      <c r="BL1159" s="552"/>
      <c r="BM1159" s="552"/>
      <c r="BN1159" s="552"/>
      <c r="BO1159" s="678"/>
    </row>
    <row r="1160" spans="32:67" ht="20.25" customHeight="1">
      <c r="AF1160" s="678"/>
      <c r="AG1160" s="552"/>
      <c r="AH1160" s="552"/>
      <c r="AI1160" s="614"/>
      <c r="AJ1160" s="552"/>
      <c r="AK1160" s="552"/>
      <c r="AL1160" s="552"/>
      <c r="AM1160" s="615"/>
      <c r="AN1160" s="259"/>
      <c r="AO1160" s="615"/>
      <c r="AP1160" s="552"/>
      <c r="AQ1160" s="552"/>
      <c r="AR1160" s="552"/>
      <c r="AS1160" s="552"/>
      <c r="AT1160" s="552"/>
      <c r="AU1160" s="552"/>
      <c r="AV1160" s="552"/>
      <c r="AW1160" s="616"/>
      <c r="AX1160" s="552"/>
      <c r="AY1160" s="552"/>
      <c r="AZ1160" s="552"/>
      <c r="BA1160" s="616"/>
      <c r="BB1160" s="552"/>
      <c r="BC1160" s="552"/>
      <c r="BD1160" s="552"/>
      <c r="BE1160" s="616"/>
      <c r="BF1160" s="552"/>
      <c r="BG1160" s="552"/>
      <c r="BH1160" s="552"/>
      <c r="BI1160" s="552"/>
      <c r="BJ1160" s="552"/>
      <c r="BK1160" s="552"/>
      <c r="BL1160" s="552"/>
      <c r="BM1160" s="552"/>
      <c r="BN1160" s="552"/>
      <c r="BO1160" s="678"/>
    </row>
    <row r="1161" spans="32:67" ht="20.25" customHeight="1">
      <c r="AF1161" s="678"/>
      <c r="AG1161" s="552"/>
      <c r="AH1161" s="552"/>
      <c r="AI1161" s="614"/>
      <c r="AJ1161" s="552"/>
      <c r="AK1161" s="552"/>
      <c r="AL1161" s="552"/>
      <c r="AM1161" s="615"/>
      <c r="AN1161" s="259"/>
      <c r="AO1161" s="615"/>
      <c r="AP1161" s="552"/>
      <c r="AQ1161" s="552"/>
      <c r="AR1161" s="552"/>
      <c r="AS1161" s="552"/>
      <c r="AT1161" s="552"/>
      <c r="AU1161" s="552"/>
      <c r="AV1161" s="552"/>
      <c r="AW1161" s="616"/>
      <c r="AX1161" s="552"/>
      <c r="AY1161" s="552"/>
      <c r="AZ1161" s="552"/>
      <c r="BA1161" s="616"/>
      <c r="BB1161" s="552"/>
      <c r="BC1161" s="552"/>
      <c r="BD1161" s="552"/>
      <c r="BE1161" s="616"/>
      <c r="BF1161" s="552"/>
      <c r="BG1161" s="552"/>
      <c r="BH1161" s="552"/>
      <c r="BI1161" s="552"/>
      <c r="BJ1161" s="552"/>
      <c r="BK1161" s="552"/>
      <c r="BL1161" s="552"/>
      <c r="BM1161" s="552"/>
      <c r="BN1161" s="552"/>
      <c r="BO1161" s="678"/>
    </row>
    <row r="1162" spans="32:67" ht="20.25" customHeight="1">
      <c r="AF1162" s="678"/>
      <c r="AG1162" s="552"/>
      <c r="AH1162" s="552"/>
      <c r="AI1162" s="614"/>
      <c r="AJ1162" s="552"/>
      <c r="AK1162" s="552"/>
      <c r="AL1162" s="552"/>
      <c r="AM1162" s="615"/>
      <c r="AN1162" s="259"/>
      <c r="AO1162" s="615"/>
      <c r="AP1162" s="552"/>
      <c r="AQ1162" s="552"/>
      <c r="AR1162" s="552"/>
      <c r="AS1162" s="552"/>
      <c r="AT1162" s="552"/>
      <c r="AU1162" s="552"/>
      <c r="AV1162" s="552"/>
      <c r="AW1162" s="616"/>
      <c r="AX1162" s="552"/>
      <c r="AY1162" s="552"/>
      <c r="AZ1162" s="552"/>
      <c r="BA1162" s="616"/>
      <c r="BB1162" s="552"/>
      <c r="BC1162" s="552"/>
      <c r="BD1162" s="552"/>
      <c r="BE1162" s="616"/>
      <c r="BF1162" s="552"/>
      <c r="BG1162" s="552"/>
      <c r="BH1162" s="552"/>
      <c r="BI1162" s="552"/>
      <c r="BJ1162" s="552"/>
      <c r="BK1162" s="552"/>
      <c r="BL1162" s="552"/>
      <c r="BM1162" s="552"/>
      <c r="BN1162" s="552"/>
      <c r="BO1162" s="678"/>
    </row>
    <row r="1163" spans="32:67" ht="20.25" customHeight="1">
      <c r="AF1163" s="678"/>
      <c r="AG1163" s="552"/>
      <c r="AH1163" s="552"/>
      <c r="AI1163" s="614"/>
      <c r="AJ1163" s="552"/>
      <c r="AK1163" s="552"/>
      <c r="AL1163" s="552"/>
      <c r="AM1163" s="615"/>
      <c r="AN1163" s="259"/>
      <c r="AO1163" s="615"/>
      <c r="AP1163" s="552"/>
      <c r="AQ1163" s="552"/>
      <c r="AR1163" s="552"/>
      <c r="AS1163" s="552"/>
      <c r="AT1163" s="552"/>
      <c r="AU1163" s="552"/>
      <c r="AV1163" s="552"/>
      <c r="AW1163" s="616"/>
      <c r="AX1163" s="552"/>
      <c r="AY1163" s="552"/>
      <c r="AZ1163" s="552"/>
      <c r="BA1163" s="616"/>
      <c r="BB1163" s="552"/>
      <c r="BC1163" s="552"/>
      <c r="BD1163" s="552"/>
      <c r="BE1163" s="616"/>
      <c r="BF1163" s="552"/>
      <c r="BG1163" s="552"/>
      <c r="BH1163" s="552"/>
      <c r="BI1163" s="552"/>
      <c r="BJ1163" s="552"/>
      <c r="BK1163" s="552"/>
      <c r="BL1163" s="552"/>
      <c r="BM1163" s="552"/>
      <c r="BN1163" s="552"/>
      <c r="BO1163" s="678"/>
    </row>
    <row r="1164" spans="32:67" ht="20.25" customHeight="1">
      <c r="AF1164" s="678"/>
      <c r="AG1164" s="552"/>
      <c r="AH1164" s="552"/>
      <c r="AI1164" s="614"/>
      <c r="AJ1164" s="552"/>
      <c r="AK1164" s="552"/>
      <c r="AL1164" s="552"/>
      <c r="AM1164" s="615"/>
      <c r="AN1164" s="259"/>
      <c r="AO1164" s="615"/>
      <c r="AP1164" s="552"/>
      <c r="AQ1164" s="552"/>
      <c r="AR1164" s="552"/>
      <c r="AS1164" s="552"/>
      <c r="AT1164" s="552"/>
      <c r="AU1164" s="552"/>
      <c r="AV1164" s="552"/>
      <c r="AW1164" s="616"/>
      <c r="AX1164" s="552"/>
      <c r="AY1164" s="552"/>
      <c r="AZ1164" s="552"/>
      <c r="BA1164" s="616"/>
      <c r="BB1164" s="552"/>
      <c r="BC1164" s="552"/>
      <c r="BD1164" s="552"/>
      <c r="BE1164" s="616"/>
      <c r="BF1164" s="552"/>
      <c r="BG1164" s="552"/>
      <c r="BH1164" s="552"/>
      <c r="BI1164" s="552"/>
      <c r="BJ1164" s="552"/>
      <c r="BK1164" s="552"/>
      <c r="BL1164" s="552"/>
      <c r="BM1164" s="552"/>
      <c r="BN1164" s="552"/>
      <c r="BO1164" s="678"/>
    </row>
    <row r="1165" spans="32:67" ht="20.25" customHeight="1">
      <c r="AF1165" s="678"/>
      <c r="AG1165" s="552"/>
      <c r="AH1165" s="552"/>
      <c r="AI1165" s="614"/>
      <c r="AJ1165" s="552"/>
      <c r="AK1165" s="552"/>
      <c r="AL1165" s="552"/>
      <c r="AM1165" s="615"/>
      <c r="AN1165" s="259"/>
      <c r="AO1165" s="615"/>
      <c r="AP1165" s="552"/>
      <c r="AQ1165" s="552"/>
      <c r="AR1165" s="552"/>
      <c r="AS1165" s="552"/>
      <c r="AT1165" s="552"/>
      <c r="AU1165" s="552"/>
      <c r="AV1165" s="552"/>
      <c r="AW1165" s="616"/>
      <c r="AX1165" s="552"/>
      <c r="AY1165" s="552"/>
      <c r="AZ1165" s="552"/>
      <c r="BA1165" s="616"/>
      <c r="BB1165" s="552"/>
      <c r="BC1165" s="552"/>
      <c r="BD1165" s="552"/>
      <c r="BE1165" s="616"/>
      <c r="BF1165" s="552"/>
      <c r="BG1165" s="552"/>
      <c r="BH1165" s="552"/>
      <c r="BI1165" s="552"/>
      <c r="BJ1165" s="552"/>
      <c r="BK1165" s="552"/>
      <c r="BL1165" s="552"/>
      <c r="BM1165" s="552"/>
      <c r="BN1165" s="552"/>
      <c r="BO1165" s="678"/>
    </row>
    <row r="1166" spans="32:67" ht="20.25" customHeight="1">
      <c r="AF1166" s="678"/>
      <c r="AG1166" s="552"/>
      <c r="AH1166" s="552"/>
      <c r="AI1166" s="614"/>
      <c r="AJ1166" s="552"/>
      <c r="AK1166" s="552"/>
      <c r="AL1166" s="552"/>
      <c r="AM1166" s="615"/>
      <c r="AN1166" s="259"/>
      <c r="AO1166" s="615"/>
      <c r="AP1166" s="552"/>
      <c r="AQ1166" s="552"/>
      <c r="AR1166" s="552"/>
      <c r="AS1166" s="552"/>
      <c r="AT1166" s="552"/>
      <c r="AU1166" s="552"/>
      <c r="AV1166" s="552"/>
      <c r="AW1166" s="616"/>
      <c r="AX1166" s="552"/>
      <c r="AY1166" s="552"/>
      <c r="AZ1166" s="552"/>
      <c r="BA1166" s="616"/>
      <c r="BB1166" s="552"/>
      <c r="BC1166" s="552"/>
      <c r="BD1166" s="552"/>
      <c r="BE1166" s="616"/>
      <c r="BF1166" s="552"/>
      <c r="BG1166" s="552"/>
      <c r="BH1166" s="552"/>
      <c r="BI1166" s="552"/>
      <c r="BJ1166" s="552"/>
      <c r="BK1166" s="552"/>
      <c r="BL1166" s="552"/>
      <c r="BM1166" s="552"/>
      <c r="BN1166" s="552"/>
      <c r="BO1166" s="678"/>
    </row>
    <row r="1167" spans="32:67" ht="20.25" customHeight="1">
      <c r="AF1167" s="678"/>
      <c r="AG1167" s="552"/>
      <c r="AH1167" s="552"/>
      <c r="AI1167" s="614"/>
      <c r="AJ1167" s="552"/>
      <c r="AK1167" s="552"/>
      <c r="AL1167" s="552"/>
      <c r="AM1167" s="615"/>
      <c r="AN1167" s="259"/>
      <c r="AO1167" s="615"/>
      <c r="AP1167" s="552"/>
      <c r="AQ1167" s="552"/>
      <c r="AR1167" s="552"/>
      <c r="AS1167" s="552"/>
      <c r="AT1167" s="552"/>
      <c r="AU1167" s="552"/>
      <c r="AV1167" s="552"/>
      <c r="AW1167" s="616"/>
      <c r="AX1167" s="552"/>
      <c r="AY1167" s="552"/>
      <c r="AZ1167" s="552"/>
      <c r="BA1167" s="616"/>
      <c r="BB1167" s="552"/>
      <c r="BC1167" s="552"/>
      <c r="BD1167" s="552"/>
      <c r="BE1167" s="616"/>
      <c r="BF1167" s="552"/>
      <c r="BG1167" s="552"/>
      <c r="BH1167" s="552"/>
      <c r="BI1167" s="552"/>
      <c r="BJ1167" s="552"/>
      <c r="BK1167" s="552"/>
      <c r="BL1167" s="552"/>
      <c r="BM1167" s="552"/>
      <c r="BN1167" s="552"/>
      <c r="BO1167" s="678"/>
    </row>
    <row r="1168" spans="32:67" ht="20.25" customHeight="1">
      <c r="AF1168" s="678"/>
      <c r="AG1168" s="552"/>
      <c r="AH1168" s="552"/>
      <c r="AI1168" s="614"/>
      <c r="AJ1168" s="552"/>
      <c r="AK1168" s="552"/>
      <c r="AL1168" s="552"/>
      <c r="AM1168" s="615"/>
      <c r="AN1168" s="259"/>
      <c r="AO1168" s="615"/>
      <c r="AP1168" s="552"/>
      <c r="AQ1168" s="552"/>
      <c r="AR1168" s="552"/>
      <c r="AS1168" s="552"/>
      <c r="AT1168" s="552"/>
      <c r="AU1168" s="552"/>
      <c r="AV1168" s="552"/>
      <c r="AW1168" s="616"/>
      <c r="AX1168" s="552"/>
      <c r="AY1168" s="552"/>
      <c r="AZ1168" s="552"/>
      <c r="BA1168" s="616"/>
      <c r="BB1168" s="552"/>
      <c r="BC1168" s="552"/>
      <c r="BD1168" s="552"/>
      <c r="BE1168" s="616"/>
      <c r="BF1168" s="552"/>
      <c r="BG1168" s="552"/>
      <c r="BH1168" s="552"/>
      <c r="BI1168" s="552"/>
      <c r="BJ1168" s="552"/>
      <c r="BK1168" s="552"/>
      <c r="BL1168" s="552"/>
      <c r="BM1168" s="552"/>
      <c r="BN1168" s="552"/>
      <c r="BO1168" s="678"/>
    </row>
    <row r="1169" spans="32:67" ht="20.25" customHeight="1">
      <c r="AF1169" s="678"/>
      <c r="AG1169" s="552"/>
      <c r="AH1169" s="552"/>
      <c r="AI1169" s="614"/>
      <c r="AJ1169" s="552"/>
      <c r="AK1169" s="552"/>
      <c r="AL1169" s="552"/>
      <c r="AM1169" s="615"/>
      <c r="AN1169" s="259"/>
      <c r="AO1169" s="615"/>
      <c r="AP1169" s="552"/>
      <c r="AQ1169" s="552"/>
      <c r="AR1169" s="552"/>
      <c r="AS1169" s="552"/>
      <c r="AT1169" s="552"/>
      <c r="AU1169" s="552"/>
      <c r="AV1169" s="552"/>
      <c r="AW1169" s="616"/>
      <c r="AX1169" s="552"/>
      <c r="AY1169" s="552"/>
      <c r="AZ1169" s="552"/>
      <c r="BA1169" s="616"/>
      <c r="BB1169" s="552"/>
      <c r="BC1169" s="552"/>
      <c r="BD1169" s="552"/>
      <c r="BE1169" s="616"/>
      <c r="BF1169" s="552"/>
      <c r="BG1169" s="552"/>
      <c r="BH1169" s="552"/>
      <c r="BI1169" s="552"/>
      <c r="BJ1169" s="552"/>
      <c r="BK1169" s="552"/>
      <c r="BL1169" s="552"/>
      <c r="BM1169" s="552"/>
      <c r="BN1169" s="552"/>
      <c r="BO1169" s="678"/>
    </row>
    <row r="1170" spans="32:67" ht="20.25" customHeight="1">
      <c r="AF1170" s="678"/>
      <c r="AG1170" s="552"/>
      <c r="AH1170" s="552"/>
      <c r="AI1170" s="614"/>
      <c r="AJ1170" s="552"/>
      <c r="AK1170" s="552"/>
      <c r="AL1170" s="552"/>
      <c r="AM1170" s="615"/>
      <c r="AN1170" s="259"/>
      <c r="AO1170" s="615"/>
      <c r="AP1170" s="552"/>
      <c r="AQ1170" s="552"/>
      <c r="AR1170" s="552"/>
      <c r="AS1170" s="552"/>
      <c r="AT1170" s="552"/>
      <c r="AU1170" s="552"/>
      <c r="AV1170" s="552"/>
      <c r="AW1170" s="616"/>
      <c r="AX1170" s="552"/>
      <c r="AY1170" s="552"/>
      <c r="AZ1170" s="552"/>
      <c r="BA1170" s="616"/>
      <c r="BB1170" s="552"/>
      <c r="BC1170" s="552"/>
      <c r="BD1170" s="552"/>
      <c r="BE1170" s="616"/>
      <c r="BF1170" s="552"/>
      <c r="BG1170" s="552"/>
      <c r="BH1170" s="552"/>
      <c r="BI1170" s="552"/>
      <c r="BJ1170" s="552"/>
      <c r="BK1170" s="552"/>
      <c r="BL1170" s="552"/>
      <c r="BM1170" s="552"/>
      <c r="BN1170" s="552"/>
      <c r="BO1170" s="678"/>
    </row>
    <row r="1171" spans="32:67" ht="20.25" customHeight="1">
      <c r="AF1171" s="678"/>
      <c r="AG1171" s="552"/>
      <c r="AH1171" s="552"/>
      <c r="AI1171" s="614"/>
      <c r="AJ1171" s="552"/>
      <c r="AK1171" s="552"/>
      <c r="AL1171" s="552"/>
      <c r="AM1171" s="615"/>
      <c r="AN1171" s="259"/>
      <c r="AO1171" s="615"/>
      <c r="AP1171" s="552"/>
      <c r="AQ1171" s="552"/>
      <c r="AR1171" s="552"/>
      <c r="AS1171" s="552"/>
      <c r="AT1171" s="552"/>
      <c r="AU1171" s="552"/>
      <c r="AV1171" s="552"/>
      <c r="AW1171" s="616"/>
      <c r="AX1171" s="552"/>
      <c r="AY1171" s="552"/>
      <c r="AZ1171" s="552"/>
      <c r="BA1171" s="616"/>
      <c r="BB1171" s="552"/>
      <c r="BC1171" s="552"/>
      <c r="BD1171" s="552"/>
      <c r="BE1171" s="616"/>
      <c r="BF1171" s="552"/>
      <c r="BG1171" s="552"/>
      <c r="BH1171" s="552"/>
      <c r="BI1171" s="552"/>
      <c r="BJ1171" s="552"/>
      <c r="BK1171" s="552"/>
      <c r="BL1171" s="552"/>
      <c r="BM1171" s="552"/>
      <c r="BN1171" s="552"/>
      <c r="BO1171" s="678"/>
    </row>
    <row r="1172" spans="32:67" ht="20.25" customHeight="1">
      <c r="AF1172" s="678"/>
      <c r="AG1172" s="552"/>
      <c r="AH1172" s="552"/>
      <c r="AI1172" s="614"/>
      <c r="AJ1172" s="552"/>
      <c r="AK1172" s="552"/>
      <c r="AL1172" s="552"/>
      <c r="AM1172" s="615"/>
      <c r="AN1172" s="259"/>
      <c r="AO1172" s="615"/>
      <c r="AP1172" s="552"/>
      <c r="AQ1172" s="552"/>
      <c r="AR1172" s="552"/>
      <c r="AS1172" s="552"/>
      <c r="AT1172" s="552"/>
      <c r="AU1172" s="552"/>
      <c r="AV1172" s="552"/>
      <c r="AW1172" s="616"/>
      <c r="AX1172" s="552"/>
      <c r="AY1172" s="552"/>
      <c r="AZ1172" s="552"/>
      <c r="BA1172" s="616"/>
      <c r="BB1172" s="552"/>
      <c r="BC1172" s="552"/>
      <c r="BD1172" s="552"/>
      <c r="BE1172" s="616"/>
      <c r="BF1172" s="552"/>
      <c r="BG1172" s="552"/>
      <c r="BH1172" s="552"/>
      <c r="BI1172" s="552"/>
      <c r="BJ1172" s="552"/>
      <c r="BK1172" s="552"/>
      <c r="BL1172" s="552"/>
      <c r="BM1172" s="552"/>
      <c r="BN1172" s="552"/>
      <c r="BO1172" s="678"/>
    </row>
    <row r="1173" spans="32:67" ht="20.25" customHeight="1">
      <c r="AF1173" s="678"/>
      <c r="AG1173" s="552"/>
      <c r="AH1173" s="552"/>
      <c r="AI1173" s="614"/>
      <c r="AJ1173" s="552"/>
      <c r="AK1173" s="552"/>
      <c r="AL1173" s="552"/>
      <c r="AM1173" s="615"/>
      <c r="AN1173" s="259"/>
      <c r="AO1173" s="615"/>
      <c r="AP1173" s="552"/>
      <c r="AQ1173" s="552"/>
      <c r="AR1173" s="552"/>
      <c r="AS1173" s="552"/>
      <c r="AT1173" s="552"/>
      <c r="AU1173" s="552"/>
      <c r="AV1173" s="552"/>
      <c r="AW1173" s="616"/>
      <c r="AX1173" s="552"/>
      <c r="AY1173" s="552"/>
      <c r="AZ1173" s="552"/>
      <c r="BA1173" s="616"/>
      <c r="BB1173" s="552"/>
      <c r="BC1173" s="552"/>
      <c r="BD1173" s="552"/>
      <c r="BE1173" s="616"/>
      <c r="BF1173" s="552"/>
      <c r="BG1173" s="552"/>
      <c r="BH1173" s="552"/>
      <c r="BI1173" s="552"/>
      <c r="BJ1173" s="552"/>
      <c r="BK1173" s="552"/>
      <c r="BL1173" s="552"/>
      <c r="BM1173" s="552"/>
      <c r="BN1173" s="552"/>
      <c r="BO1173" s="678"/>
    </row>
    <row r="1174" spans="32:67" ht="20.25" customHeight="1">
      <c r="AF1174" s="678"/>
      <c r="AG1174" s="552"/>
      <c r="AH1174" s="552"/>
      <c r="AI1174" s="614"/>
      <c r="AJ1174" s="552"/>
      <c r="AK1174" s="552"/>
      <c r="AL1174" s="552"/>
      <c r="AM1174" s="615"/>
      <c r="AN1174" s="259"/>
      <c r="AO1174" s="615"/>
      <c r="AP1174" s="552"/>
      <c r="AQ1174" s="552"/>
      <c r="AR1174" s="552"/>
      <c r="AS1174" s="552"/>
      <c r="AT1174" s="552"/>
      <c r="AU1174" s="552"/>
      <c r="AV1174" s="552"/>
      <c r="AW1174" s="616"/>
      <c r="AX1174" s="552"/>
      <c r="AY1174" s="552"/>
      <c r="AZ1174" s="552"/>
      <c r="BA1174" s="616"/>
      <c r="BB1174" s="552"/>
      <c r="BC1174" s="552"/>
      <c r="BD1174" s="552"/>
      <c r="BE1174" s="616"/>
      <c r="BF1174" s="552"/>
      <c r="BG1174" s="552"/>
      <c r="BH1174" s="552"/>
      <c r="BI1174" s="552"/>
      <c r="BJ1174" s="552"/>
      <c r="BK1174" s="552"/>
      <c r="BL1174" s="552"/>
      <c r="BM1174" s="552"/>
      <c r="BN1174" s="552"/>
      <c r="BO1174" s="678"/>
    </row>
    <row r="1175" spans="32:67" ht="20.25" customHeight="1">
      <c r="AF1175" s="678"/>
      <c r="AG1175" s="552"/>
      <c r="AH1175" s="552"/>
      <c r="AI1175" s="614"/>
      <c r="AJ1175" s="552"/>
      <c r="AK1175" s="552"/>
      <c r="AL1175" s="552"/>
      <c r="AM1175" s="615"/>
      <c r="AN1175" s="259"/>
      <c r="AO1175" s="615"/>
      <c r="AP1175" s="552"/>
      <c r="AQ1175" s="552"/>
      <c r="AR1175" s="552"/>
      <c r="AS1175" s="552"/>
      <c r="AT1175" s="552"/>
      <c r="AU1175" s="552"/>
      <c r="AV1175" s="552"/>
      <c r="AW1175" s="616"/>
      <c r="AX1175" s="552"/>
      <c r="AY1175" s="552"/>
      <c r="AZ1175" s="552"/>
      <c r="BA1175" s="616"/>
      <c r="BB1175" s="552"/>
      <c r="BC1175" s="552"/>
      <c r="BD1175" s="552"/>
      <c r="BE1175" s="616"/>
      <c r="BF1175" s="552"/>
      <c r="BG1175" s="552"/>
      <c r="BH1175" s="552"/>
      <c r="BI1175" s="552"/>
      <c r="BJ1175" s="552"/>
      <c r="BK1175" s="552"/>
      <c r="BL1175" s="552"/>
      <c r="BM1175" s="552"/>
      <c r="BN1175" s="552"/>
      <c r="BO1175" s="678"/>
    </row>
    <row r="1176" spans="32:67" ht="20.25" customHeight="1">
      <c r="AF1176" s="678"/>
      <c r="AG1176" s="552"/>
      <c r="AH1176" s="552"/>
      <c r="AI1176" s="614"/>
      <c r="AJ1176" s="552"/>
      <c r="AK1176" s="552"/>
      <c r="AL1176" s="552"/>
      <c r="AM1176" s="615"/>
      <c r="AN1176" s="259"/>
      <c r="AO1176" s="615"/>
      <c r="AP1176" s="552"/>
      <c r="AQ1176" s="552"/>
      <c r="AR1176" s="552"/>
      <c r="AS1176" s="552"/>
      <c r="AT1176" s="552"/>
      <c r="AU1176" s="552"/>
      <c r="AV1176" s="552"/>
      <c r="AW1176" s="616"/>
      <c r="AX1176" s="552"/>
      <c r="AY1176" s="552"/>
      <c r="AZ1176" s="552"/>
      <c r="BA1176" s="616"/>
      <c r="BB1176" s="552"/>
      <c r="BC1176" s="552"/>
      <c r="BD1176" s="552"/>
      <c r="BE1176" s="616"/>
      <c r="BF1176" s="552"/>
      <c r="BG1176" s="552"/>
      <c r="BH1176" s="552"/>
      <c r="BI1176" s="552"/>
      <c r="BJ1176" s="552"/>
      <c r="BK1176" s="552"/>
      <c r="BL1176" s="552"/>
      <c r="BM1176" s="552"/>
      <c r="BN1176" s="552"/>
      <c r="BO1176" s="678"/>
    </row>
    <row r="1177" spans="32:67" ht="20.25" customHeight="1">
      <c r="AF1177" s="678"/>
      <c r="AG1177" s="552"/>
      <c r="AH1177" s="552"/>
      <c r="AI1177" s="614"/>
      <c r="AJ1177" s="552"/>
      <c r="AK1177" s="552"/>
      <c r="AL1177" s="552"/>
      <c r="AM1177" s="615"/>
      <c r="AN1177" s="259"/>
      <c r="AO1177" s="615"/>
      <c r="AP1177" s="552"/>
      <c r="AQ1177" s="552"/>
      <c r="AR1177" s="552"/>
      <c r="AS1177" s="552"/>
      <c r="AT1177" s="552"/>
      <c r="AU1177" s="552"/>
      <c r="AV1177" s="552"/>
      <c r="AW1177" s="616"/>
      <c r="AX1177" s="552"/>
      <c r="AY1177" s="552"/>
      <c r="AZ1177" s="552"/>
      <c r="BA1177" s="616"/>
      <c r="BB1177" s="552"/>
      <c r="BC1177" s="552"/>
      <c r="BD1177" s="552"/>
      <c r="BE1177" s="616"/>
      <c r="BF1177" s="552"/>
      <c r="BG1177" s="552"/>
      <c r="BH1177" s="552"/>
      <c r="BI1177" s="552"/>
      <c r="BJ1177" s="552"/>
      <c r="BK1177" s="552"/>
      <c r="BL1177" s="552"/>
      <c r="BM1177" s="552"/>
      <c r="BN1177" s="552"/>
      <c r="BO1177" s="678"/>
    </row>
    <row r="1178" spans="32:67" ht="20.25" customHeight="1">
      <c r="AF1178" s="678"/>
      <c r="AG1178" s="552"/>
      <c r="AH1178" s="552"/>
      <c r="AI1178" s="614"/>
      <c r="AJ1178" s="552"/>
      <c r="AK1178" s="552"/>
      <c r="AL1178" s="552"/>
      <c r="AM1178" s="615"/>
      <c r="AN1178" s="259"/>
      <c r="AO1178" s="615"/>
      <c r="AP1178" s="552"/>
      <c r="AQ1178" s="552"/>
      <c r="AR1178" s="552"/>
      <c r="AS1178" s="552"/>
      <c r="AT1178" s="552"/>
      <c r="AU1178" s="552"/>
      <c r="AV1178" s="552"/>
      <c r="AW1178" s="616"/>
      <c r="AX1178" s="552"/>
      <c r="AY1178" s="552"/>
      <c r="AZ1178" s="552"/>
      <c r="BA1178" s="616"/>
      <c r="BB1178" s="552"/>
      <c r="BC1178" s="552"/>
      <c r="BD1178" s="552"/>
      <c r="BE1178" s="616"/>
      <c r="BF1178" s="552"/>
      <c r="BG1178" s="552"/>
      <c r="BH1178" s="552"/>
      <c r="BI1178" s="552"/>
      <c r="BJ1178" s="552"/>
      <c r="BK1178" s="552"/>
      <c r="BL1178" s="552"/>
      <c r="BM1178" s="552"/>
      <c r="BN1178" s="552"/>
      <c r="BO1178" s="678"/>
    </row>
    <row r="1179" spans="32:67" ht="20.25" customHeight="1">
      <c r="AF1179" s="678"/>
      <c r="AG1179" s="552"/>
      <c r="AH1179" s="552"/>
      <c r="AI1179" s="614"/>
      <c r="AJ1179" s="552"/>
      <c r="AK1179" s="552"/>
      <c r="AL1179" s="552"/>
      <c r="AM1179" s="615"/>
      <c r="AN1179" s="259"/>
      <c r="AO1179" s="615"/>
      <c r="AP1179" s="552"/>
      <c r="AQ1179" s="552"/>
      <c r="AR1179" s="552"/>
      <c r="AS1179" s="552"/>
      <c r="AT1179" s="552"/>
      <c r="AU1179" s="552"/>
      <c r="AV1179" s="552"/>
      <c r="AW1179" s="616"/>
      <c r="AX1179" s="552"/>
      <c r="AY1179" s="552"/>
      <c r="AZ1179" s="552"/>
      <c r="BA1179" s="616"/>
      <c r="BB1179" s="552"/>
      <c r="BC1179" s="552"/>
      <c r="BD1179" s="552"/>
      <c r="BE1179" s="616"/>
      <c r="BF1179" s="552"/>
      <c r="BG1179" s="552"/>
      <c r="BH1179" s="552"/>
      <c r="BI1179" s="552"/>
      <c r="BJ1179" s="552"/>
      <c r="BK1179" s="552"/>
      <c r="BL1179" s="552"/>
      <c r="BM1179" s="552"/>
      <c r="BN1179" s="552"/>
      <c r="BO1179" s="678"/>
    </row>
    <row r="1180" spans="32:67" ht="20.25" customHeight="1">
      <c r="AF1180" s="678"/>
      <c r="AG1180" s="552"/>
      <c r="AH1180" s="552"/>
      <c r="AI1180" s="614"/>
      <c r="AJ1180" s="552"/>
      <c r="AK1180" s="552"/>
      <c r="AL1180" s="552"/>
      <c r="AM1180" s="615"/>
      <c r="AN1180" s="259"/>
      <c r="AO1180" s="615"/>
      <c r="AP1180" s="552"/>
      <c r="AQ1180" s="552"/>
      <c r="AR1180" s="552"/>
      <c r="AS1180" s="552"/>
      <c r="AT1180" s="552"/>
      <c r="AU1180" s="552"/>
      <c r="AV1180" s="552"/>
      <c r="AW1180" s="616"/>
      <c r="AX1180" s="552"/>
      <c r="AY1180" s="552"/>
      <c r="AZ1180" s="552"/>
      <c r="BA1180" s="616"/>
      <c r="BB1180" s="552"/>
      <c r="BC1180" s="552"/>
      <c r="BD1180" s="552"/>
      <c r="BE1180" s="616"/>
      <c r="BF1180" s="552"/>
      <c r="BG1180" s="552"/>
      <c r="BH1180" s="552"/>
      <c r="BI1180" s="552"/>
      <c r="BJ1180" s="552"/>
      <c r="BK1180" s="552"/>
      <c r="BL1180" s="552"/>
      <c r="BM1180" s="552"/>
      <c r="BN1180" s="552"/>
      <c r="BO1180" s="678"/>
    </row>
    <row r="1181" spans="32:67" ht="20.25" customHeight="1">
      <c r="AF1181" s="678"/>
      <c r="AG1181" s="552"/>
      <c r="AH1181" s="552"/>
      <c r="AI1181" s="614"/>
      <c r="AJ1181" s="552"/>
      <c r="AK1181" s="552"/>
      <c r="AL1181" s="552"/>
      <c r="AM1181" s="615"/>
      <c r="AN1181" s="259"/>
      <c r="AO1181" s="615"/>
      <c r="AP1181" s="552"/>
      <c r="AQ1181" s="552"/>
      <c r="AR1181" s="552"/>
      <c r="AS1181" s="552"/>
      <c r="AT1181" s="552"/>
      <c r="AU1181" s="552"/>
      <c r="AV1181" s="552"/>
      <c r="AW1181" s="616"/>
      <c r="AX1181" s="552"/>
      <c r="AY1181" s="552"/>
      <c r="AZ1181" s="552"/>
      <c r="BA1181" s="616"/>
      <c r="BB1181" s="552"/>
      <c r="BC1181" s="552"/>
      <c r="BD1181" s="552"/>
      <c r="BE1181" s="616"/>
      <c r="BF1181" s="552"/>
      <c r="BG1181" s="552"/>
      <c r="BH1181" s="552"/>
      <c r="BI1181" s="552"/>
      <c r="BJ1181" s="552"/>
      <c r="BK1181" s="552"/>
      <c r="BL1181" s="552"/>
      <c r="BM1181" s="552"/>
      <c r="BN1181" s="552"/>
      <c r="BO1181" s="678"/>
    </row>
    <row r="1182" spans="32:67" ht="20.25" customHeight="1">
      <c r="AF1182" s="678"/>
      <c r="AG1182" s="552"/>
      <c r="AH1182" s="552"/>
      <c r="AI1182" s="614"/>
      <c r="AJ1182" s="552"/>
      <c r="AK1182" s="552"/>
      <c r="AL1182" s="552"/>
      <c r="AM1182" s="615"/>
      <c r="AN1182" s="259"/>
      <c r="AO1182" s="615"/>
      <c r="AP1182" s="552"/>
      <c r="AQ1182" s="552"/>
      <c r="AR1182" s="552"/>
      <c r="AS1182" s="552"/>
      <c r="AT1182" s="552"/>
      <c r="AU1182" s="552"/>
      <c r="AV1182" s="552"/>
      <c r="AW1182" s="616"/>
      <c r="AX1182" s="552"/>
      <c r="AY1182" s="552"/>
      <c r="AZ1182" s="552"/>
      <c r="BA1182" s="616"/>
      <c r="BB1182" s="552"/>
      <c r="BC1182" s="552"/>
      <c r="BD1182" s="552"/>
      <c r="BE1182" s="616"/>
      <c r="BF1182" s="552"/>
      <c r="BG1182" s="552"/>
      <c r="BH1182" s="552"/>
      <c r="BI1182" s="552"/>
      <c r="BJ1182" s="552"/>
      <c r="BK1182" s="552"/>
      <c r="BL1182" s="552"/>
      <c r="BM1182" s="552"/>
      <c r="BN1182" s="552"/>
      <c r="BO1182" s="678"/>
    </row>
    <row r="1183" spans="32:67" ht="20.25" customHeight="1">
      <c r="AF1183" s="678"/>
      <c r="AG1183" s="552"/>
      <c r="AH1183" s="552"/>
      <c r="AI1183" s="614"/>
      <c r="AJ1183" s="552"/>
      <c r="AK1183" s="552"/>
      <c r="AL1183" s="552"/>
      <c r="AM1183" s="615"/>
      <c r="AN1183" s="259"/>
      <c r="AO1183" s="615"/>
      <c r="AP1183" s="552"/>
      <c r="AQ1183" s="552"/>
      <c r="AR1183" s="552"/>
      <c r="AS1183" s="552"/>
      <c r="AT1183" s="552"/>
      <c r="AU1183" s="552"/>
      <c r="AV1183" s="552"/>
      <c r="AW1183" s="616"/>
      <c r="AX1183" s="552"/>
      <c r="AY1183" s="552"/>
      <c r="AZ1183" s="552"/>
      <c r="BA1183" s="616"/>
      <c r="BB1183" s="552"/>
      <c r="BC1183" s="552"/>
      <c r="BD1183" s="552"/>
      <c r="BE1183" s="616"/>
      <c r="BF1183" s="552"/>
      <c r="BG1183" s="552"/>
      <c r="BH1183" s="552"/>
      <c r="BI1183" s="552"/>
      <c r="BJ1183" s="552"/>
      <c r="BK1183" s="552"/>
      <c r="BL1183" s="552"/>
      <c r="BM1183" s="552"/>
      <c r="BN1183" s="552"/>
      <c r="BO1183" s="678"/>
    </row>
    <row r="1184" spans="32:67" ht="20.25" customHeight="1">
      <c r="AF1184" s="678"/>
      <c r="AG1184" s="552"/>
      <c r="AH1184" s="552"/>
      <c r="AI1184" s="614"/>
      <c r="AJ1184" s="552"/>
      <c r="AK1184" s="552"/>
      <c r="AL1184" s="552"/>
      <c r="AM1184" s="615"/>
      <c r="AN1184" s="259"/>
      <c r="AO1184" s="615"/>
      <c r="AP1184" s="552"/>
      <c r="AQ1184" s="552"/>
      <c r="AR1184" s="552"/>
      <c r="AS1184" s="552"/>
      <c r="AT1184" s="552"/>
      <c r="AU1184" s="552"/>
      <c r="AV1184" s="552"/>
      <c r="AW1184" s="616"/>
      <c r="AX1184" s="552"/>
      <c r="AY1184" s="552"/>
      <c r="AZ1184" s="552"/>
      <c r="BA1184" s="616"/>
      <c r="BB1184" s="552"/>
      <c r="BC1184" s="552"/>
      <c r="BD1184" s="552"/>
      <c r="BE1184" s="616"/>
      <c r="BF1184" s="552"/>
      <c r="BG1184" s="552"/>
      <c r="BH1184" s="552"/>
      <c r="BI1184" s="552"/>
      <c r="BJ1184" s="552"/>
      <c r="BK1184" s="552"/>
      <c r="BL1184" s="552"/>
      <c r="BM1184" s="552"/>
      <c r="BN1184" s="552"/>
      <c r="BO1184" s="678"/>
    </row>
    <row r="1185" spans="32:67" ht="20.25" customHeight="1">
      <c r="AF1185" s="678"/>
      <c r="AG1185" s="552"/>
      <c r="AH1185" s="552"/>
      <c r="AI1185" s="614"/>
      <c r="AJ1185" s="552"/>
      <c r="AK1185" s="552"/>
      <c r="AL1185" s="552"/>
      <c r="AM1185" s="615"/>
      <c r="AN1185" s="259"/>
      <c r="AO1185" s="615"/>
      <c r="AP1185" s="552"/>
      <c r="AQ1185" s="552"/>
      <c r="AR1185" s="552"/>
      <c r="AS1185" s="552"/>
      <c r="AT1185" s="552"/>
      <c r="AU1185" s="552"/>
      <c r="AV1185" s="552"/>
      <c r="AW1185" s="616"/>
      <c r="AX1185" s="552"/>
      <c r="AY1185" s="552"/>
      <c r="AZ1185" s="552"/>
      <c r="BA1185" s="616"/>
      <c r="BB1185" s="552"/>
      <c r="BC1185" s="552"/>
      <c r="BD1185" s="552"/>
      <c r="BE1185" s="616"/>
      <c r="BF1185" s="552"/>
      <c r="BG1185" s="552"/>
      <c r="BH1185" s="552"/>
      <c r="BI1185" s="552"/>
      <c r="BJ1185" s="552"/>
      <c r="BK1185" s="552"/>
      <c r="BL1185" s="552"/>
      <c r="BM1185" s="552"/>
      <c r="BN1185" s="552"/>
      <c r="BO1185" s="678"/>
    </row>
    <row r="1186" spans="32:67" ht="20.25" customHeight="1">
      <c r="AF1186" s="678"/>
      <c r="AG1186" s="552"/>
      <c r="AH1186" s="552"/>
      <c r="AI1186" s="614"/>
      <c r="AJ1186" s="552"/>
      <c r="AK1186" s="552"/>
      <c r="AL1186" s="552"/>
      <c r="AM1186" s="615"/>
      <c r="AN1186" s="259"/>
      <c r="AO1186" s="615"/>
      <c r="AP1186" s="552"/>
      <c r="AQ1186" s="552"/>
      <c r="AR1186" s="552"/>
      <c r="AS1186" s="552"/>
      <c r="AT1186" s="552"/>
      <c r="AU1186" s="552"/>
      <c r="AV1186" s="552"/>
      <c r="AW1186" s="616"/>
      <c r="AX1186" s="552"/>
      <c r="AY1186" s="552"/>
      <c r="AZ1186" s="552"/>
      <c r="BA1186" s="616"/>
      <c r="BB1186" s="552"/>
      <c r="BC1186" s="552"/>
      <c r="BD1186" s="552"/>
      <c r="BE1186" s="616"/>
      <c r="BF1186" s="552"/>
      <c r="BG1186" s="552"/>
      <c r="BH1186" s="552"/>
      <c r="BI1186" s="552"/>
      <c r="BJ1186" s="552"/>
      <c r="BK1186" s="552"/>
      <c r="BL1186" s="552"/>
      <c r="BM1186" s="552"/>
      <c r="BN1186" s="552"/>
      <c r="BO1186" s="678"/>
    </row>
    <row r="1187" spans="32:67" ht="20.25" customHeight="1">
      <c r="AF1187" s="678"/>
      <c r="AG1187" s="552"/>
      <c r="AH1187" s="552"/>
      <c r="AI1187" s="614"/>
      <c r="AJ1187" s="552"/>
      <c r="AK1187" s="552"/>
      <c r="AL1187" s="552"/>
      <c r="AM1187" s="615"/>
      <c r="AN1187" s="259"/>
      <c r="AO1187" s="615"/>
      <c r="AP1187" s="552"/>
      <c r="AQ1187" s="552"/>
      <c r="AR1187" s="552"/>
      <c r="AS1187" s="552"/>
      <c r="AT1187" s="552"/>
      <c r="AU1187" s="552"/>
      <c r="AV1187" s="552"/>
      <c r="AW1187" s="616"/>
      <c r="AX1187" s="552"/>
      <c r="AY1187" s="552"/>
      <c r="AZ1187" s="552"/>
      <c r="BA1187" s="616"/>
      <c r="BB1187" s="552"/>
      <c r="BC1187" s="552"/>
      <c r="BD1187" s="552"/>
      <c r="BE1187" s="616"/>
      <c r="BF1187" s="552"/>
      <c r="BG1187" s="552"/>
      <c r="BH1187" s="552"/>
      <c r="BI1187" s="552"/>
      <c r="BJ1187" s="552"/>
      <c r="BK1187" s="552"/>
      <c r="BL1187" s="552"/>
      <c r="BM1187" s="552"/>
      <c r="BN1187" s="552"/>
      <c r="BO1187" s="678"/>
    </row>
    <row r="1188" spans="32:67" ht="20.25" customHeight="1">
      <c r="AF1188" s="678"/>
      <c r="AG1188" s="552"/>
      <c r="AH1188" s="552"/>
      <c r="AI1188" s="614"/>
      <c r="AJ1188" s="552"/>
      <c r="AK1188" s="552"/>
      <c r="AL1188" s="552"/>
      <c r="AM1188" s="615"/>
      <c r="AN1188" s="259"/>
      <c r="AO1188" s="615"/>
      <c r="AP1188" s="552"/>
      <c r="AQ1188" s="552"/>
      <c r="AR1188" s="552"/>
      <c r="AS1188" s="552"/>
      <c r="AT1188" s="552"/>
      <c r="AU1188" s="552"/>
      <c r="AV1188" s="552"/>
      <c r="AW1188" s="616"/>
      <c r="AX1188" s="552"/>
      <c r="AY1188" s="552"/>
      <c r="AZ1188" s="552"/>
      <c r="BA1188" s="616"/>
      <c r="BB1188" s="552"/>
      <c r="BC1188" s="552"/>
      <c r="BD1188" s="552"/>
      <c r="BE1188" s="616"/>
      <c r="BF1188" s="552"/>
      <c r="BG1188" s="552"/>
      <c r="BH1188" s="552"/>
      <c r="BI1188" s="552"/>
      <c r="BJ1188" s="552"/>
      <c r="BK1188" s="552"/>
      <c r="BL1188" s="552"/>
      <c r="BM1188" s="552"/>
      <c r="BN1188" s="552"/>
      <c r="BO1188" s="678"/>
    </row>
    <row r="1189" spans="32:67" ht="20.25" customHeight="1">
      <c r="AF1189" s="678"/>
      <c r="AG1189" s="552"/>
      <c r="AH1189" s="552"/>
      <c r="AI1189" s="614"/>
      <c r="AJ1189" s="552"/>
      <c r="AK1189" s="552"/>
      <c r="AL1189" s="552"/>
      <c r="AM1189" s="615"/>
      <c r="AN1189" s="259"/>
      <c r="AO1189" s="615"/>
      <c r="AP1189" s="552"/>
      <c r="AQ1189" s="552"/>
      <c r="AR1189" s="552"/>
      <c r="AS1189" s="552"/>
      <c r="AT1189" s="552"/>
      <c r="AU1189" s="552"/>
      <c r="AV1189" s="552"/>
      <c r="AW1189" s="616"/>
      <c r="AX1189" s="552"/>
      <c r="AY1189" s="552"/>
      <c r="AZ1189" s="552"/>
      <c r="BA1189" s="616"/>
      <c r="BB1189" s="552"/>
      <c r="BC1189" s="552"/>
      <c r="BD1189" s="552"/>
      <c r="BE1189" s="616"/>
      <c r="BF1189" s="552"/>
      <c r="BG1189" s="552"/>
      <c r="BH1189" s="552"/>
      <c r="BI1189" s="552"/>
      <c r="BJ1189" s="552"/>
      <c r="BK1189" s="552"/>
      <c r="BL1189" s="552"/>
      <c r="BM1189" s="552"/>
      <c r="BN1189" s="552"/>
      <c r="BO1189" s="678"/>
    </row>
    <row r="1190" spans="32:67" ht="20.25" customHeight="1">
      <c r="AF1190" s="678"/>
      <c r="AG1190" s="552"/>
      <c r="AH1190" s="552"/>
      <c r="AI1190" s="614"/>
      <c r="AJ1190" s="552"/>
      <c r="AK1190" s="552"/>
      <c r="AL1190" s="552"/>
      <c r="AM1190" s="615"/>
      <c r="AN1190" s="259"/>
      <c r="AO1190" s="615"/>
      <c r="AP1190" s="552"/>
      <c r="AQ1190" s="552"/>
      <c r="AR1190" s="552"/>
      <c r="AS1190" s="552"/>
      <c r="AT1190" s="552"/>
      <c r="AU1190" s="552"/>
      <c r="AV1190" s="552"/>
      <c r="AW1190" s="616"/>
      <c r="AX1190" s="552"/>
      <c r="AY1190" s="552"/>
      <c r="AZ1190" s="552"/>
      <c r="BA1190" s="616"/>
      <c r="BB1190" s="552"/>
      <c r="BC1190" s="552"/>
      <c r="BD1190" s="552"/>
      <c r="BE1190" s="616"/>
      <c r="BF1190" s="552"/>
      <c r="BG1190" s="552"/>
      <c r="BH1190" s="552"/>
      <c r="BI1190" s="552"/>
      <c r="BJ1190" s="552"/>
      <c r="BK1190" s="552"/>
      <c r="BL1190" s="552"/>
      <c r="BM1190" s="552"/>
      <c r="BN1190" s="552"/>
      <c r="BO1190" s="678"/>
    </row>
    <row r="1191" spans="32:67" ht="20.25" customHeight="1">
      <c r="AF1191" s="678"/>
      <c r="AG1191" s="552"/>
      <c r="AH1191" s="552"/>
      <c r="AI1191" s="614"/>
      <c r="AJ1191" s="552"/>
      <c r="AK1191" s="552"/>
      <c r="AL1191" s="552"/>
      <c r="AM1191" s="615"/>
      <c r="AN1191" s="259"/>
      <c r="AO1191" s="615"/>
      <c r="AP1191" s="552"/>
      <c r="AQ1191" s="552"/>
      <c r="AR1191" s="552"/>
      <c r="AS1191" s="552"/>
      <c r="AT1191" s="552"/>
      <c r="AU1191" s="552"/>
      <c r="AV1191" s="552"/>
      <c r="AW1191" s="616"/>
      <c r="AX1191" s="552"/>
      <c r="AY1191" s="552"/>
      <c r="AZ1191" s="552"/>
      <c r="BA1191" s="616"/>
      <c r="BB1191" s="552"/>
      <c r="BC1191" s="552"/>
      <c r="BD1191" s="552"/>
      <c r="BE1191" s="616"/>
      <c r="BF1191" s="552"/>
      <c r="BG1191" s="552"/>
      <c r="BH1191" s="552"/>
      <c r="BI1191" s="552"/>
      <c r="BJ1191" s="552"/>
      <c r="BK1191" s="552"/>
      <c r="BL1191" s="552"/>
      <c r="BM1191" s="552"/>
      <c r="BN1191" s="552"/>
      <c r="BO1191" s="678"/>
    </row>
    <row r="1192" spans="32:67" ht="20.25" customHeight="1">
      <c r="AF1192" s="678"/>
      <c r="AG1192" s="552"/>
      <c r="AH1192" s="552"/>
      <c r="AI1192" s="614"/>
      <c r="AJ1192" s="552"/>
      <c r="AK1192" s="552"/>
      <c r="AL1192" s="552"/>
      <c r="AM1192" s="615"/>
      <c r="AN1192" s="259"/>
      <c r="AO1192" s="615"/>
      <c r="AP1192" s="552"/>
      <c r="AQ1192" s="552"/>
      <c r="AR1192" s="552"/>
      <c r="AS1192" s="552"/>
      <c r="AT1192" s="552"/>
      <c r="AU1192" s="552"/>
      <c r="AV1192" s="552"/>
      <c r="AW1192" s="616"/>
      <c r="AX1192" s="552"/>
      <c r="AY1192" s="552"/>
      <c r="AZ1192" s="552"/>
      <c r="BA1192" s="616"/>
      <c r="BB1192" s="552"/>
      <c r="BC1192" s="552"/>
      <c r="BD1192" s="552"/>
      <c r="BE1192" s="616"/>
      <c r="BF1192" s="552"/>
      <c r="BG1192" s="552"/>
      <c r="BH1192" s="552"/>
      <c r="BI1192" s="552"/>
      <c r="BJ1192" s="552"/>
      <c r="BK1192" s="552"/>
      <c r="BL1192" s="552"/>
      <c r="BM1192" s="552"/>
      <c r="BN1192" s="552"/>
      <c r="BO1192" s="678"/>
    </row>
    <row r="1193" spans="32:67" ht="20.25" customHeight="1">
      <c r="AF1193" s="678"/>
      <c r="AG1193" s="552"/>
      <c r="AH1193" s="552"/>
      <c r="AI1193" s="614"/>
      <c r="AJ1193" s="552"/>
      <c r="AK1193" s="552"/>
      <c r="AL1193" s="552"/>
      <c r="AM1193" s="615"/>
      <c r="AN1193" s="259"/>
      <c r="AO1193" s="615"/>
      <c r="AP1193" s="552"/>
      <c r="AQ1193" s="552"/>
      <c r="AR1193" s="552"/>
      <c r="AS1193" s="552"/>
      <c r="AT1193" s="552"/>
      <c r="AU1193" s="552"/>
      <c r="AV1193" s="552"/>
      <c r="AW1193" s="616"/>
      <c r="AX1193" s="552"/>
      <c r="AY1193" s="552"/>
      <c r="AZ1193" s="552"/>
      <c r="BA1193" s="616"/>
      <c r="BB1193" s="552"/>
      <c r="BC1193" s="552"/>
      <c r="BD1193" s="552"/>
      <c r="BE1193" s="616"/>
      <c r="BF1193" s="552"/>
      <c r="BG1193" s="552"/>
      <c r="BH1193" s="552"/>
      <c r="BI1193" s="552"/>
      <c r="BJ1193" s="552"/>
      <c r="BK1193" s="552"/>
      <c r="BL1193" s="552"/>
      <c r="BM1193" s="552"/>
      <c r="BN1193" s="552"/>
      <c r="BO1193" s="678"/>
    </row>
    <row r="1194" spans="32:67" ht="20.25" customHeight="1">
      <c r="AF1194" s="678"/>
      <c r="AG1194" s="552"/>
      <c r="AH1194" s="552"/>
      <c r="AI1194" s="614"/>
      <c r="AJ1194" s="552"/>
      <c r="AK1194" s="552"/>
      <c r="AL1194" s="552"/>
      <c r="AM1194" s="615"/>
      <c r="AN1194" s="259"/>
      <c r="AO1194" s="615"/>
      <c r="AP1194" s="552"/>
      <c r="AQ1194" s="552"/>
      <c r="AR1194" s="552"/>
      <c r="AS1194" s="552"/>
      <c r="AT1194" s="552"/>
      <c r="AU1194" s="552"/>
      <c r="AV1194" s="552"/>
      <c r="AW1194" s="616"/>
      <c r="AX1194" s="552"/>
      <c r="AY1194" s="552"/>
      <c r="AZ1194" s="552"/>
      <c r="BA1194" s="616"/>
      <c r="BB1194" s="552"/>
      <c r="BC1194" s="552"/>
      <c r="BD1194" s="552"/>
      <c r="BE1194" s="616"/>
      <c r="BF1194" s="552"/>
      <c r="BG1194" s="552"/>
      <c r="BH1194" s="552"/>
      <c r="BI1194" s="552"/>
      <c r="BJ1194" s="552"/>
      <c r="BK1194" s="552"/>
      <c r="BL1194" s="552"/>
      <c r="BM1194" s="552"/>
      <c r="BN1194" s="552"/>
      <c r="BO1194" s="678"/>
    </row>
    <row r="1195" spans="32:67" ht="20.25" customHeight="1">
      <c r="AF1195" s="678"/>
      <c r="AG1195" s="552"/>
      <c r="AH1195" s="552"/>
      <c r="AI1195" s="614"/>
      <c r="AJ1195" s="552"/>
      <c r="AK1195" s="552"/>
      <c r="AL1195" s="552"/>
      <c r="AM1195" s="615"/>
      <c r="AN1195" s="259"/>
      <c r="AO1195" s="615"/>
      <c r="AP1195" s="552"/>
      <c r="AQ1195" s="552"/>
      <c r="AR1195" s="552"/>
      <c r="AS1195" s="552"/>
      <c r="AT1195" s="552"/>
      <c r="AU1195" s="552"/>
      <c r="AV1195" s="552"/>
      <c r="AW1195" s="616"/>
      <c r="AX1195" s="552"/>
      <c r="AY1195" s="552"/>
      <c r="AZ1195" s="552"/>
      <c r="BA1195" s="616"/>
      <c r="BB1195" s="552"/>
      <c r="BC1195" s="552"/>
      <c r="BD1195" s="552"/>
      <c r="BE1195" s="616"/>
      <c r="BF1195" s="552"/>
      <c r="BG1195" s="552"/>
      <c r="BH1195" s="552"/>
      <c r="BI1195" s="552"/>
      <c r="BJ1195" s="552"/>
      <c r="BK1195" s="552"/>
      <c r="BL1195" s="552"/>
      <c r="BM1195" s="552"/>
      <c r="BN1195" s="552"/>
      <c r="BO1195" s="678"/>
    </row>
    <row r="1196" spans="32:67" ht="20.25" customHeight="1">
      <c r="AF1196" s="678"/>
      <c r="AG1196" s="552"/>
      <c r="AH1196" s="552"/>
      <c r="AI1196" s="614"/>
      <c r="AJ1196" s="552"/>
      <c r="AK1196" s="552"/>
      <c r="AL1196" s="552"/>
      <c r="AM1196" s="615"/>
      <c r="AN1196" s="259"/>
      <c r="AO1196" s="615"/>
      <c r="AP1196" s="552"/>
      <c r="AQ1196" s="552"/>
      <c r="AR1196" s="552"/>
      <c r="AS1196" s="552"/>
      <c r="AT1196" s="552"/>
      <c r="AU1196" s="552"/>
      <c r="AV1196" s="552"/>
      <c r="AW1196" s="616"/>
      <c r="AX1196" s="552"/>
      <c r="AY1196" s="552"/>
      <c r="AZ1196" s="552"/>
      <c r="BA1196" s="616"/>
      <c r="BB1196" s="552"/>
      <c r="BC1196" s="552"/>
      <c r="BD1196" s="552"/>
      <c r="BE1196" s="616"/>
      <c r="BF1196" s="552"/>
      <c r="BG1196" s="552"/>
      <c r="BH1196" s="552"/>
      <c r="BI1196" s="552"/>
      <c r="BJ1196" s="552"/>
      <c r="BK1196" s="552"/>
      <c r="BL1196" s="552"/>
      <c r="BM1196" s="552"/>
      <c r="BN1196" s="552"/>
      <c r="BO1196" s="678"/>
    </row>
    <row r="1197" spans="32:67" ht="20.25" customHeight="1">
      <c r="AF1197" s="678"/>
      <c r="AG1197" s="552"/>
      <c r="AH1197" s="552"/>
      <c r="AI1197" s="614"/>
      <c r="AJ1197" s="552"/>
      <c r="AK1197" s="552"/>
      <c r="AL1197" s="552"/>
      <c r="AM1197" s="615"/>
      <c r="AN1197" s="259"/>
      <c r="AO1197" s="615"/>
      <c r="AP1197" s="552"/>
      <c r="AQ1197" s="552"/>
      <c r="AR1197" s="552"/>
      <c r="AS1197" s="552"/>
      <c r="AT1197" s="552"/>
      <c r="AU1197" s="552"/>
      <c r="AV1197" s="552"/>
      <c r="AW1197" s="616"/>
      <c r="AX1197" s="552"/>
      <c r="AY1197" s="552"/>
      <c r="AZ1197" s="552"/>
      <c r="BA1197" s="616"/>
      <c r="BB1197" s="552"/>
      <c r="BC1197" s="552"/>
      <c r="BD1197" s="552"/>
      <c r="BE1197" s="616"/>
      <c r="BF1197" s="552"/>
      <c r="BG1197" s="552"/>
      <c r="BH1197" s="552"/>
      <c r="BI1197" s="552"/>
      <c r="BJ1197" s="552"/>
      <c r="BK1197" s="552"/>
      <c r="BL1197" s="552"/>
      <c r="BM1197" s="552"/>
      <c r="BN1197" s="552"/>
      <c r="BO1197" s="678"/>
    </row>
    <row r="1198" spans="32:67" ht="20.25" customHeight="1">
      <c r="AF1198" s="678"/>
      <c r="AG1198" s="552"/>
      <c r="AH1198" s="552"/>
      <c r="AI1198" s="614"/>
      <c r="AJ1198" s="552"/>
      <c r="AK1198" s="552"/>
      <c r="AL1198" s="552"/>
      <c r="AM1198" s="615"/>
      <c r="AN1198" s="259"/>
      <c r="AO1198" s="615"/>
      <c r="AP1198" s="552"/>
      <c r="AQ1198" s="552"/>
      <c r="AR1198" s="552"/>
      <c r="AS1198" s="552"/>
      <c r="AT1198" s="552"/>
      <c r="AU1198" s="552"/>
      <c r="AV1198" s="552"/>
      <c r="AW1198" s="616"/>
      <c r="AX1198" s="552"/>
      <c r="AY1198" s="552"/>
      <c r="AZ1198" s="552"/>
      <c r="BA1198" s="616"/>
      <c r="BB1198" s="552"/>
      <c r="BC1198" s="552"/>
      <c r="BD1198" s="552"/>
      <c r="BE1198" s="616"/>
      <c r="BF1198" s="552"/>
      <c r="BG1198" s="552"/>
      <c r="BH1198" s="552"/>
      <c r="BI1198" s="552"/>
      <c r="BJ1198" s="552"/>
      <c r="BK1198" s="552"/>
      <c r="BL1198" s="552"/>
      <c r="BM1198" s="552"/>
      <c r="BN1198" s="552"/>
      <c r="BO1198" s="678"/>
    </row>
    <row r="1199" spans="32:67" ht="20.25" customHeight="1">
      <c r="AF1199" s="678"/>
      <c r="AG1199" s="552"/>
      <c r="AH1199" s="552"/>
      <c r="AI1199" s="614"/>
      <c r="AJ1199" s="552"/>
      <c r="AK1199" s="552"/>
      <c r="AL1199" s="552"/>
      <c r="AM1199" s="615"/>
      <c r="AN1199" s="259"/>
      <c r="AO1199" s="615"/>
      <c r="AP1199" s="552"/>
      <c r="AQ1199" s="552"/>
      <c r="AR1199" s="552"/>
      <c r="AS1199" s="552"/>
      <c r="AT1199" s="552"/>
      <c r="AU1199" s="552"/>
      <c r="AV1199" s="552"/>
      <c r="AW1199" s="616"/>
      <c r="AX1199" s="552"/>
      <c r="AY1199" s="552"/>
      <c r="AZ1199" s="552"/>
      <c r="BA1199" s="616"/>
      <c r="BB1199" s="552"/>
      <c r="BC1199" s="552"/>
      <c r="BD1199" s="552"/>
      <c r="BE1199" s="616"/>
      <c r="BF1199" s="552"/>
      <c r="BG1199" s="552"/>
      <c r="BH1199" s="552"/>
      <c r="BI1199" s="552"/>
      <c r="BJ1199" s="552"/>
      <c r="BK1199" s="552"/>
      <c r="BL1199" s="552"/>
      <c r="BM1199" s="552"/>
      <c r="BN1199" s="552"/>
      <c r="BO1199" s="678"/>
    </row>
    <row r="1200" spans="32:67" ht="20.25" customHeight="1">
      <c r="AF1200" s="678"/>
      <c r="AG1200" s="552"/>
      <c r="AH1200" s="552"/>
      <c r="AI1200" s="614"/>
      <c r="AJ1200" s="552"/>
      <c r="AK1200" s="552"/>
      <c r="AL1200" s="552"/>
      <c r="AM1200" s="615"/>
      <c r="AN1200" s="259"/>
      <c r="AO1200" s="615"/>
      <c r="AP1200" s="552"/>
      <c r="AQ1200" s="552"/>
      <c r="AR1200" s="552"/>
      <c r="AS1200" s="552"/>
      <c r="AT1200" s="552"/>
      <c r="AU1200" s="552"/>
      <c r="AV1200" s="552"/>
      <c r="AW1200" s="616"/>
      <c r="AX1200" s="552"/>
      <c r="AY1200" s="552"/>
      <c r="AZ1200" s="552"/>
      <c r="BA1200" s="616"/>
      <c r="BB1200" s="552"/>
      <c r="BC1200" s="552"/>
      <c r="BD1200" s="552"/>
      <c r="BE1200" s="616"/>
      <c r="BF1200" s="552"/>
      <c r="BG1200" s="552"/>
      <c r="BH1200" s="552"/>
      <c r="BI1200" s="552"/>
      <c r="BJ1200" s="552"/>
      <c r="BK1200" s="552"/>
      <c r="BL1200" s="552"/>
      <c r="BM1200" s="552"/>
      <c r="BN1200" s="552"/>
      <c r="BO1200" s="678"/>
    </row>
    <row r="1201" spans="32:67" ht="20.25" customHeight="1">
      <c r="AF1201" s="678"/>
      <c r="AG1201" s="552"/>
      <c r="AH1201" s="552"/>
      <c r="AI1201" s="614"/>
      <c r="AJ1201" s="552"/>
      <c r="AK1201" s="552"/>
      <c r="AL1201" s="552"/>
      <c r="AM1201" s="615"/>
      <c r="AN1201" s="259"/>
      <c r="AO1201" s="615"/>
      <c r="AP1201" s="552"/>
      <c r="AQ1201" s="552"/>
      <c r="AR1201" s="552"/>
      <c r="AS1201" s="552"/>
      <c r="AT1201" s="552"/>
      <c r="AU1201" s="552"/>
      <c r="AV1201" s="552"/>
      <c r="AW1201" s="616"/>
      <c r="AX1201" s="552"/>
      <c r="AY1201" s="552"/>
      <c r="AZ1201" s="552"/>
      <c r="BA1201" s="616"/>
      <c r="BB1201" s="552"/>
      <c r="BC1201" s="552"/>
      <c r="BD1201" s="552"/>
      <c r="BE1201" s="616"/>
      <c r="BF1201" s="552"/>
      <c r="BG1201" s="552"/>
      <c r="BH1201" s="552"/>
      <c r="BI1201" s="552"/>
      <c r="BJ1201" s="552"/>
      <c r="BK1201" s="552"/>
      <c r="BL1201" s="552"/>
      <c r="BM1201" s="552"/>
      <c r="BN1201" s="552"/>
      <c r="BO1201" s="678"/>
    </row>
    <row r="1202" spans="32:67" ht="20.25" customHeight="1">
      <c r="AF1202" s="678"/>
      <c r="AG1202" s="552"/>
      <c r="AH1202" s="552"/>
      <c r="AI1202" s="614"/>
      <c r="AJ1202" s="552"/>
      <c r="AK1202" s="552"/>
      <c r="AL1202" s="552"/>
      <c r="AM1202" s="615"/>
      <c r="AN1202" s="259"/>
      <c r="AO1202" s="615"/>
      <c r="AP1202" s="552"/>
      <c r="AQ1202" s="552"/>
      <c r="AR1202" s="552"/>
      <c r="AS1202" s="552"/>
      <c r="AT1202" s="552"/>
      <c r="AU1202" s="552"/>
      <c r="AV1202" s="552"/>
      <c r="AW1202" s="616"/>
      <c r="AX1202" s="552"/>
      <c r="AY1202" s="552"/>
      <c r="AZ1202" s="552"/>
      <c r="BA1202" s="616"/>
      <c r="BB1202" s="552"/>
      <c r="BC1202" s="552"/>
      <c r="BD1202" s="552"/>
      <c r="BE1202" s="616"/>
      <c r="BF1202" s="552"/>
      <c r="BG1202" s="552"/>
      <c r="BH1202" s="552"/>
      <c r="BI1202" s="552"/>
      <c r="BJ1202" s="552"/>
      <c r="BK1202" s="552"/>
      <c r="BL1202" s="552"/>
      <c r="BM1202" s="552"/>
      <c r="BN1202" s="552"/>
      <c r="BO1202" s="678"/>
    </row>
    <row r="1203" spans="32:67" ht="20.25" customHeight="1">
      <c r="AF1203" s="678"/>
      <c r="AG1203" s="552"/>
      <c r="AH1203" s="552"/>
      <c r="AI1203" s="614"/>
      <c r="AJ1203" s="552"/>
      <c r="AK1203" s="552"/>
      <c r="AL1203" s="552"/>
      <c r="AM1203" s="615"/>
      <c r="AN1203" s="259"/>
      <c r="AO1203" s="615"/>
      <c r="AP1203" s="552"/>
      <c r="AQ1203" s="552"/>
      <c r="AR1203" s="552"/>
      <c r="AS1203" s="552"/>
      <c r="AT1203" s="552"/>
      <c r="AU1203" s="552"/>
      <c r="AV1203" s="552"/>
      <c r="AW1203" s="616"/>
      <c r="AX1203" s="552"/>
      <c r="AY1203" s="552"/>
      <c r="AZ1203" s="552"/>
      <c r="BA1203" s="616"/>
      <c r="BB1203" s="552"/>
      <c r="BC1203" s="552"/>
      <c r="BD1203" s="552"/>
      <c r="BE1203" s="616"/>
      <c r="BF1203" s="552"/>
      <c r="BG1203" s="552"/>
      <c r="BH1203" s="552"/>
      <c r="BI1203" s="552"/>
      <c r="BJ1203" s="552"/>
      <c r="BK1203" s="552"/>
      <c r="BL1203" s="552"/>
      <c r="BM1203" s="552"/>
      <c r="BN1203" s="552"/>
      <c r="BO1203" s="678"/>
    </row>
    <row r="1204" spans="32:67" ht="20.25" customHeight="1">
      <c r="AF1204" s="678"/>
      <c r="AG1204" s="552"/>
      <c r="AH1204" s="552"/>
      <c r="AI1204" s="614"/>
      <c r="AJ1204" s="552"/>
      <c r="AK1204" s="552"/>
      <c r="AL1204" s="552"/>
      <c r="AM1204" s="615"/>
      <c r="AN1204" s="259"/>
      <c r="AO1204" s="615"/>
      <c r="AP1204" s="552"/>
      <c r="AQ1204" s="552"/>
      <c r="AR1204" s="552"/>
      <c r="AS1204" s="552"/>
      <c r="AT1204" s="552"/>
      <c r="AU1204" s="552"/>
      <c r="AV1204" s="552"/>
      <c r="AW1204" s="616"/>
      <c r="AX1204" s="552"/>
      <c r="AY1204" s="552"/>
      <c r="AZ1204" s="552"/>
      <c r="BA1204" s="616"/>
      <c r="BB1204" s="552"/>
      <c r="BC1204" s="552"/>
      <c r="BD1204" s="552"/>
      <c r="BE1204" s="616"/>
      <c r="BF1204" s="552"/>
      <c r="BG1204" s="552"/>
      <c r="BH1204" s="552"/>
      <c r="BI1204" s="552"/>
      <c r="BJ1204" s="552"/>
      <c r="BK1204" s="552"/>
      <c r="BL1204" s="552"/>
      <c r="BM1204" s="552"/>
      <c r="BN1204" s="552"/>
      <c r="BO1204" s="678"/>
    </row>
    <row r="1205" spans="32:67" ht="20.25" customHeight="1">
      <c r="AF1205" s="678"/>
      <c r="AG1205" s="552"/>
      <c r="AH1205" s="552"/>
      <c r="AI1205" s="614"/>
      <c r="AJ1205" s="552"/>
      <c r="AK1205" s="552"/>
      <c r="AL1205" s="552"/>
      <c r="AM1205" s="615"/>
      <c r="AN1205" s="259"/>
      <c r="AO1205" s="615"/>
      <c r="AP1205" s="552"/>
      <c r="AQ1205" s="552"/>
      <c r="AR1205" s="552"/>
      <c r="AS1205" s="552"/>
      <c r="AT1205" s="552"/>
      <c r="AU1205" s="552"/>
      <c r="AV1205" s="552"/>
      <c r="AW1205" s="616"/>
      <c r="AX1205" s="552"/>
      <c r="AY1205" s="552"/>
      <c r="AZ1205" s="552"/>
      <c r="BA1205" s="616"/>
      <c r="BB1205" s="552"/>
      <c r="BC1205" s="552"/>
      <c r="BD1205" s="552"/>
      <c r="BE1205" s="616"/>
      <c r="BF1205" s="552"/>
      <c r="BG1205" s="552"/>
      <c r="BH1205" s="552"/>
      <c r="BI1205" s="552"/>
      <c r="BJ1205" s="552"/>
      <c r="BK1205" s="552"/>
      <c r="BL1205" s="552"/>
      <c r="BM1205" s="552"/>
      <c r="BN1205" s="552"/>
      <c r="BO1205" s="678"/>
    </row>
    <row r="1206" spans="32:67" ht="20.25" customHeight="1">
      <c r="AF1206" s="678"/>
      <c r="AG1206" s="552"/>
      <c r="AH1206" s="552"/>
      <c r="AI1206" s="614"/>
      <c r="AJ1206" s="552"/>
      <c r="AK1206" s="552"/>
      <c r="AL1206" s="552"/>
      <c r="AM1206" s="615"/>
      <c r="AN1206" s="259"/>
      <c r="AO1206" s="615"/>
      <c r="AP1206" s="552"/>
      <c r="AQ1206" s="552"/>
      <c r="AR1206" s="552"/>
      <c r="AS1206" s="552"/>
      <c r="AT1206" s="552"/>
      <c r="AU1206" s="552"/>
      <c r="AV1206" s="552"/>
      <c r="AW1206" s="616"/>
      <c r="AX1206" s="552"/>
      <c r="AY1206" s="552"/>
      <c r="AZ1206" s="552"/>
      <c r="BA1206" s="616"/>
      <c r="BB1206" s="552"/>
      <c r="BC1206" s="552"/>
      <c r="BD1206" s="552"/>
      <c r="BE1206" s="616"/>
      <c r="BF1206" s="552"/>
      <c r="BG1206" s="552"/>
      <c r="BH1206" s="552"/>
      <c r="BI1206" s="552"/>
      <c r="BJ1206" s="552"/>
      <c r="BK1206" s="552"/>
      <c r="BL1206" s="552"/>
      <c r="BM1206" s="552"/>
      <c r="BN1206" s="552"/>
      <c r="BO1206" s="678"/>
    </row>
    <row r="1207" spans="32:67" ht="20.25" customHeight="1">
      <c r="AF1207" s="678"/>
      <c r="AG1207" s="552"/>
      <c r="AH1207" s="552"/>
      <c r="AI1207" s="614"/>
      <c r="AJ1207" s="552"/>
      <c r="AK1207" s="552"/>
      <c r="AL1207" s="552"/>
      <c r="AM1207" s="615"/>
      <c r="AN1207" s="259"/>
      <c r="AO1207" s="615"/>
      <c r="AP1207" s="552"/>
      <c r="AQ1207" s="552"/>
      <c r="AR1207" s="552"/>
      <c r="AS1207" s="552"/>
      <c r="AT1207" s="552"/>
      <c r="AU1207" s="552"/>
      <c r="AV1207" s="552"/>
      <c r="AW1207" s="616"/>
      <c r="AX1207" s="552"/>
      <c r="AY1207" s="552"/>
      <c r="AZ1207" s="552"/>
      <c r="BA1207" s="616"/>
      <c r="BB1207" s="552"/>
      <c r="BC1207" s="552"/>
      <c r="BD1207" s="552"/>
      <c r="BE1207" s="616"/>
      <c r="BF1207" s="552"/>
      <c r="BG1207" s="552"/>
      <c r="BH1207" s="552"/>
      <c r="BI1207" s="552"/>
      <c r="BJ1207" s="552"/>
      <c r="BK1207" s="552"/>
      <c r="BL1207" s="552"/>
      <c r="BM1207" s="552"/>
      <c r="BN1207" s="552"/>
      <c r="BO1207" s="678"/>
    </row>
    <row r="1208" spans="32:67" ht="20.25" customHeight="1">
      <c r="AF1208" s="678"/>
      <c r="AG1208" s="552"/>
      <c r="AH1208" s="552"/>
      <c r="AI1208" s="614"/>
      <c r="AJ1208" s="552"/>
      <c r="AK1208" s="552"/>
      <c r="AL1208" s="552"/>
      <c r="AM1208" s="615"/>
      <c r="AN1208" s="259"/>
      <c r="AO1208" s="615"/>
      <c r="AP1208" s="552"/>
      <c r="AQ1208" s="552"/>
      <c r="AR1208" s="552"/>
      <c r="AS1208" s="552"/>
      <c r="AT1208" s="552"/>
      <c r="AU1208" s="552"/>
      <c r="AV1208" s="552"/>
      <c r="AW1208" s="616"/>
      <c r="AX1208" s="552"/>
      <c r="AY1208" s="552"/>
      <c r="AZ1208" s="552"/>
      <c r="BA1208" s="616"/>
      <c r="BB1208" s="552"/>
      <c r="BC1208" s="552"/>
      <c r="BD1208" s="552"/>
      <c r="BE1208" s="616"/>
      <c r="BF1208" s="552"/>
      <c r="BG1208" s="552"/>
      <c r="BH1208" s="552"/>
      <c r="BI1208" s="552"/>
      <c r="BJ1208" s="552"/>
      <c r="BK1208" s="552"/>
      <c r="BL1208" s="552"/>
      <c r="BM1208" s="552"/>
      <c r="BN1208" s="552"/>
      <c r="BO1208" s="678"/>
    </row>
    <row r="1209" spans="32:67" ht="20.25" customHeight="1">
      <c r="AF1209" s="678"/>
      <c r="AG1209" s="552"/>
      <c r="AH1209" s="552"/>
      <c r="AI1209" s="614"/>
      <c r="AJ1209" s="552"/>
      <c r="AK1209" s="552"/>
      <c r="AL1209" s="552"/>
      <c r="AM1209" s="615"/>
      <c r="AN1209" s="259"/>
      <c r="AO1209" s="615"/>
      <c r="AP1209" s="552"/>
      <c r="AQ1209" s="552"/>
      <c r="AR1209" s="552"/>
      <c r="AS1209" s="552"/>
      <c r="AT1209" s="552"/>
      <c r="AU1209" s="552"/>
      <c r="AV1209" s="552"/>
      <c r="AW1209" s="616"/>
      <c r="AX1209" s="552"/>
      <c r="AY1209" s="552"/>
      <c r="AZ1209" s="552"/>
      <c r="BA1209" s="616"/>
      <c r="BB1209" s="552"/>
      <c r="BC1209" s="552"/>
      <c r="BD1209" s="552"/>
      <c r="BE1209" s="616"/>
      <c r="BF1209" s="552"/>
      <c r="BG1209" s="552"/>
      <c r="BH1209" s="552"/>
      <c r="BI1209" s="552"/>
      <c r="BJ1209" s="552"/>
      <c r="BK1209" s="552"/>
      <c r="BL1209" s="552"/>
      <c r="BM1209" s="552"/>
      <c r="BN1209" s="552"/>
      <c r="BO1209" s="678"/>
    </row>
    <row r="1210" spans="32:67" ht="20.25" customHeight="1">
      <c r="AF1210" s="678"/>
      <c r="AG1210" s="552"/>
      <c r="AH1210" s="552"/>
      <c r="AI1210" s="614"/>
      <c r="AJ1210" s="552"/>
      <c r="AK1210" s="552"/>
      <c r="AL1210" s="552"/>
      <c r="AM1210" s="615"/>
      <c r="AN1210" s="259"/>
      <c r="AO1210" s="615"/>
      <c r="AP1210" s="552"/>
      <c r="AQ1210" s="552"/>
      <c r="AR1210" s="552"/>
      <c r="AS1210" s="552"/>
      <c r="AT1210" s="552"/>
      <c r="AU1210" s="552"/>
      <c r="AV1210" s="552"/>
      <c r="AW1210" s="616"/>
      <c r="AX1210" s="552"/>
      <c r="AY1210" s="552"/>
      <c r="AZ1210" s="552"/>
      <c r="BA1210" s="616"/>
      <c r="BB1210" s="552"/>
      <c r="BC1210" s="552"/>
      <c r="BD1210" s="552"/>
      <c r="BE1210" s="616"/>
      <c r="BF1210" s="552"/>
      <c r="BG1210" s="552"/>
      <c r="BH1210" s="552"/>
      <c r="BI1210" s="552"/>
      <c r="BJ1210" s="552"/>
      <c r="BK1210" s="552"/>
      <c r="BL1210" s="552"/>
      <c r="BM1210" s="552"/>
      <c r="BN1210" s="552"/>
      <c r="BO1210" s="678"/>
    </row>
    <row r="1211" spans="32:67" ht="20.25" customHeight="1">
      <c r="AF1211" s="678"/>
      <c r="AG1211" s="552"/>
      <c r="AH1211" s="552"/>
      <c r="AI1211" s="614"/>
      <c r="AJ1211" s="552"/>
      <c r="AK1211" s="552"/>
      <c r="AL1211" s="552"/>
      <c r="AM1211" s="615"/>
      <c r="AN1211" s="259"/>
      <c r="AO1211" s="615"/>
      <c r="AP1211" s="552"/>
      <c r="AQ1211" s="552"/>
      <c r="AR1211" s="552"/>
      <c r="AS1211" s="552"/>
      <c r="AT1211" s="552"/>
      <c r="AU1211" s="552"/>
      <c r="AV1211" s="552"/>
      <c r="AW1211" s="616"/>
      <c r="AX1211" s="552"/>
      <c r="AY1211" s="552"/>
      <c r="AZ1211" s="552"/>
      <c r="BA1211" s="616"/>
      <c r="BB1211" s="552"/>
      <c r="BC1211" s="552"/>
      <c r="BD1211" s="552"/>
      <c r="BE1211" s="616"/>
      <c r="BF1211" s="552"/>
      <c r="BG1211" s="552"/>
      <c r="BH1211" s="552"/>
      <c r="BI1211" s="552"/>
      <c r="BJ1211" s="552"/>
      <c r="BK1211" s="552"/>
      <c r="BL1211" s="552"/>
      <c r="BM1211" s="552"/>
      <c r="BN1211" s="552"/>
      <c r="BO1211" s="678"/>
    </row>
    <row r="1212" spans="32:67" ht="20.25" customHeight="1">
      <c r="AF1212" s="678"/>
      <c r="AG1212" s="552"/>
      <c r="AH1212" s="552"/>
      <c r="AI1212" s="614"/>
      <c r="AJ1212" s="552"/>
      <c r="AK1212" s="552"/>
      <c r="AL1212" s="552"/>
      <c r="AM1212" s="615"/>
      <c r="AN1212" s="259"/>
      <c r="AO1212" s="615"/>
      <c r="AP1212" s="552"/>
      <c r="AQ1212" s="552"/>
      <c r="AR1212" s="552"/>
      <c r="AS1212" s="552"/>
      <c r="AT1212" s="552"/>
      <c r="AU1212" s="552"/>
      <c r="AV1212" s="552"/>
      <c r="AW1212" s="616"/>
      <c r="AX1212" s="552"/>
      <c r="AY1212" s="552"/>
      <c r="AZ1212" s="552"/>
      <c r="BA1212" s="616"/>
      <c r="BB1212" s="552"/>
      <c r="BC1212" s="552"/>
      <c r="BD1212" s="552"/>
      <c r="BE1212" s="616"/>
      <c r="BF1212" s="552"/>
      <c r="BG1212" s="552"/>
      <c r="BH1212" s="552"/>
      <c r="BI1212" s="552"/>
      <c r="BJ1212" s="552"/>
      <c r="BK1212" s="552"/>
      <c r="BL1212" s="552"/>
      <c r="BM1212" s="552"/>
      <c r="BN1212" s="552"/>
      <c r="BO1212" s="678"/>
    </row>
    <row r="1213" spans="32:67" ht="20.25" customHeight="1">
      <c r="AF1213" s="678"/>
      <c r="AG1213" s="552"/>
      <c r="AH1213" s="552"/>
      <c r="AI1213" s="614"/>
      <c r="AJ1213" s="552"/>
      <c r="AK1213" s="552"/>
      <c r="AL1213" s="552"/>
      <c r="AM1213" s="615"/>
      <c r="AN1213" s="259"/>
      <c r="AO1213" s="615"/>
      <c r="AP1213" s="552"/>
      <c r="AQ1213" s="552"/>
      <c r="AR1213" s="552"/>
      <c r="AS1213" s="552"/>
      <c r="AT1213" s="552"/>
      <c r="AU1213" s="552"/>
      <c r="AV1213" s="552"/>
      <c r="AW1213" s="616"/>
      <c r="AX1213" s="552"/>
      <c r="AY1213" s="552"/>
      <c r="AZ1213" s="552"/>
      <c r="BA1213" s="616"/>
      <c r="BB1213" s="552"/>
      <c r="BC1213" s="552"/>
      <c r="BD1213" s="552"/>
      <c r="BE1213" s="616"/>
      <c r="BF1213" s="552"/>
      <c r="BG1213" s="552"/>
      <c r="BH1213" s="552"/>
      <c r="BI1213" s="552"/>
      <c r="BJ1213" s="552"/>
      <c r="BK1213" s="552"/>
      <c r="BL1213" s="552"/>
      <c r="BM1213" s="552"/>
      <c r="BN1213" s="552"/>
      <c r="BO1213" s="678"/>
    </row>
    <row r="1214" spans="32:67" ht="20.25" customHeight="1">
      <c r="AF1214" s="678"/>
      <c r="AG1214" s="552"/>
      <c r="AH1214" s="552"/>
      <c r="AI1214" s="614"/>
      <c r="AJ1214" s="552"/>
      <c r="AK1214" s="552"/>
      <c r="AL1214" s="552"/>
      <c r="AM1214" s="615"/>
      <c r="AN1214" s="259"/>
      <c r="AO1214" s="615"/>
      <c r="AP1214" s="552"/>
      <c r="AQ1214" s="552"/>
      <c r="AR1214" s="552"/>
      <c r="AS1214" s="552"/>
      <c r="AT1214" s="552"/>
      <c r="AU1214" s="552"/>
      <c r="AV1214" s="552"/>
      <c r="AW1214" s="616"/>
      <c r="AX1214" s="552"/>
      <c r="AY1214" s="552"/>
      <c r="AZ1214" s="552"/>
      <c r="BA1214" s="616"/>
      <c r="BB1214" s="552"/>
      <c r="BC1214" s="552"/>
      <c r="BD1214" s="552"/>
      <c r="BE1214" s="616"/>
      <c r="BF1214" s="552"/>
      <c r="BG1214" s="552"/>
      <c r="BH1214" s="552"/>
      <c r="BI1214" s="552"/>
      <c r="BJ1214" s="552"/>
      <c r="BK1214" s="552"/>
      <c r="BL1214" s="552"/>
      <c r="BM1214" s="552"/>
      <c r="BN1214" s="552"/>
      <c r="BO1214" s="678"/>
    </row>
    <row r="1215" spans="32:67" ht="20.25" customHeight="1">
      <c r="AF1215" s="678"/>
      <c r="AG1215" s="552"/>
      <c r="AH1215" s="552"/>
      <c r="AI1215" s="614"/>
      <c r="AJ1215" s="552"/>
      <c r="AK1215" s="552"/>
      <c r="AL1215" s="552"/>
      <c r="AM1215" s="615"/>
      <c r="AN1215" s="259"/>
      <c r="AO1215" s="615"/>
      <c r="AP1215" s="552"/>
      <c r="AQ1215" s="552"/>
      <c r="AR1215" s="552"/>
      <c r="AS1215" s="552"/>
      <c r="AT1215" s="552"/>
      <c r="AU1215" s="552"/>
      <c r="AV1215" s="552"/>
      <c r="AW1215" s="616"/>
      <c r="AX1215" s="552"/>
      <c r="AY1215" s="552"/>
      <c r="AZ1215" s="552"/>
      <c r="BA1215" s="616"/>
      <c r="BB1215" s="552"/>
      <c r="BC1215" s="552"/>
      <c r="BD1215" s="552"/>
      <c r="BE1215" s="616"/>
      <c r="BF1215" s="552"/>
      <c r="BG1215" s="552"/>
      <c r="BH1215" s="552"/>
      <c r="BI1215" s="552"/>
      <c r="BJ1215" s="552"/>
      <c r="BK1215" s="552"/>
      <c r="BL1215" s="552"/>
      <c r="BM1215" s="552"/>
      <c r="BN1215" s="552"/>
      <c r="BO1215" s="678"/>
    </row>
    <row r="1216" spans="32:67" ht="20.25" customHeight="1">
      <c r="AF1216" s="678"/>
      <c r="AG1216" s="552"/>
      <c r="AH1216" s="552"/>
      <c r="AI1216" s="614"/>
      <c r="AJ1216" s="552"/>
      <c r="AK1216" s="552"/>
      <c r="AL1216" s="552"/>
      <c r="AM1216" s="615"/>
      <c r="AN1216" s="259"/>
      <c r="AO1216" s="615"/>
      <c r="AP1216" s="552"/>
      <c r="AQ1216" s="552"/>
      <c r="AR1216" s="552"/>
      <c r="AS1216" s="552"/>
      <c r="AT1216" s="552"/>
      <c r="AU1216" s="552"/>
      <c r="AV1216" s="552"/>
      <c r="AW1216" s="616"/>
      <c r="AX1216" s="552"/>
      <c r="AY1216" s="552"/>
      <c r="AZ1216" s="552"/>
      <c r="BA1216" s="616"/>
      <c r="BB1216" s="552"/>
      <c r="BC1216" s="552"/>
      <c r="BD1216" s="552"/>
      <c r="BE1216" s="616"/>
      <c r="BF1216" s="552"/>
      <c r="BG1216" s="552"/>
      <c r="BH1216" s="552"/>
      <c r="BI1216" s="552"/>
      <c r="BJ1216" s="552"/>
      <c r="BK1216" s="552"/>
      <c r="BL1216" s="552"/>
      <c r="BM1216" s="552"/>
      <c r="BN1216" s="552"/>
      <c r="BO1216" s="678"/>
    </row>
    <row r="1217" spans="32:67" ht="20.25" customHeight="1">
      <c r="AF1217" s="678"/>
      <c r="AG1217" s="552"/>
      <c r="AH1217" s="552"/>
      <c r="AI1217" s="614"/>
      <c r="AJ1217" s="552"/>
      <c r="AK1217" s="552"/>
      <c r="AL1217" s="552"/>
      <c r="AM1217" s="615"/>
      <c r="AN1217" s="259"/>
      <c r="AO1217" s="615"/>
      <c r="AP1217" s="552"/>
      <c r="AQ1217" s="552"/>
      <c r="AR1217" s="552"/>
      <c r="AS1217" s="552"/>
      <c r="AT1217" s="552"/>
      <c r="AU1217" s="552"/>
      <c r="AV1217" s="552"/>
      <c r="AW1217" s="616"/>
      <c r="AX1217" s="552"/>
      <c r="AY1217" s="552"/>
      <c r="AZ1217" s="552"/>
      <c r="BA1217" s="616"/>
      <c r="BB1217" s="552"/>
      <c r="BC1217" s="552"/>
      <c r="BD1217" s="552"/>
      <c r="BE1217" s="616"/>
      <c r="BF1217" s="552"/>
      <c r="BG1217" s="552"/>
      <c r="BH1217" s="552"/>
      <c r="BI1217" s="552"/>
      <c r="BJ1217" s="552"/>
      <c r="BK1217" s="552"/>
      <c r="BL1217" s="552"/>
      <c r="BM1217" s="552"/>
      <c r="BN1217" s="552"/>
      <c r="BO1217" s="678"/>
    </row>
    <row r="1218" spans="32:67" ht="20.25" customHeight="1">
      <c r="AF1218" s="678"/>
      <c r="AG1218" s="552"/>
      <c r="AH1218" s="552"/>
      <c r="AI1218" s="614"/>
      <c r="AJ1218" s="552"/>
      <c r="AK1218" s="552"/>
      <c r="AL1218" s="552"/>
      <c r="AM1218" s="615"/>
      <c r="AN1218" s="259"/>
      <c r="AO1218" s="615"/>
      <c r="AP1218" s="552"/>
      <c r="AQ1218" s="552"/>
      <c r="AR1218" s="552"/>
      <c r="AS1218" s="552"/>
      <c r="AT1218" s="552"/>
      <c r="AU1218" s="552"/>
      <c r="AV1218" s="552"/>
      <c r="AW1218" s="616"/>
      <c r="AX1218" s="552"/>
      <c r="AY1218" s="552"/>
      <c r="AZ1218" s="552"/>
      <c r="BA1218" s="616"/>
      <c r="BB1218" s="552"/>
      <c r="BC1218" s="552"/>
      <c r="BD1218" s="552"/>
      <c r="BE1218" s="616"/>
      <c r="BF1218" s="552"/>
      <c r="BG1218" s="552"/>
      <c r="BH1218" s="552"/>
      <c r="BI1218" s="552"/>
      <c r="BJ1218" s="552"/>
      <c r="BK1218" s="552"/>
      <c r="BL1218" s="552"/>
      <c r="BM1218" s="552"/>
      <c r="BN1218" s="552"/>
      <c r="BO1218" s="678"/>
    </row>
    <row r="1219" spans="32:67" ht="20.25" customHeight="1">
      <c r="AF1219" s="678"/>
      <c r="AG1219" s="552"/>
      <c r="AH1219" s="552"/>
      <c r="AI1219" s="614"/>
      <c r="AJ1219" s="552"/>
      <c r="AK1219" s="552"/>
      <c r="AL1219" s="552"/>
      <c r="AM1219" s="615"/>
      <c r="AN1219" s="259"/>
      <c r="AO1219" s="615"/>
      <c r="AP1219" s="552"/>
      <c r="AQ1219" s="552"/>
      <c r="AR1219" s="552"/>
      <c r="AS1219" s="552"/>
      <c r="AT1219" s="552"/>
      <c r="AU1219" s="552"/>
      <c r="AV1219" s="552"/>
      <c r="AW1219" s="616"/>
      <c r="AX1219" s="552"/>
      <c r="AY1219" s="552"/>
      <c r="AZ1219" s="552"/>
      <c r="BA1219" s="616"/>
      <c r="BB1219" s="552"/>
      <c r="BC1219" s="552"/>
      <c r="BD1219" s="552"/>
      <c r="BE1219" s="616"/>
      <c r="BF1219" s="552"/>
      <c r="BG1219" s="552"/>
      <c r="BH1219" s="552"/>
      <c r="BI1219" s="552"/>
      <c r="BJ1219" s="552"/>
      <c r="BK1219" s="552"/>
      <c r="BL1219" s="552"/>
      <c r="BM1219" s="552"/>
      <c r="BN1219" s="552"/>
      <c r="BO1219" s="678"/>
    </row>
    <row r="1220" spans="32:67" ht="20.25" customHeight="1">
      <c r="AF1220" s="678"/>
      <c r="AG1220" s="552"/>
      <c r="AH1220" s="552"/>
      <c r="AI1220" s="614"/>
      <c r="AJ1220" s="552"/>
      <c r="AK1220" s="552"/>
      <c r="AL1220" s="552"/>
      <c r="AM1220" s="615"/>
      <c r="AN1220" s="259"/>
      <c r="AO1220" s="615"/>
      <c r="AP1220" s="552"/>
      <c r="AQ1220" s="552"/>
      <c r="AR1220" s="552"/>
      <c r="AS1220" s="552"/>
      <c r="AT1220" s="552"/>
      <c r="AU1220" s="552"/>
      <c r="AV1220" s="552"/>
      <c r="AW1220" s="616"/>
      <c r="AX1220" s="552"/>
      <c r="AY1220" s="552"/>
      <c r="AZ1220" s="552"/>
      <c r="BA1220" s="616"/>
      <c r="BB1220" s="552"/>
      <c r="BC1220" s="552"/>
      <c r="BD1220" s="552"/>
      <c r="BE1220" s="616"/>
      <c r="BF1220" s="552"/>
      <c r="BG1220" s="552"/>
      <c r="BH1220" s="552"/>
      <c r="BI1220" s="552"/>
      <c r="BJ1220" s="552"/>
      <c r="BK1220" s="552"/>
      <c r="BL1220" s="552"/>
      <c r="BM1220" s="552"/>
      <c r="BN1220" s="552"/>
      <c r="BO1220" s="678"/>
    </row>
    <row r="1221" spans="32:67" ht="20.25" customHeight="1">
      <c r="AF1221" s="678"/>
      <c r="AG1221" s="552"/>
      <c r="AH1221" s="552"/>
      <c r="AI1221" s="614"/>
      <c r="AJ1221" s="552"/>
      <c r="AK1221" s="552"/>
      <c r="AL1221" s="552"/>
      <c r="AM1221" s="615"/>
      <c r="AN1221" s="259"/>
      <c r="AO1221" s="615"/>
      <c r="AP1221" s="552"/>
      <c r="AQ1221" s="552"/>
      <c r="AR1221" s="552"/>
      <c r="AS1221" s="552"/>
      <c r="AT1221" s="552"/>
      <c r="AU1221" s="552"/>
      <c r="AV1221" s="552"/>
      <c r="AW1221" s="616"/>
      <c r="AX1221" s="552"/>
      <c r="AY1221" s="552"/>
      <c r="AZ1221" s="552"/>
      <c r="BA1221" s="616"/>
      <c r="BB1221" s="552"/>
      <c r="BC1221" s="552"/>
      <c r="BD1221" s="552"/>
      <c r="BE1221" s="616"/>
      <c r="BF1221" s="552"/>
      <c r="BG1221" s="552"/>
      <c r="BH1221" s="552"/>
      <c r="BI1221" s="552"/>
      <c r="BJ1221" s="552"/>
      <c r="BK1221" s="552"/>
      <c r="BL1221" s="552"/>
      <c r="BM1221" s="552"/>
      <c r="BN1221" s="552"/>
      <c r="BO1221" s="678"/>
    </row>
    <row r="1222" spans="32:67" ht="20.25" customHeight="1">
      <c r="AF1222" s="678"/>
      <c r="AG1222" s="552"/>
      <c r="AH1222" s="552"/>
      <c r="AI1222" s="614"/>
      <c r="AJ1222" s="552"/>
      <c r="AK1222" s="552"/>
      <c r="AL1222" s="552"/>
      <c r="AM1222" s="615"/>
      <c r="AN1222" s="259"/>
      <c r="AO1222" s="615"/>
      <c r="AP1222" s="552"/>
      <c r="AQ1222" s="552"/>
      <c r="AR1222" s="552"/>
      <c r="AS1222" s="552"/>
      <c r="AT1222" s="552"/>
      <c r="AU1222" s="552"/>
      <c r="AV1222" s="552"/>
      <c r="AW1222" s="616"/>
      <c r="AX1222" s="552"/>
      <c r="AY1222" s="552"/>
      <c r="AZ1222" s="552"/>
      <c r="BA1222" s="616"/>
      <c r="BB1222" s="552"/>
      <c r="BC1222" s="552"/>
      <c r="BD1222" s="552"/>
      <c r="BE1222" s="616"/>
      <c r="BF1222" s="552"/>
      <c r="BG1222" s="552"/>
      <c r="BH1222" s="552"/>
      <c r="BI1222" s="552"/>
      <c r="BJ1222" s="552"/>
      <c r="BK1222" s="552"/>
      <c r="BL1222" s="552"/>
      <c r="BM1222" s="552"/>
      <c r="BN1222" s="552"/>
      <c r="BO1222" s="678"/>
    </row>
    <row r="1223" spans="32:67" ht="20.25" customHeight="1">
      <c r="AF1223" s="678"/>
      <c r="AG1223" s="552"/>
      <c r="AH1223" s="552"/>
      <c r="AI1223" s="614"/>
      <c r="AJ1223" s="552"/>
      <c r="AK1223" s="552"/>
      <c r="AL1223" s="552"/>
      <c r="AM1223" s="615"/>
      <c r="AN1223" s="259"/>
      <c r="AO1223" s="615"/>
      <c r="AP1223" s="552"/>
      <c r="AQ1223" s="552"/>
      <c r="AR1223" s="552"/>
      <c r="AS1223" s="552"/>
      <c r="AT1223" s="552"/>
      <c r="AU1223" s="552"/>
      <c r="AV1223" s="552"/>
      <c r="AW1223" s="616"/>
      <c r="AX1223" s="552"/>
      <c r="AY1223" s="552"/>
      <c r="AZ1223" s="552"/>
      <c r="BA1223" s="616"/>
      <c r="BB1223" s="552"/>
      <c r="BC1223" s="552"/>
      <c r="BD1223" s="552"/>
      <c r="BE1223" s="616"/>
      <c r="BF1223" s="552"/>
      <c r="BG1223" s="552"/>
      <c r="BH1223" s="552"/>
      <c r="BI1223" s="552"/>
      <c r="BJ1223" s="552"/>
      <c r="BK1223" s="552"/>
      <c r="BL1223" s="552"/>
      <c r="BM1223" s="552"/>
      <c r="BN1223" s="552"/>
      <c r="BO1223" s="678"/>
    </row>
    <row r="1224" spans="32:67" ht="20.25" customHeight="1">
      <c r="AF1224" s="678"/>
      <c r="AG1224" s="552"/>
      <c r="AH1224" s="552"/>
      <c r="AI1224" s="614"/>
      <c r="AJ1224" s="552"/>
      <c r="AK1224" s="552"/>
      <c r="AL1224" s="552"/>
      <c r="AM1224" s="615"/>
      <c r="AN1224" s="259"/>
      <c r="AO1224" s="615"/>
      <c r="AP1224" s="552"/>
      <c r="AQ1224" s="552"/>
      <c r="AR1224" s="552"/>
      <c r="AS1224" s="552"/>
      <c r="AT1224" s="552"/>
      <c r="AU1224" s="552"/>
      <c r="AV1224" s="552"/>
      <c r="AW1224" s="616"/>
      <c r="AX1224" s="552"/>
      <c r="AY1224" s="552"/>
      <c r="AZ1224" s="552"/>
      <c r="BA1224" s="616"/>
      <c r="BB1224" s="552"/>
      <c r="BC1224" s="552"/>
      <c r="BD1224" s="552"/>
      <c r="BE1224" s="616"/>
      <c r="BF1224" s="552"/>
      <c r="BG1224" s="552"/>
      <c r="BH1224" s="552"/>
      <c r="BI1224" s="552"/>
      <c r="BJ1224" s="552"/>
      <c r="BK1224" s="552"/>
      <c r="BL1224" s="552"/>
      <c r="BM1224" s="552"/>
      <c r="BN1224" s="552"/>
      <c r="BO1224" s="678"/>
    </row>
    <row r="1225" spans="32:67" ht="20.25" customHeight="1">
      <c r="AF1225" s="678"/>
      <c r="AG1225" s="552"/>
      <c r="AH1225" s="552"/>
      <c r="AI1225" s="614"/>
      <c r="AJ1225" s="552"/>
      <c r="AK1225" s="552"/>
      <c r="AL1225" s="552"/>
      <c r="AM1225" s="615"/>
      <c r="AN1225" s="259"/>
      <c r="AO1225" s="615"/>
      <c r="AP1225" s="552"/>
      <c r="AQ1225" s="552"/>
      <c r="AR1225" s="552"/>
      <c r="AS1225" s="552"/>
      <c r="AT1225" s="552"/>
      <c r="AU1225" s="552"/>
      <c r="AV1225" s="552"/>
      <c r="AW1225" s="616"/>
      <c r="AX1225" s="552"/>
      <c r="AY1225" s="552"/>
      <c r="AZ1225" s="552"/>
      <c r="BA1225" s="616"/>
      <c r="BB1225" s="552"/>
      <c r="BC1225" s="552"/>
      <c r="BD1225" s="552"/>
      <c r="BE1225" s="616"/>
      <c r="BF1225" s="552"/>
      <c r="BG1225" s="552"/>
      <c r="BH1225" s="552"/>
      <c r="BI1225" s="552"/>
      <c r="BJ1225" s="552"/>
      <c r="BK1225" s="552"/>
      <c r="BL1225" s="552"/>
      <c r="BM1225" s="552"/>
      <c r="BN1225" s="552"/>
      <c r="BO1225" s="678"/>
    </row>
    <row r="1226" spans="32:67" ht="20.25" customHeight="1">
      <c r="AF1226" s="678"/>
      <c r="AG1226" s="552"/>
      <c r="AH1226" s="552"/>
      <c r="AI1226" s="614"/>
      <c r="AJ1226" s="552"/>
      <c r="AK1226" s="552"/>
      <c r="AL1226" s="552"/>
      <c r="AM1226" s="615"/>
      <c r="AN1226" s="259"/>
      <c r="AO1226" s="615"/>
      <c r="AP1226" s="552"/>
      <c r="AQ1226" s="552"/>
      <c r="AR1226" s="552"/>
      <c r="AS1226" s="552"/>
      <c r="AT1226" s="552"/>
      <c r="AU1226" s="552"/>
      <c r="AV1226" s="552"/>
      <c r="AW1226" s="616"/>
      <c r="AX1226" s="552"/>
      <c r="AY1226" s="552"/>
      <c r="AZ1226" s="552"/>
      <c r="BA1226" s="616"/>
      <c r="BB1226" s="552"/>
      <c r="BC1226" s="552"/>
      <c r="BD1226" s="552"/>
      <c r="BE1226" s="616"/>
      <c r="BF1226" s="552"/>
      <c r="BG1226" s="552"/>
      <c r="BH1226" s="552"/>
      <c r="BI1226" s="552"/>
      <c r="BJ1226" s="552"/>
      <c r="BK1226" s="552"/>
      <c r="BL1226" s="552"/>
      <c r="BM1226" s="552"/>
      <c r="BN1226" s="552"/>
      <c r="BO1226" s="678"/>
    </row>
    <row r="1227" spans="32:67" ht="20.25" customHeight="1">
      <c r="AF1227" s="678"/>
      <c r="AG1227" s="552"/>
      <c r="AH1227" s="552"/>
      <c r="AI1227" s="614"/>
      <c r="AJ1227" s="552"/>
      <c r="AK1227" s="552"/>
      <c r="AL1227" s="552"/>
      <c r="AM1227" s="615"/>
      <c r="AN1227" s="259"/>
      <c r="AO1227" s="615"/>
      <c r="AP1227" s="552"/>
      <c r="AQ1227" s="552"/>
      <c r="AR1227" s="552"/>
      <c r="AS1227" s="552"/>
      <c r="AT1227" s="552"/>
      <c r="AU1227" s="552"/>
      <c r="AV1227" s="552"/>
      <c r="AW1227" s="616"/>
      <c r="AX1227" s="552"/>
      <c r="AY1227" s="552"/>
      <c r="AZ1227" s="552"/>
      <c r="BA1227" s="616"/>
      <c r="BB1227" s="552"/>
      <c r="BC1227" s="552"/>
      <c r="BD1227" s="552"/>
      <c r="BE1227" s="616"/>
      <c r="BF1227" s="552"/>
      <c r="BG1227" s="552"/>
      <c r="BH1227" s="552"/>
      <c r="BI1227" s="552"/>
      <c r="BJ1227" s="552"/>
      <c r="BK1227" s="552"/>
      <c r="BL1227" s="552"/>
      <c r="BM1227" s="552"/>
      <c r="BN1227" s="552"/>
      <c r="BO1227" s="678"/>
    </row>
    <row r="1228" spans="32:67" ht="20.25" customHeight="1">
      <c r="AF1228" s="678"/>
      <c r="AG1228" s="552"/>
      <c r="AH1228" s="552"/>
      <c r="AI1228" s="614"/>
      <c r="AJ1228" s="552"/>
      <c r="AK1228" s="552"/>
      <c r="AL1228" s="552"/>
      <c r="AM1228" s="615"/>
      <c r="AN1228" s="259"/>
      <c r="AO1228" s="615"/>
      <c r="AP1228" s="552"/>
      <c r="AQ1228" s="552"/>
      <c r="AR1228" s="552"/>
      <c r="AS1228" s="552"/>
      <c r="AT1228" s="552"/>
      <c r="AU1228" s="552"/>
      <c r="AV1228" s="552"/>
      <c r="AW1228" s="616"/>
      <c r="AX1228" s="552"/>
      <c r="AY1228" s="552"/>
      <c r="AZ1228" s="552"/>
      <c r="BA1228" s="616"/>
      <c r="BB1228" s="552"/>
      <c r="BC1228" s="552"/>
      <c r="BD1228" s="552"/>
      <c r="BE1228" s="616"/>
      <c r="BF1228" s="552"/>
      <c r="BG1228" s="552"/>
      <c r="BH1228" s="552"/>
      <c r="BI1228" s="552"/>
      <c r="BJ1228" s="552"/>
      <c r="BK1228" s="552"/>
      <c r="BL1228" s="552"/>
      <c r="BM1228" s="552"/>
      <c r="BN1228" s="552"/>
      <c r="BO1228" s="678"/>
    </row>
    <row r="1229" spans="32:67" ht="20.25" customHeight="1">
      <c r="AF1229" s="678"/>
      <c r="AG1229" s="552"/>
      <c r="AH1229" s="552"/>
      <c r="AI1229" s="614"/>
      <c r="AJ1229" s="552"/>
      <c r="AK1229" s="552"/>
      <c r="AL1229" s="552"/>
      <c r="AM1229" s="615"/>
      <c r="AN1229" s="259"/>
      <c r="AO1229" s="615"/>
      <c r="AP1229" s="552"/>
      <c r="AQ1229" s="552"/>
      <c r="AR1229" s="552"/>
      <c r="AS1229" s="552"/>
      <c r="AT1229" s="552"/>
      <c r="AU1229" s="552"/>
      <c r="AV1229" s="552"/>
      <c r="AW1229" s="616"/>
      <c r="AX1229" s="552"/>
      <c r="AY1229" s="552"/>
      <c r="AZ1229" s="552"/>
      <c r="BA1229" s="616"/>
      <c r="BB1229" s="552"/>
      <c r="BC1229" s="552"/>
      <c r="BD1229" s="552"/>
      <c r="BE1229" s="616"/>
      <c r="BF1229" s="552"/>
      <c r="BG1229" s="552"/>
      <c r="BH1229" s="552"/>
      <c r="BI1229" s="552"/>
      <c r="BJ1229" s="552"/>
      <c r="BK1229" s="552"/>
      <c r="BL1229" s="552"/>
      <c r="BM1229" s="552"/>
      <c r="BN1229" s="552"/>
      <c r="BO1229" s="678"/>
    </row>
    <row r="1230" spans="32:67" ht="20.25" customHeight="1">
      <c r="AF1230" s="678"/>
      <c r="AG1230" s="552"/>
      <c r="AH1230" s="552"/>
      <c r="AI1230" s="614"/>
      <c r="AJ1230" s="552"/>
      <c r="AK1230" s="552"/>
      <c r="AL1230" s="552"/>
      <c r="AM1230" s="615"/>
      <c r="AN1230" s="259"/>
      <c r="AO1230" s="615"/>
      <c r="AP1230" s="552"/>
      <c r="AQ1230" s="552"/>
      <c r="AR1230" s="552"/>
      <c r="AS1230" s="552"/>
      <c r="AT1230" s="552"/>
      <c r="AU1230" s="552"/>
      <c r="AV1230" s="552"/>
      <c r="AW1230" s="616"/>
      <c r="AX1230" s="552"/>
      <c r="AY1230" s="552"/>
      <c r="AZ1230" s="552"/>
      <c r="BA1230" s="616"/>
      <c r="BB1230" s="552"/>
      <c r="BC1230" s="552"/>
      <c r="BD1230" s="552"/>
      <c r="BE1230" s="616"/>
      <c r="BF1230" s="552"/>
      <c r="BG1230" s="552"/>
      <c r="BH1230" s="552"/>
      <c r="BI1230" s="552"/>
      <c r="BJ1230" s="552"/>
      <c r="BK1230" s="552"/>
      <c r="BL1230" s="552"/>
      <c r="BM1230" s="552"/>
      <c r="BN1230" s="552"/>
      <c r="BO1230" s="678"/>
    </row>
    <row r="1231" spans="32:67" ht="20.25" customHeight="1">
      <c r="AF1231" s="678"/>
      <c r="AG1231" s="552"/>
      <c r="AH1231" s="552"/>
      <c r="AI1231" s="614"/>
      <c r="AJ1231" s="552"/>
      <c r="AK1231" s="552"/>
      <c r="AL1231" s="552"/>
      <c r="AM1231" s="615"/>
      <c r="AN1231" s="259"/>
      <c r="AO1231" s="615"/>
      <c r="AP1231" s="552"/>
      <c r="AQ1231" s="552"/>
      <c r="AR1231" s="552"/>
      <c r="AS1231" s="552"/>
      <c r="AT1231" s="552"/>
      <c r="AU1231" s="552"/>
      <c r="AV1231" s="552"/>
      <c r="AW1231" s="616"/>
      <c r="AX1231" s="552"/>
      <c r="AY1231" s="552"/>
      <c r="AZ1231" s="552"/>
      <c r="BA1231" s="616"/>
      <c r="BB1231" s="552"/>
      <c r="BC1231" s="552"/>
      <c r="BD1231" s="552"/>
      <c r="BE1231" s="616"/>
      <c r="BF1231" s="552"/>
      <c r="BG1231" s="552"/>
      <c r="BH1231" s="552"/>
      <c r="BI1231" s="552"/>
      <c r="BJ1231" s="552"/>
      <c r="BK1231" s="552"/>
      <c r="BL1231" s="552"/>
      <c r="BM1231" s="552"/>
      <c r="BN1231" s="552"/>
      <c r="BO1231" s="678"/>
    </row>
    <row r="1232" spans="32:67" ht="20.25" customHeight="1">
      <c r="AF1232" s="678"/>
      <c r="AG1232" s="552"/>
      <c r="AH1232" s="552"/>
      <c r="AI1232" s="614"/>
      <c r="AJ1232" s="552"/>
      <c r="AK1232" s="552"/>
      <c r="AL1232" s="552"/>
      <c r="AM1232" s="615"/>
      <c r="AN1232" s="259"/>
      <c r="AO1232" s="615"/>
      <c r="AP1232" s="552"/>
      <c r="AQ1232" s="552"/>
      <c r="AR1232" s="552"/>
      <c r="AS1232" s="552"/>
      <c r="AT1232" s="552"/>
      <c r="AU1232" s="552"/>
      <c r="AV1232" s="552"/>
      <c r="AW1232" s="616"/>
      <c r="AX1232" s="552"/>
      <c r="AY1232" s="552"/>
      <c r="AZ1232" s="552"/>
      <c r="BA1232" s="616"/>
      <c r="BB1232" s="552"/>
      <c r="BC1232" s="552"/>
      <c r="BD1232" s="552"/>
      <c r="BE1232" s="616"/>
      <c r="BF1232" s="552"/>
      <c r="BG1232" s="552"/>
      <c r="BH1232" s="552"/>
      <c r="BI1232" s="552"/>
      <c r="BJ1232" s="552"/>
      <c r="BK1232" s="552"/>
      <c r="BL1232" s="552"/>
      <c r="BM1232" s="552"/>
      <c r="BN1232" s="552"/>
      <c r="BO1232" s="678"/>
    </row>
    <row r="1233" spans="32:67" ht="20.25" customHeight="1">
      <c r="AF1233" s="678"/>
      <c r="AG1233" s="552"/>
      <c r="AH1233" s="552"/>
      <c r="AI1233" s="614"/>
      <c r="AJ1233" s="552"/>
      <c r="AK1233" s="552"/>
      <c r="AL1233" s="552"/>
      <c r="AM1233" s="615"/>
      <c r="AN1233" s="259"/>
      <c r="AO1233" s="615"/>
      <c r="AP1233" s="552"/>
      <c r="AQ1233" s="552"/>
      <c r="AR1233" s="552"/>
      <c r="AS1233" s="552"/>
      <c r="AT1233" s="552"/>
      <c r="AU1233" s="552"/>
      <c r="AV1233" s="552"/>
      <c r="AW1233" s="616"/>
      <c r="AX1233" s="552"/>
      <c r="AY1233" s="552"/>
      <c r="AZ1233" s="552"/>
      <c r="BA1233" s="616"/>
      <c r="BB1233" s="552"/>
      <c r="BC1233" s="552"/>
      <c r="BD1233" s="552"/>
      <c r="BE1233" s="616"/>
      <c r="BF1233" s="552"/>
      <c r="BG1233" s="552"/>
      <c r="BH1233" s="552"/>
      <c r="BI1233" s="552"/>
      <c r="BJ1233" s="552"/>
      <c r="BK1233" s="552"/>
      <c r="BL1233" s="552"/>
      <c r="BM1233" s="552"/>
      <c r="BN1233" s="552"/>
      <c r="BO1233" s="678"/>
    </row>
    <row r="1234" spans="32:67" ht="20.25" customHeight="1">
      <c r="AF1234" s="678"/>
      <c r="AG1234" s="552"/>
      <c r="AH1234" s="552"/>
      <c r="AI1234" s="614"/>
      <c r="AJ1234" s="552"/>
      <c r="AK1234" s="552"/>
      <c r="AL1234" s="552"/>
      <c r="AM1234" s="615"/>
      <c r="AN1234" s="259"/>
      <c r="AO1234" s="615"/>
      <c r="AP1234" s="552"/>
      <c r="AQ1234" s="552"/>
      <c r="AR1234" s="552"/>
      <c r="AS1234" s="552"/>
      <c r="AT1234" s="552"/>
      <c r="AU1234" s="552"/>
      <c r="AV1234" s="552"/>
      <c r="AW1234" s="616"/>
      <c r="AX1234" s="552"/>
      <c r="AY1234" s="552"/>
      <c r="AZ1234" s="552"/>
      <c r="BA1234" s="616"/>
      <c r="BB1234" s="552"/>
      <c r="BC1234" s="552"/>
      <c r="BD1234" s="552"/>
      <c r="BE1234" s="616"/>
      <c r="BF1234" s="552"/>
      <c r="BG1234" s="552"/>
      <c r="BH1234" s="552"/>
      <c r="BI1234" s="552"/>
      <c r="BJ1234" s="552"/>
      <c r="BK1234" s="552"/>
      <c r="BL1234" s="552"/>
      <c r="BM1234" s="552"/>
      <c r="BN1234" s="552"/>
      <c r="BO1234" s="678"/>
    </row>
    <row r="1235" spans="32:67" ht="20.25" customHeight="1">
      <c r="AF1235" s="678"/>
      <c r="AG1235" s="552"/>
      <c r="AH1235" s="552"/>
      <c r="AI1235" s="614"/>
      <c r="AJ1235" s="552"/>
      <c r="AK1235" s="552"/>
      <c r="AL1235" s="552"/>
      <c r="AM1235" s="615"/>
      <c r="AN1235" s="259"/>
      <c r="AO1235" s="615"/>
      <c r="AP1235" s="552"/>
      <c r="AQ1235" s="552"/>
      <c r="AR1235" s="552"/>
      <c r="AS1235" s="552"/>
      <c r="AT1235" s="552"/>
      <c r="AU1235" s="552"/>
      <c r="AV1235" s="552"/>
      <c r="AW1235" s="616"/>
      <c r="AX1235" s="552"/>
      <c r="AY1235" s="552"/>
      <c r="AZ1235" s="552"/>
      <c r="BA1235" s="616"/>
      <c r="BB1235" s="552"/>
      <c r="BC1235" s="552"/>
      <c r="BD1235" s="552"/>
      <c r="BE1235" s="616"/>
      <c r="BF1235" s="552"/>
      <c r="BG1235" s="552"/>
      <c r="BH1235" s="552"/>
      <c r="BI1235" s="552"/>
      <c r="BJ1235" s="552"/>
      <c r="BK1235" s="552"/>
      <c r="BL1235" s="552"/>
      <c r="BM1235" s="552"/>
      <c r="BN1235" s="552"/>
      <c r="BO1235" s="678"/>
    </row>
    <row r="1236" spans="32:67" ht="20.25" customHeight="1">
      <c r="AF1236" s="678"/>
      <c r="AG1236" s="552"/>
      <c r="AH1236" s="552"/>
      <c r="AI1236" s="614"/>
      <c r="AJ1236" s="552"/>
      <c r="AK1236" s="552"/>
      <c r="AL1236" s="552"/>
      <c r="AM1236" s="615"/>
      <c r="AN1236" s="259"/>
      <c r="AO1236" s="615"/>
      <c r="AP1236" s="552"/>
      <c r="AQ1236" s="552"/>
      <c r="AR1236" s="552"/>
      <c r="AS1236" s="552"/>
      <c r="AT1236" s="552"/>
      <c r="AU1236" s="552"/>
      <c r="AV1236" s="552"/>
      <c r="AW1236" s="616"/>
      <c r="AX1236" s="552"/>
      <c r="AY1236" s="552"/>
      <c r="AZ1236" s="552"/>
      <c r="BA1236" s="616"/>
      <c r="BB1236" s="552"/>
      <c r="BC1236" s="552"/>
      <c r="BD1236" s="552"/>
      <c r="BE1236" s="616"/>
      <c r="BF1236" s="552"/>
      <c r="BG1236" s="552"/>
      <c r="BH1236" s="552"/>
      <c r="BI1236" s="552"/>
      <c r="BJ1236" s="552"/>
      <c r="BK1236" s="552"/>
      <c r="BL1236" s="552"/>
      <c r="BM1236" s="552"/>
      <c r="BN1236" s="552"/>
      <c r="BO1236" s="678"/>
    </row>
    <row r="1237" spans="32:67" ht="20.25" customHeight="1">
      <c r="AF1237" s="678"/>
      <c r="AG1237" s="552"/>
      <c r="AH1237" s="552"/>
      <c r="AI1237" s="614"/>
      <c r="AJ1237" s="552"/>
      <c r="AK1237" s="552"/>
      <c r="AL1237" s="552"/>
      <c r="AM1237" s="615"/>
      <c r="AN1237" s="259"/>
      <c r="AO1237" s="615"/>
      <c r="AP1237" s="552"/>
      <c r="AQ1237" s="552"/>
      <c r="AR1237" s="552"/>
      <c r="AS1237" s="552"/>
      <c r="AT1237" s="552"/>
      <c r="AU1237" s="552"/>
      <c r="AV1237" s="552"/>
      <c r="AW1237" s="616"/>
      <c r="AX1237" s="552"/>
      <c r="AY1237" s="552"/>
      <c r="AZ1237" s="552"/>
      <c r="BA1237" s="616"/>
      <c r="BB1237" s="552"/>
      <c r="BC1237" s="552"/>
      <c r="BD1237" s="552"/>
      <c r="BE1237" s="616"/>
      <c r="BF1237" s="552"/>
      <c r="BG1237" s="552"/>
      <c r="BH1237" s="552"/>
      <c r="BI1237" s="552"/>
      <c r="BJ1237" s="552"/>
      <c r="BK1237" s="552"/>
      <c r="BL1237" s="552"/>
      <c r="BM1237" s="552"/>
      <c r="BN1237" s="552"/>
      <c r="BO1237" s="678"/>
    </row>
    <row r="1238" spans="32:67" ht="20.25" customHeight="1">
      <c r="AF1238" s="678"/>
      <c r="AG1238" s="552"/>
      <c r="AH1238" s="552"/>
      <c r="AI1238" s="614"/>
      <c r="AJ1238" s="552"/>
      <c r="AK1238" s="552"/>
      <c r="AL1238" s="552"/>
      <c r="AM1238" s="615"/>
      <c r="AN1238" s="259"/>
      <c r="AO1238" s="615"/>
      <c r="AP1238" s="552"/>
      <c r="AQ1238" s="552"/>
      <c r="AR1238" s="552"/>
      <c r="AS1238" s="552"/>
      <c r="AT1238" s="552"/>
      <c r="AU1238" s="552"/>
      <c r="AV1238" s="552"/>
      <c r="AW1238" s="616"/>
      <c r="AX1238" s="552"/>
      <c r="AY1238" s="552"/>
      <c r="AZ1238" s="552"/>
      <c r="BA1238" s="616"/>
      <c r="BB1238" s="552"/>
      <c r="BC1238" s="552"/>
      <c r="BD1238" s="552"/>
      <c r="BE1238" s="616"/>
      <c r="BF1238" s="552"/>
      <c r="BG1238" s="552"/>
      <c r="BH1238" s="552"/>
      <c r="BI1238" s="552"/>
      <c r="BJ1238" s="552"/>
      <c r="BK1238" s="552"/>
      <c r="BL1238" s="552"/>
      <c r="BM1238" s="552"/>
      <c r="BN1238" s="552"/>
      <c r="BO1238" s="678"/>
    </row>
    <row r="1239" spans="32:67" ht="20.25" customHeight="1">
      <c r="AF1239" s="678"/>
      <c r="AG1239" s="552"/>
      <c r="AH1239" s="552"/>
      <c r="AI1239" s="614"/>
      <c r="AJ1239" s="552"/>
      <c r="AK1239" s="552"/>
      <c r="AL1239" s="552"/>
      <c r="AM1239" s="615"/>
      <c r="AN1239" s="259"/>
      <c r="AO1239" s="615"/>
      <c r="AP1239" s="552"/>
      <c r="AQ1239" s="552"/>
      <c r="AR1239" s="552"/>
      <c r="AS1239" s="552"/>
      <c r="AT1239" s="552"/>
      <c r="AU1239" s="552"/>
      <c r="AV1239" s="552"/>
      <c r="AW1239" s="616"/>
      <c r="AX1239" s="552"/>
      <c r="AY1239" s="552"/>
      <c r="AZ1239" s="552"/>
      <c r="BA1239" s="616"/>
      <c r="BB1239" s="552"/>
      <c r="BC1239" s="552"/>
      <c r="BD1239" s="552"/>
      <c r="BE1239" s="616"/>
      <c r="BF1239" s="552"/>
      <c r="BG1239" s="552"/>
      <c r="BH1239" s="552"/>
      <c r="BI1239" s="552"/>
      <c r="BJ1239" s="552"/>
      <c r="BK1239" s="552"/>
      <c r="BL1239" s="552"/>
      <c r="BM1239" s="552"/>
      <c r="BN1239" s="552"/>
      <c r="BO1239" s="678"/>
    </row>
    <row r="1240" spans="32:67" ht="20.25" customHeight="1">
      <c r="AF1240" s="678"/>
      <c r="AG1240" s="552"/>
      <c r="AH1240" s="552"/>
      <c r="AI1240" s="614"/>
      <c r="AJ1240" s="552"/>
      <c r="AK1240" s="552"/>
      <c r="AL1240" s="552"/>
      <c r="AM1240" s="615"/>
      <c r="AN1240" s="259"/>
      <c r="AO1240" s="615"/>
      <c r="AP1240" s="552"/>
      <c r="AQ1240" s="552"/>
      <c r="AR1240" s="552"/>
      <c r="AS1240" s="552"/>
      <c r="AT1240" s="552"/>
      <c r="AU1240" s="552"/>
      <c r="AV1240" s="552"/>
      <c r="AW1240" s="616"/>
      <c r="AX1240" s="552"/>
      <c r="AY1240" s="552"/>
      <c r="AZ1240" s="552"/>
      <c r="BA1240" s="616"/>
      <c r="BB1240" s="552"/>
      <c r="BC1240" s="552"/>
      <c r="BD1240" s="552"/>
      <c r="BE1240" s="616"/>
      <c r="BF1240" s="552"/>
      <c r="BG1240" s="552"/>
      <c r="BH1240" s="552"/>
      <c r="BI1240" s="552"/>
      <c r="BJ1240" s="552"/>
      <c r="BK1240" s="552"/>
      <c r="BL1240" s="552"/>
      <c r="BM1240" s="552"/>
      <c r="BN1240" s="552"/>
      <c r="BO1240" s="678"/>
    </row>
    <row r="1241" spans="32:67" ht="20.25" customHeight="1">
      <c r="AF1241" s="678"/>
      <c r="AG1241" s="552"/>
      <c r="AH1241" s="552"/>
      <c r="AI1241" s="614"/>
      <c r="AJ1241" s="552"/>
      <c r="AK1241" s="552"/>
      <c r="AL1241" s="552"/>
      <c r="AM1241" s="615"/>
      <c r="AN1241" s="259"/>
      <c r="AO1241" s="615"/>
      <c r="AP1241" s="552"/>
      <c r="AQ1241" s="552"/>
      <c r="AR1241" s="552"/>
      <c r="AS1241" s="552"/>
      <c r="AT1241" s="552"/>
      <c r="AU1241" s="552"/>
      <c r="AV1241" s="552"/>
      <c r="AW1241" s="616"/>
      <c r="AX1241" s="552"/>
      <c r="AY1241" s="552"/>
      <c r="AZ1241" s="552"/>
      <c r="BA1241" s="616"/>
      <c r="BB1241" s="552"/>
      <c r="BC1241" s="552"/>
      <c r="BD1241" s="552"/>
      <c r="BE1241" s="616"/>
      <c r="BF1241" s="552"/>
      <c r="BG1241" s="552"/>
      <c r="BH1241" s="552"/>
      <c r="BI1241" s="552"/>
      <c r="BJ1241" s="552"/>
      <c r="BK1241" s="552"/>
      <c r="BL1241" s="552"/>
      <c r="BM1241" s="552"/>
      <c r="BN1241" s="552"/>
      <c r="BO1241" s="678"/>
    </row>
    <row r="1242" spans="32:67" ht="20.25" customHeight="1">
      <c r="AF1242" s="678"/>
      <c r="AG1242" s="552"/>
      <c r="AH1242" s="552"/>
      <c r="AI1242" s="614"/>
      <c r="AJ1242" s="552"/>
      <c r="AK1242" s="552"/>
      <c r="AL1242" s="552"/>
      <c r="AM1242" s="615"/>
      <c r="AN1242" s="259"/>
      <c r="AO1242" s="615"/>
      <c r="AP1242" s="552"/>
      <c r="AQ1242" s="552"/>
      <c r="AR1242" s="552"/>
      <c r="AS1242" s="552"/>
      <c r="AT1242" s="552"/>
      <c r="AU1242" s="552"/>
      <c r="AV1242" s="552"/>
      <c r="AW1242" s="616"/>
      <c r="AX1242" s="552"/>
      <c r="AY1242" s="552"/>
      <c r="AZ1242" s="552"/>
      <c r="BA1242" s="616"/>
      <c r="BB1242" s="552"/>
      <c r="BC1242" s="552"/>
      <c r="BD1242" s="552"/>
      <c r="BE1242" s="616"/>
      <c r="BF1242" s="552"/>
      <c r="BG1242" s="552"/>
      <c r="BH1242" s="552"/>
      <c r="BI1242" s="552"/>
      <c r="BJ1242" s="552"/>
      <c r="BK1242" s="552"/>
      <c r="BL1242" s="552"/>
      <c r="BM1242" s="552"/>
      <c r="BN1242" s="552"/>
      <c r="BO1242" s="678"/>
    </row>
    <row r="1243" spans="32:67" ht="20.25" customHeight="1">
      <c r="AF1243" s="678"/>
      <c r="AG1243" s="552"/>
      <c r="AH1243" s="552"/>
      <c r="AI1243" s="614"/>
      <c r="AJ1243" s="552"/>
      <c r="AK1243" s="552"/>
      <c r="AL1243" s="552"/>
      <c r="AM1243" s="615"/>
      <c r="AN1243" s="259"/>
      <c r="AO1243" s="615"/>
      <c r="AP1243" s="552"/>
      <c r="AQ1243" s="552"/>
      <c r="AR1243" s="552"/>
      <c r="AS1243" s="552"/>
      <c r="AT1243" s="552"/>
      <c r="AU1243" s="552"/>
      <c r="AV1243" s="552"/>
      <c r="AW1243" s="616"/>
      <c r="AX1243" s="552"/>
      <c r="AY1243" s="552"/>
      <c r="AZ1243" s="552"/>
      <c r="BA1243" s="616"/>
      <c r="BB1243" s="552"/>
      <c r="BC1243" s="552"/>
      <c r="BD1243" s="552"/>
      <c r="BE1243" s="616"/>
      <c r="BF1243" s="552"/>
      <c r="BG1243" s="552"/>
      <c r="BH1243" s="552"/>
      <c r="BI1243" s="552"/>
      <c r="BJ1243" s="552"/>
      <c r="BK1243" s="552"/>
      <c r="BL1243" s="552"/>
      <c r="BM1243" s="552"/>
      <c r="BN1243" s="552"/>
      <c r="BO1243" s="678"/>
    </row>
    <row r="1244" spans="32:67" ht="20.25" customHeight="1">
      <c r="AF1244" s="678"/>
      <c r="AG1244" s="552"/>
      <c r="AH1244" s="552"/>
      <c r="AI1244" s="614"/>
      <c r="AJ1244" s="552"/>
      <c r="AK1244" s="552"/>
      <c r="AL1244" s="552"/>
      <c r="AM1244" s="615"/>
      <c r="AN1244" s="259"/>
      <c r="AO1244" s="615"/>
      <c r="AP1244" s="552"/>
      <c r="AQ1244" s="552"/>
      <c r="AR1244" s="552"/>
      <c r="AS1244" s="552"/>
      <c r="AT1244" s="552"/>
      <c r="AU1244" s="552"/>
      <c r="AV1244" s="552"/>
      <c r="AW1244" s="616"/>
      <c r="AX1244" s="552"/>
      <c r="AY1244" s="552"/>
      <c r="AZ1244" s="552"/>
      <c r="BA1244" s="616"/>
      <c r="BB1244" s="552"/>
      <c r="BC1244" s="552"/>
      <c r="BD1244" s="552"/>
      <c r="BE1244" s="616"/>
      <c r="BF1244" s="552"/>
      <c r="BG1244" s="552"/>
      <c r="BH1244" s="552"/>
      <c r="BI1244" s="552"/>
      <c r="BJ1244" s="552"/>
      <c r="BK1244" s="552"/>
      <c r="BL1244" s="552"/>
      <c r="BM1244" s="552"/>
      <c r="BN1244" s="552"/>
      <c r="BO1244" s="678"/>
    </row>
    <row r="1245" spans="32:67" ht="20.25" customHeight="1">
      <c r="AF1245" s="678"/>
      <c r="AG1245" s="552"/>
      <c r="AH1245" s="552"/>
      <c r="AI1245" s="614"/>
      <c r="AJ1245" s="552"/>
      <c r="AK1245" s="552"/>
      <c r="AL1245" s="552"/>
      <c r="AM1245" s="615"/>
      <c r="AN1245" s="259"/>
      <c r="AO1245" s="615"/>
      <c r="AP1245" s="552"/>
      <c r="AQ1245" s="552"/>
      <c r="AR1245" s="552"/>
      <c r="AS1245" s="552"/>
      <c r="AT1245" s="552"/>
      <c r="AU1245" s="552"/>
      <c r="AV1245" s="552"/>
      <c r="AW1245" s="616"/>
      <c r="AX1245" s="552"/>
      <c r="AY1245" s="552"/>
      <c r="AZ1245" s="552"/>
      <c r="BA1245" s="616"/>
      <c r="BB1245" s="552"/>
      <c r="BC1245" s="552"/>
      <c r="BD1245" s="552"/>
      <c r="BE1245" s="616"/>
      <c r="BF1245" s="552"/>
      <c r="BG1245" s="552"/>
      <c r="BH1245" s="552"/>
      <c r="BI1245" s="552"/>
      <c r="BJ1245" s="552"/>
      <c r="BK1245" s="552"/>
      <c r="BL1245" s="552"/>
      <c r="BM1245" s="552"/>
      <c r="BN1245" s="552"/>
      <c r="BO1245" s="678"/>
    </row>
    <row r="1246" spans="32:67" ht="20.25" customHeight="1">
      <c r="AF1246" s="678"/>
      <c r="AG1246" s="552"/>
      <c r="AH1246" s="552"/>
      <c r="AI1246" s="614"/>
      <c r="AJ1246" s="552"/>
      <c r="AK1246" s="552"/>
      <c r="AL1246" s="552"/>
      <c r="AM1246" s="615"/>
      <c r="AN1246" s="259"/>
      <c r="AO1246" s="615"/>
      <c r="AP1246" s="552"/>
      <c r="AQ1246" s="552"/>
      <c r="AR1246" s="552"/>
      <c r="AS1246" s="552"/>
      <c r="AT1246" s="552"/>
      <c r="AU1246" s="552"/>
      <c r="AV1246" s="552"/>
      <c r="AW1246" s="616"/>
      <c r="AX1246" s="552"/>
      <c r="AY1246" s="552"/>
      <c r="AZ1246" s="552"/>
      <c r="BA1246" s="616"/>
      <c r="BB1246" s="552"/>
      <c r="BC1246" s="552"/>
      <c r="BD1246" s="552"/>
      <c r="BE1246" s="616"/>
      <c r="BF1246" s="552"/>
      <c r="BG1246" s="552"/>
      <c r="BH1246" s="552"/>
      <c r="BI1246" s="552"/>
      <c r="BJ1246" s="552"/>
      <c r="BK1246" s="552"/>
      <c r="BL1246" s="552"/>
      <c r="BM1246" s="552"/>
      <c r="BN1246" s="552"/>
      <c r="BO1246" s="678"/>
    </row>
    <row r="1247" spans="32:67" ht="20.25" customHeight="1">
      <c r="AF1247" s="678"/>
      <c r="AG1247" s="552"/>
      <c r="AH1247" s="552"/>
      <c r="AI1247" s="614"/>
      <c r="AJ1247" s="552"/>
      <c r="AK1247" s="552"/>
      <c r="AL1247" s="552"/>
      <c r="AM1247" s="615"/>
      <c r="AN1247" s="259"/>
      <c r="AO1247" s="615"/>
      <c r="AP1247" s="552"/>
      <c r="AQ1247" s="552"/>
      <c r="AR1247" s="552"/>
      <c r="AS1247" s="552"/>
      <c r="AT1247" s="552"/>
      <c r="AU1247" s="552"/>
      <c r="AV1247" s="552"/>
      <c r="AW1247" s="616"/>
      <c r="AX1247" s="552"/>
      <c r="AY1247" s="552"/>
      <c r="AZ1247" s="552"/>
      <c r="BA1247" s="616"/>
      <c r="BB1247" s="552"/>
      <c r="BC1247" s="552"/>
      <c r="BD1247" s="552"/>
      <c r="BE1247" s="616"/>
      <c r="BF1247" s="552"/>
      <c r="BG1247" s="552"/>
      <c r="BH1247" s="552"/>
      <c r="BI1247" s="552"/>
      <c r="BJ1247" s="552"/>
      <c r="BK1247" s="552"/>
      <c r="BL1247" s="552"/>
      <c r="BM1247" s="552"/>
      <c r="BN1247" s="552"/>
      <c r="BO1247" s="678"/>
    </row>
    <row r="1248" spans="32:67" ht="20.25" customHeight="1">
      <c r="AF1248" s="678"/>
      <c r="AG1248" s="552"/>
      <c r="AH1248" s="552"/>
      <c r="AI1248" s="614"/>
      <c r="AJ1248" s="552"/>
      <c r="AK1248" s="552"/>
      <c r="AL1248" s="552"/>
      <c r="AM1248" s="615"/>
      <c r="AN1248" s="259"/>
      <c r="AO1248" s="615"/>
      <c r="AP1248" s="552"/>
      <c r="AQ1248" s="552"/>
      <c r="AR1248" s="552"/>
      <c r="AS1248" s="552"/>
      <c r="AT1248" s="552"/>
      <c r="AU1248" s="552"/>
      <c r="AV1248" s="552"/>
      <c r="AW1248" s="616"/>
      <c r="AX1248" s="552"/>
      <c r="AY1248" s="552"/>
      <c r="AZ1248" s="552"/>
      <c r="BA1248" s="616"/>
      <c r="BB1248" s="552"/>
      <c r="BC1248" s="552"/>
      <c r="BD1248" s="552"/>
      <c r="BE1248" s="616"/>
      <c r="BF1248" s="552"/>
      <c r="BG1248" s="552"/>
      <c r="BH1248" s="552"/>
      <c r="BI1248" s="552"/>
      <c r="BJ1248" s="552"/>
      <c r="BK1248" s="552"/>
      <c r="BL1248" s="552"/>
      <c r="BM1248" s="552"/>
      <c r="BN1248" s="552"/>
      <c r="BO1248" s="678"/>
    </row>
    <row r="1249" spans="32:67" ht="20.25" customHeight="1">
      <c r="AF1249" s="678"/>
      <c r="AG1249" s="552"/>
      <c r="AH1249" s="552"/>
      <c r="AI1249" s="614"/>
      <c r="AJ1249" s="552"/>
      <c r="AK1249" s="552"/>
      <c r="AL1249" s="552"/>
      <c r="AM1249" s="615"/>
      <c r="AN1249" s="259"/>
      <c r="AO1249" s="615"/>
      <c r="AP1249" s="552"/>
      <c r="AQ1249" s="552"/>
      <c r="AR1249" s="552"/>
      <c r="AS1249" s="552"/>
      <c r="AT1249" s="552"/>
      <c r="AU1249" s="552"/>
      <c r="AV1249" s="552"/>
      <c r="AW1249" s="616"/>
      <c r="AX1249" s="552"/>
      <c r="AY1249" s="552"/>
      <c r="AZ1249" s="552"/>
      <c r="BA1249" s="616"/>
      <c r="BB1249" s="552"/>
      <c r="BC1249" s="552"/>
      <c r="BD1249" s="552"/>
      <c r="BE1249" s="616"/>
      <c r="BF1249" s="552"/>
      <c r="BG1249" s="552"/>
      <c r="BH1249" s="552"/>
      <c r="BI1249" s="552"/>
      <c r="BJ1249" s="552"/>
      <c r="BK1249" s="552"/>
      <c r="BL1249" s="552"/>
      <c r="BM1249" s="552"/>
      <c r="BN1249" s="552"/>
      <c r="BO1249" s="678"/>
    </row>
    <row r="1250" spans="32:67" ht="20.25" customHeight="1">
      <c r="AF1250" s="678"/>
      <c r="AG1250" s="552"/>
      <c r="AH1250" s="552"/>
      <c r="AI1250" s="614"/>
      <c r="AJ1250" s="552"/>
      <c r="AK1250" s="552"/>
      <c r="AL1250" s="552"/>
      <c r="AM1250" s="615"/>
      <c r="AN1250" s="259"/>
      <c r="AO1250" s="615"/>
      <c r="AP1250" s="552"/>
      <c r="AQ1250" s="552"/>
      <c r="AR1250" s="552"/>
      <c r="AS1250" s="552"/>
      <c r="AT1250" s="552"/>
      <c r="AU1250" s="552"/>
      <c r="AV1250" s="552"/>
      <c r="AW1250" s="616"/>
      <c r="AX1250" s="552"/>
      <c r="AY1250" s="552"/>
      <c r="AZ1250" s="552"/>
      <c r="BA1250" s="616"/>
      <c r="BB1250" s="552"/>
      <c r="BC1250" s="552"/>
      <c r="BD1250" s="552"/>
      <c r="BE1250" s="616"/>
      <c r="BF1250" s="552"/>
      <c r="BG1250" s="552"/>
      <c r="BH1250" s="552"/>
      <c r="BI1250" s="552"/>
      <c r="BJ1250" s="552"/>
      <c r="BK1250" s="552"/>
      <c r="BL1250" s="552"/>
      <c r="BM1250" s="552"/>
      <c r="BN1250" s="552"/>
      <c r="BO1250" s="678"/>
    </row>
    <row r="1251" spans="32:67" ht="20.25" customHeight="1">
      <c r="AF1251" s="678"/>
      <c r="AG1251" s="552"/>
      <c r="AH1251" s="552"/>
      <c r="AI1251" s="614"/>
      <c r="AJ1251" s="552"/>
      <c r="AK1251" s="552"/>
      <c r="AL1251" s="552"/>
      <c r="AM1251" s="615"/>
      <c r="AN1251" s="259"/>
      <c r="AO1251" s="615"/>
      <c r="AP1251" s="552"/>
      <c r="AQ1251" s="552"/>
      <c r="AR1251" s="552"/>
      <c r="AS1251" s="552"/>
      <c r="AT1251" s="552"/>
      <c r="AU1251" s="552"/>
      <c r="AV1251" s="552"/>
      <c r="AW1251" s="616"/>
      <c r="AX1251" s="552"/>
      <c r="AY1251" s="552"/>
      <c r="AZ1251" s="552"/>
      <c r="BA1251" s="616"/>
      <c r="BB1251" s="552"/>
      <c r="BC1251" s="552"/>
      <c r="BD1251" s="552"/>
      <c r="BE1251" s="616"/>
      <c r="BF1251" s="552"/>
      <c r="BG1251" s="552"/>
      <c r="BH1251" s="552"/>
      <c r="BI1251" s="552"/>
      <c r="BJ1251" s="552"/>
      <c r="BK1251" s="552"/>
      <c r="BL1251" s="552"/>
      <c r="BM1251" s="552"/>
      <c r="BN1251" s="552"/>
      <c r="BO1251" s="678"/>
    </row>
    <row r="1252" spans="32:67" ht="20.25" customHeight="1">
      <c r="AF1252" s="678"/>
      <c r="AG1252" s="552"/>
      <c r="AH1252" s="552"/>
      <c r="AI1252" s="614"/>
      <c r="AJ1252" s="552"/>
      <c r="AK1252" s="552"/>
      <c r="AL1252" s="552"/>
      <c r="AM1252" s="615"/>
      <c r="AN1252" s="259"/>
      <c r="AO1252" s="615"/>
      <c r="AP1252" s="552"/>
      <c r="AQ1252" s="552"/>
      <c r="AR1252" s="552"/>
      <c r="AS1252" s="552"/>
      <c r="AT1252" s="552"/>
      <c r="AU1252" s="552"/>
      <c r="AV1252" s="552"/>
      <c r="AW1252" s="616"/>
      <c r="AX1252" s="552"/>
      <c r="AY1252" s="552"/>
      <c r="AZ1252" s="552"/>
      <c r="BA1252" s="616"/>
      <c r="BB1252" s="552"/>
      <c r="BC1252" s="552"/>
      <c r="BD1252" s="552"/>
      <c r="BE1252" s="616"/>
      <c r="BF1252" s="552"/>
      <c r="BG1252" s="552"/>
      <c r="BH1252" s="552"/>
      <c r="BI1252" s="552"/>
      <c r="BJ1252" s="552"/>
      <c r="BK1252" s="552"/>
      <c r="BL1252" s="552"/>
      <c r="BM1252" s="552"/>
      <c r="BN1252" s="552"/>
      <c r="BO1252" s="678"/>
    </row>
    <row r="1253" spans="32:67" ht="20.25" customHeight="1">
      <c r="AF1253" s="678"/>
      <c r="AG1253" s="552"/>
      <c r="AH1253" s="552"/>
      <c r="AI1253" s="614"/>
      <c r="AJ1253" s="552"/>
      <c r="AK1253" s="552"/>
      <c r="AL1253" s="552"/>
      <c r="AM1253" s="615"/>
      <c r="AN1253" s="259"/>
      <c r="AO1253" s="615"/>
      <c r="AP1253" s="552"/>
      <c r="AQ1253" s="552"/>
      <c r="AR1253" s="552"/>
      <c r="AS1253" s="552"/>
      <c r="AT1253" s="552"/>
      <c r="AU1253" s="552"/>
      <c r="AV1253" s="552"/>
      <c r="AW1253" s="616"/>
      <c r="AX1253" s="552"/>
      <c r="AY1253" s="552"/>
      <c r="AZ1253" s="552"/>
      <c r="BA1253" s="616"/>
      <c r="BB1253" s="552"/>
      <c r="BC1253" s="552"/>
      <c r="BD1253" s="552"/>
      <c r="BE1253" s="616"/>
      <c r="BF1253" s="552"/>
      <c r="BG1253" s="552"/>
      <c r="BH1253" s="552"/>
      <c r="BI1253" s="552"/>
      <c r="BJ1253" s="552"/>
      <c r="BK1253" s="552"/>
      <c r="BL1253" s="552"/>
      <c r="BM1253" s="552"/>
      <c r="BN1253" s="552"/>
      <c r="BO1253" s="678"/>
    </row>
    <row r="1254" spans="32:67" ht="20.25" customHeight="1">
      <c r="AF1254" s="678"/>
      <c r="AG1254" s="552"/>
      <c r="AH1254" s="552"/>
      <c r="AI1254" s="614"/>
      <c r="AJ1254" s="552"/>
      <c r="AK1254" s="552"/>
      <c r="AL1254" s="552"/>
      <c r="AM1254" s="615"/>
      <c r="AN1254" s="259"/>
      <c r="AO1254" s="615"/>
      <c r="AP1254" s="552"/>
      <c r="AQ1254" s="552"/>
      <c r="AR1254" s="552"/>
      <c r="AS1254" s="552"/>
      <c r="AT1254" s="552"/>
      <c r="AU1254" s="552"/>
      <c r="AV1254" s="552"/>
      <c r="AW1254" s="616"/>
      <c r="AX1254" s="552"/>
      <c r="AY1254" s="552"/>
      <c r="AZ1254" s="552"/>
      <c r="BA1254" s="616"/>
      <c r="BB1254" s="552"/>
      <c r="BC1254" s="552"/>
      <c r="BD1254" s="552"/>
      <c r="BE1254" s="616"/>
      <c r="BF1254" s="552"/>
      <c r="BG1254" s="552"/>
      <c r="BH1254" s="552"/>
      <c r="BI1254" s="552"/>
      <c r="BJ1254" s="552"/>
      <c r="BK1254" s="552"/>
      <c r="BL1254" s="552"/>
      <c r="BM1254" s="552"/>
      <c r="BN1254" s="552"/>
      <c r="BO1254" s="678"/>
    </row>
    <row r="1255" spans="32:67" ht="20.25" customHeight="1">
      <c r="AF1255" s="678"/>
      <c r="AG1255" s="552"/>
      <c r="AH1255" s="552"/>
      <c r="AI1255" s="614"/>
      <c r="AJ1255" s="552"/>
      <c r="AK1255" s="552"/>
      <c r="AL1255" s="552"/>
      <c r="AM1255" s="615"/>
      <c r="AN1255" s="259"/>
      <c r="AO1255" s="615"/>
      <c r="AP1255" s="552"/>
      <c r="AQ1255" s="552"/>
      <c r="AR1255" s="552"/>
      <c r="AS1255" s="552"/>
      <c r="AT1255" s="552"/>
      <c r="AU1255" s="552"/>
      <c r="AV1255" s="552"/>
      <c r="AW1255" s="616"/>
      <c r="AX1255" s="552"/>
      <c r="AY1255" s="552"/>
      <c r="AZ1255" s="552"/>
      <c r="BA1255" s="616"/>
      <c r="BB1255" s="552"/>
      <c r="BC1255" s="552"/>
      <c r="BD1255" s="552"/>
      <c r="BE1255" s="616"/>
      <c r="BF1255" s="552"/>
      <c r="BG1255" s="552"/>
      <c r="BH1255" s="552"/>
      <c r="BI1255" s="552"/>
      <c r="BJ1255" s="552"/>
      <c r="BK1255" s="552"/>
      <c r="BL1255" s="552"/>
      <c r="BM1255" s="552"/>
      <c r="BN1255" s="552"/>
      <c r="BO1255" s="678"/>
    </row>
    <row r="1256" spans="32:67" ht="20.25" customHeight="1">
      <c r="AF1256" s="678"/>
      <c r="AG1256" s="552"/>
      <c r="AH1256" s="552"/>
      <c r="AI1256" s="614"/>
      <c r="AJ1256" s="552"/>
      <c r="AK1256" s="552"/>
      <c r="AL1256" s="552"/>
      <c r="AM1256" s="615"/>
      <c r="AN1256" s="259"/>
      <c r="AO1256" s="615"/>
      <c r="AP1256" s="552"/>
      <c r="AQ1256" s="552"/>
      <c r="AR1256" s="552"/>
      <c r="AS1256" s="552"/>
      <c r="AT1256" s="552"/>
      <c r="AU1256" s="552"/>
      <c r="AV1256" s="552"/>
      <c r="AW1256" s="616"/>
      <c r="AX1256" s="552"/>
      <c r="AY1256" s="552"/>
      <c r="AZ1256" s="552"/>
      <c r="BA1256" s="616"/>
      <c r="BB1256" s="552"/>
      <c r="BC1256" s="552"/>
      <c r="BD1256" s="552"/>
      <c r="BE1256" s="616"/>
      <c r="BF1256" s="552"/>
      <c r="BG1256" s="552"/>
      <c r="BH1256" s="552"/>
      <c r="BI1256" s="552"/>
      <c r="BJ1256" s="552"/>
      <c r="BK1256" s="552"/>
      <c r="BL1256" s="552"/>
      <c r="BM1256" s="552"/>
      <c r="BN1256" s="552"/>
      <c r="BO1256" s="678"/>
    </row>
    <row r="1257" spans="32:67" ht="20.25" customHeight="1">
      <c r="AF1257" s="678"/>
      <c r="AG1257" s="552"/>
      <c r="AH1257" s="552"/>
      <c r="AI1257" s="614"/>
      <c r="AJ1257" s="552"/>
      <c r="AK1257" s="552"/>
      <c r="AL1257" s="552"/>
      <c r="AM1257" s="615"/>
      <c r="AN1257" s="259"/>
      <c r="AO1257" s="615"/>
      <c r="AP1257" s="552"/>
      <c r="AQ1257" s="552"/>
      <c r="AR1257" s="552"/>
      <c r="AS1257" s="552"/>
      <c r="AT1257" s="552"/>
      <c r="AU1257" s="552"/>
      <c r="AV1257" s="552"/>
      <c r="AW1257" s="616"/>
      <c r="AX1257" s="552"/>
      <c r="AY1257" s="552"/>
      <c r="AZ1257" s="552"/>
      <c r="BA1257" s="616"/>
      <c r="BB1257" s="552"/>
      <c r="BC1257" s="552"/>
      <c r="BD1257" s="552"/>
      <c r="BE1257" s="616"/>
      <c r="BF1257" s="552"/>
      <c r="BG1257" s="552"/>
      <c r="BH1257" s="552"/>
      <c r="BI1257" s="552"/>
      <c r="BJ1257" s="552"/>
      <c r="BK1257" s="552"/>
      <c r="BL1257" s="552"/>
      <c r="BM1257" s="552"/>
      <c r="BN1257" s="552"/>
      <c r="BO1257" s="678"/>
    </row>
    <row r="1258" spans="32:67" ht="20.25" customHeight="1">
      <c r="AF1258" s="678"/>
      <c r="AG1258" s="552"/>
      <c r="AH1258" s="552"/>
      <c r="AI1258" s="614"/>
      <c r="AJ1258" s="552"/>
      <c r="AK1258" s="552"/>
      <c r="AL1258" s="552"/>
      <c r="AM1258" s="615"/>
      <c r="AN1258" s="259"/>
      <c r="AO1258" s="615"/>
      <c r="AP1258" s="552"/>
      <c r="AQ1258" s="552"/>
      <c r="AR1258" s="552"/>
      <c r="AS1258" s="552"/>
      <c r="AT1258" s="552"/>
      <c r="AU1258" s="552"/>
      <c r="AV1258" s="552"/>
      <c r="AW1258" s="616"/>
      <c r="AX1258" s="552"/>
      <c r="AY1258" s="552"/>
      <c r="AZ1258" s="552"/>
      <c r="BA1258" s="616"/>
      <c r="BB1258" s="552"/>
      <c r="BC1258" s="552"/>
      <c r="BD1258" s="552"/>
      <c r="BE1258" s="616"/>
      <c r="BF1258" s="552"/>
      <c r="BG1258" s="552"/>
      <c r="BH1258" s="552"/>
      <c r="BI1258" s="552"/>
      <c r="BJ1258" s="552"/>
      <c r="BK1258" s="552"/>
      <c r="BL1258" s="552"/>
      <c r="BM1258" s="552"/>
      <c r="BN1258" s="552"/>
      <c r="BO1258" s="678"/>
    </row>
    <row r="1259" spans="32:67" ht="20.25" customHeight="1">
      <c r="AF1259" s="678"/>
      <c r="AG1259" s="552"/>
      <c r="AH1259" s="552"/>
      <c r="AI1259" s="614"/>
      <c r="AJ1259" s="552"/>
      <c r="AK1259" s="552"/>
      <c r="AL1259" s="552"/>
      <c r="AM1259" s="615"/>
      <c r="AN1259" s="259"/>
      <c r="AO1259" s="615"/>
      <c r="AP1259" s="552"/>
      <c r="AQ1259" s="552"/>
      <c r="AR1259" s="552"/>
      <c r="AS1259" s="552"/>
      <c r="AT1259" s="552"/>
      <c r="AU1259" s="552"/>
      <c r="AV1259" s="552"/>
      <c r="AW1259" s="616"/>
      <c r="AX1259" s="552"/>
      <c r="AY1259" s="552"/>
      <c r="AZ1259" s="552"/>
      <c r="BA1259" s="616"/>
      <c r="BB1259" s="552"/>
      <c r="BC1259" s="552"/>
      <c r="BD1259" s="552"/>
      <c r="BE1259" s="616"/>
      <c r="BF1259" s="552"/>
      <c r="BG1259" s="552"/>
      <c r="BH1259" s="552"/>
      <c r="BI1259" s="552"/>
      <c r="BJ1259" s="552"/>
      <c r="BK1259" s="552"/>
      <c r="BL1259" s="552"/>
      <c r="BM1259" s="552"/>
      <c r="BN1259" s="552"/>
      <c r="BO1259" s="678"/>
    </row>
    <row r="1260" spans="32:67" ht="20.25" customHeight="1">
      <c r="AF1260" s="678"/>
      <c r="AG1260" s="552"/>
      <c r="AH1260" s="552"/>
      <c r="AI1260" s="614"/>
      <c r="AJ1260" s="552"/>
      <c r="AK1260" s="552"/>
      <c r="AL1260" s="552"/>
      <c r="AM1260" s="615"/>
      <c r="AN1260" s="259"/>
      <c r="AO1260" s="615"/>
      <c r="AP1260" s="552"/>
      <c r="AQ1260" s="552"/>
      <c r="AR1260" s="552"/>
      <c r="AS1260" s="552"/>
      <c r="AT1260" s="552"/>
      <c r="AU1260" s="552"/>
      <c r="AV1260" s="552"/>
      <c r="AW1260" s="616"/>
      <c r="AX1260" s="552"/>
      <c r="AY1260" s="552"/>
      <c r="AZ1260" s="552"/>
      <c r="BA1260" s="616"/>
      <c r="BB1260" s="552"/>
      <c r="BC1260" s="552"/>
      <c r="BD1260" s="552"/>
      <c r="BE1260" s="616"/>
      <c r="BF1260" s="552"/>
      <c r="BG1260" s="552"/>
      <c r="BH1260" s="552"/>
      <c r="BI1260" s="552"/>
      <c r="BJ1260" s="552"/>
      <c r="BK1260" s="552"/>
      <c r="BL1260" s="552"/>
      <c r="BM1260" s="552"/>
      <c r="BN1260" s="552"/>
      <c r="BO1260" s="678"/>
    </row>
    <row r="1261" spans="32:67" ht="20.25" customHeight="1">
      <c r="AF1261" s="678"/>
      <c r="AG1261" s="552"/>
      <c r="AH1261" s="552"/>
      <c r="AI1261" s="614"/>
      <c r="AJ1261" s="552"/>
      <c r="AK1261" s="552"/>
      <c r="AL1261" s="552"/>
      <c r="AM1261" s="615"/>
      <c r="AN1261" s="259"/>
      <c r="AO1261" s="615"/>
      <c r="AP1261" s="552"/>
      <c r="AQ1261" s="552"/>
      <c r="AR1261" s="552"/>
      <c r="AS1261" s="552"/>
      <c r="AT1261" s="552"/>
      <c r="AU1261" s="552"/>
      <c r="AV1261" s="552"/>
      <c r="AW1261" s="616"/>
      <c r="AX1261" s="552"/>
      <c r="AY1261" s="552"/>
      <c r="AZ1261" s="552"/>
      <c r="BA1261" s="616"/>
      <c r="BB1261" s="552"/>
      <c r="BC1261" s="552"/>
      <c r="BD1261" s="552"/>
      <c r="BE1261" s="616"/>
      <c r="BF1261" s="552"/>
      <c r="BG1261" s="552"/>
      <c r="BH1261" s="552"/>
      <c r="BI1261" s="552"/>
      <c r="BJ1261" s="552"/>
      <c r="BK1261" s="552"/>
      <c r="BL1261" s="552"/>
      <c r="BM1261" s="552"/>
      <c r="BN1261" s="552"/>
      <c r="BO1261" s="678"/>
    </row>
    <row r="1262" spans="32:67" ht="20.25" customHeight="1">
      <c r="AF1262" s="678"/>
      <c r="AG1262" s="552"/>
      <c r="AH1262" s="552"/>
      <c r="AI1262" s="614"/>
      <c r="AJ1262" s="552"/>
      <c r="AK1262" s="552"/>
      <c r="AL1262" s="552"/>
      <c r="AM1262" s="615"/>
      <c r="AN1262" s="259"/>
      <c r="AO1262" s="615"/>
      <c r="AP1262" s="552"/>
      <c r="AQ1262" s="552"/>
      <c r="AR1262" s="552"/>
      <c r="AS1262" s="552"/>
      <c r="AT1262" s="552"/>
      <c r="AU1262" s="552"/>
      <c r="AV1262" s="552"/>
      <c r="AW1262" s="616"/>
      <c r="AX1262" s="552"/>
      <c r="AY1262" s="552"/>
      <c r="AZ1262" s="552"/>
      <c r="BA1262" s="616"/>
      <c r="BB1262" s="552"/>
      <c r="BC1262" s="552"/>
      <c r="BD1262" s="552"/>
      <c r="BE1262" s="616"/>
      <c r="BF1262" s="552"/>
      <c r="BG1262" s="552"/>
      <c r="BH1262" s="552"/>
      <c r="BI1262" s="552"/>
      <c r="BJ1262" s="552"/>
      <c r="BK1262" s="552"/>
      <c r="BL1262" s="552"/>
      <c r="BM1262" s="552"/>
      <c r="BN1262" s="552"/>
      <c r="BO1262" s="678"/>
    </row>
    <row r="1263" spans="32:67" ht="20.25" customHeight="1">
      <c r="AF1263" s="678"/>
      <c r="AG1263" s="552"/>
      <c r="AH1263" s="552"/>
      <c r="AI1263" s="614"/>
      <c r="AJ1263" s="552"/>
      <c r="AK1263" s="552"/>
      <c r="AL1263" s="552"/>
      <c r="AM1263" s="615"/>
      <c r="AN1263" s="259"/>
      <c r="AO1263" s="615"/>
      <c r="AP1263" s="552"/>
      <c r="AQ1263" s="552"/>
      <c r="AR1263" s="552"/>
      <c r="AS1263" s="552"/>
      <c r="AT1263" s="552"/>
      <c r="AU1263" s="552"/>
      <c r="AV1263" s="552"/>
      <c r="AW1263" s="616"/>
      <c r="AX1263" s="552"/>
      <c r="AY1263" s="552"/>
      <c r="AZ1263" s="552"/>
      <c r="BA1263" s="616"/>
      <c r="BB1263" s="552"/>
      <c r="BC1263" s="552"/>
      <c r="BD1263" s="552"/>
      <c r="BE1263" s="616"/>
      <c r="BF1263" s="552"/>
      <c r="BG1263" s="552"/>
      <c r="BH1263" s="552"/>
      <c r="BI1263" s="552"/>
      <c r="BJ1263" s="552"/>
      <c r="BK1263" s="552"/>
      <c r="BL1263" s="552"/>
      <c r="BM1263" s="552"/>
      <c r="BN1263" s="552"/>
      <c r="BO1263" s="678"/>
    </row>
    <row r="1264" spans="32:67" ht="20.25" customHeight="1">
      <c r="AF1264" s="678"/>
      <c r="AG1264" s="552"/>
      <c r="AH1264" s="552"/>
      <c r="AI1264" s="614"/>
      <c r="AJ1264" s="552"/>
      <c r="AK1264" s="552"/>
      <c r="AL1264" s="552"/>
      <c r="AM1264" s="615"/>
      <c r="AN1264" s="259"/>
      <c r="AO1264" s="615"/>
      <c r="AP1264" s="552"/>
      <c r="AQ1264" s="552"/>
      <c r="AR1264" s="552"/>
      <c r="AS1264" s="552"/>
      <c r="AT1264" s="552"/>
      <c r="AU1264" s="552"/>
      <c r="AV1264" s="552"/>
      <c r="AW1264" s="616"/>
      <c r="AX1264" s="552"/>
      <c r="AY1264" s="552"/>
      <c r="AZ1264" s="552"/>
      <c r="BA1264" s="616"/>
      <c r="BB1264" s="552"/>
      <c r="BC1264" s="552"/>
      <c r="BD1264" s="552"/>
      <c r="BE1264" s="616"/>
      <c r="BF1264" s="552"/>
      <c r="BG1264" s="552"/>
      <c r="BH1264" s="552"/>
      <c r="BI1264" s="552"/>
      <c r="BJ1264" s="552"/>
      <c r="BK1264" s="552"/>
      <c r="BL1264" s="552"/>
      <c r="BM1264" s="552"/>
      <c r="BN1264" s="552"/>
      <c r="BO1264" s="678"/>
    </row>
    <row r="1265" spans="32:67" ht="20.25" customHeight="1">
      <c r="AF1265" s="678"/>
      <c r="AG1265" s="552"/>
      <c r="AH1265" s="552"/>
      <c r="AI1265" s="614"/>
      <c r="AJ1265" s="552"/>
      <c r="AK1265" s="552"/>
      <c r="AL1265" s="552"/>
      <c r="AM1265" s="615"/>
      <c r="AN1265" s="259"/>
      <c r="AO1265" s="615"/>
      <c r="AP1265" s="552"/>
      <c r="AQ1265" s="552"/>
      <c r="AR1265" s="552"/>
      <c r="AS1265" s="552"/>
      <c r="AT1265" s="552"/>
      <c r="AU1265" s="552"/>
      <c r="AV1265" s="552"/>
      <c r="AW1265" s="616"/>
      <c r="AX1265" s="552"/>
      <c r="AY1265" s="552"/>
      <c r="AZ1265" s="552"/>
      <c r="BA1265" s="616"/>
      <c r="BB1265" s="552"/>
      <c r="BC1265" s="552"/>
      <c r="BD1265" s="552"/>
      <c r="BE1265" s="616"/>
      <c r="BF1265" s="552"/>
      <c r="BG1265" s="552"/>
      <c r="BH1265" s="552"/>
      <c r="BI1265" s="552"/>
      <c r="BJ1265" s="552"/>
      <c r="BK1265" s="552"/>
      <c r="BL1265" s="552"/>
      <c r="BM1265" s="552"/>
      <c r="BN1265" s="552"/>
      <c r="BO1265" s="678"/>
    </row>
    <row r="1266" spans="32:67" ht="20.25" customHeight="1">
      <c r="AF1266" s="678"/>
      <c r="AG1266" s="552"/>
      <c r="AH1266" s="552"/>
      <c r="AI1266" s="614"/>
      <c r="AJ1266" s="552"/>
      <c r="AK1266" s="552"/>
      <c r="AL1266" s="552"/>
      <c r="AM1266" s="615"/>
      <c r="AN1266" s="259"/>
      <c r="AO1266" s="615"/>
      <c r="AP1266" s="552"/>
      <c r="AQ1266" s="552"/>
      <c r="AR1266" s="552"/>
      <c r="AS1266" s="552"/>
      <c r="AT1266" s="552"/>
      <c r="AU1266" s="552"/>
      <c r="AV1266" s="552"/>
      <c r="AW1266" s="616"/>
      <c r="AX1266" s="552"/>
      <c r="AY1266" s="552"/>
      <c r="AZ1266" s="552"/>
      <c r="BA1266" s="616"/>
      <c r="BB1266" s="552"/>
      <c r="BC1266" s="552"/>
      <c r="BD1266" s="552"/>
      <c r="BE1266" s="616"/>
      <c r="BF1266" s="552"/>
      <c r="BG1266" s="552"/>
      <c r="BH1266" s="552"/>
      <c r="BI1266" s="552"/>
      <c r="BJ1266" s="552"/>
      <c r="BK1266" s="552"/>
      <c r="BL1266" s="552"/>
      <c r="BM1266" s="552"/>
      <c r="BN1266" s="552"/>
      <c r="BO1266" s="678"/>
    </row>
    <row r="1267" spans="32:67" ht="20.25" customHeight="1">
      <c r="AF1267" s="678"/>
      <c r="AG1267" s="552"/>
      <c r="AH1267" s="552"/>
      <c r="AI1267" s="614"/>
      <c r="AJ1267" s="552"/>
      <c r="AK1267" s="552"/>
      <c r="AL1267" s="552"/>
      <c r="AM1267" s="615"/>
      <c r="AN1267" s="259"/>
      <c r="AO1267" s="615"/>
      <c r="AP1267" s="552"/>
      <c r="AQ1267" s="552"/>
      <c r="AR1267" s="552"/>
      <c r="AS1267" s="552"/>
      <c r="AT1267" s="552"/>
      <c r="AU1267" s="552"/>
      <c r="AV1267" s="552"/>
      <c r="AW1267" s="616"/>
      <c r="AX1267" s="552"/>
      <c r="AY1267" s="552"/>
      <c r="AZ1267" s="552"/>
      <c r="BA1267" s="616"/>
      <c r="BB1267" s="552"/>
      <c r="BC1267" s="552"/>
      <c r="BD1267" s="552"/>
      <c r="BE1267" s="616"/>
      <c r="BF1267" s="552"/>
      <c r="BG1267" s="552"/>
      <c r="BH1267" s="552"/>
      <c r="BI1267" s="552"/>
      <c r="BJ1267" s="552"/>
      <c r="BK1267" s="552"/>
      <c r="BL1267" s="552"/>
      <c r="BM1267" s="552"/>
      <c r="BN1267" s="552"/>
      <c r="BO1267" s="678"/>
    </row>
    <row r="1268" spans="32:67" ht="20.25" customHeight="1">
      <c r="AF1268" s="678"/>
      <c r="AG1268" s="552"/>
      <c r="AH1268" s="552"/>
      <c r="AI1268" s="614"/>
      <c r="AJ1268" s="552"/>
      <c r="AK1268" s="552"/>
      <c r="AL1268" s="552"/>
      <c r="AM1268" s="615"/>
      <c r="AN1268" s="259"/>
      <c r="AO1268" s="615"/>
      <c r="AP1268" s="552"/>
      <c r="AQ1268" s="552"/>
      <c r="AR1268" s="552"/>
      <c r="AS1268" s="552"/>
      <c r="AT1268" s="552"/>
      <c r="AU1268" s="552"/>
      <c r="AV1268" s="552"/>
      <c r="AW1268" s="616"/>
      <c r="AX1268" s="552"/>
      <c r="AY1268" s="552"/>
      <c r="AZ1268" s="552"/>
      <c r="BA1268" s="616"/>
      <c r="BB1268" s="552"/>
      <c r="BC1268" s="552"/>
      <c r="BD1268" s="552"/>
      <c r="BE1268" s="616"/>
      <c r="BF1268" s="552"/>
      <c r="BG1268" s="552"/>
      <c r="BH1268" s="552"/>
      <c r="BI1268" s="552"/>
      <c r="BJ1268" s="552"/>
      <c r="BK1268" s="552"/>
      <c r="BL1268" s="552"/>
      <c r="BM1268" s="552"/>
      <c r="BN1268" s="552"/>
      <c r="BO1268" s="678"/>
    </row>
    <row r="1269" spans="32:67" ht="20.25" customHeight="1">
      <c r="AF1269" s="678"/>
      <c r="AG1269" s="552"/>
      <c r="AH1269" s="552"/>
      <c r="AI1269" s="614"/>
      <c r="AJ1269" s="552"/>
      <c r="AK1269" s="552"/>
      <c r="AL1269" s="552"/>
      <c r="AM1269" s="615"/>
      <c r="AN1269" s="259"/>
      <c r="AO1269" s="615"/>
      <c r="AP1269" s="552"/>
      <c r="AQ1269" s="552"/>
      <c r="AR1269" s="552"/>
      <c r="AS1269" s="552"/>
      <c r="AT1269" s="552"/>
      <c r="AU1269" s="552"/>
      <c r="AV1269" s="552"/>
      <c r="AW1269" s="616"/>
      <c r="AX1269" s="552"/>
      <c r="AY1269" s="552"/>
      <c r="AZ1269" s="552"/>
      <c r="BA1269" s="616"/>
      <c r="BB1269" s="552"/>
      <c r="BC1269" s="552"/>
      <c r="BD1269" s="552"/>
      <c r="BE1269" s="616"/>
      <c r="BF1269" s="552"/>
      <c r="BG1269" s="552"/>
      <c r="BH1269" s="552"/>
      <c r="BI1269" s="552"/>
      <c r="BJ1269" s="552"/>
      <c r="BK1269" s="552"/>
      <c r="BL1269" s="552"/>
      <c r="BM1269" s="552"/>
      <c r="BN1269" s="552"/>
      <c r="BO1269" s="678"/>
    </row>
    <row r="1270" spans="32:67" ht="20.25" customHeight="1">
      <c r="AF1270" s="678"/>
      <c r="AG1270" s="552"/>
      <c r="AH1270" s="552"/>
      <c r="AI1270" s="614"/>
      <c r="AJ1270" s="552"/>
      <c r="AK1270" s="552"/>
      <c r="AL1270" s="552"/>
      <c r="AM1270" s="615"/>
      <c r="AN1270" s="259"/>
      <c r="AO1270" s="615"/>
      <c r="AP1270" s="552"/>
      <c r="AQ1270" s="552"/>
      <c r="AR1270" s="552"/>
      <c r="AS1270" s="552"/>
      <c r="AT1270" s="552"/>
      <c r="AU1270" s="552"/>
      <c r="AV1270" s="552"/>
      <c r="AW1270" s="616"/>
      <c r="AX1270" s="552"/>
      <c r="AY1270" s="552"/>
      <c r="AZ1270" s="552"/>
      <c r="BA1270" s="616"/>
      <c r="BB1270" s="552"/>
      <c r="BC1270" s="552"/>
      <c r="BD1270" s="552"/>
      <c r="BE1270" s="616"/>
      <c r="BF1270" s="552"/>
      <c r="BG1270" s="552"/>
      <c r="BH1270" s="552"/>
      <c r="BI1270" s="552"/>
      <c r="BJ1270" s="552"/>
      <c r="BK1270" s="552"/>
      <c r="BL1270" s="552"/>
      <c r="BM1270" s="552"/>
      <c r="BN1270" s="552"/>
      <c r="BO1270" s="678"/>
    </row>
    <row r="1271" spans="32:67" ht="20.25" customHeight="1">
      <c r="AF1271" s="678"/>
      <c r="AG1271" s="552"/>
      <c r="AH1271" s="552"/>
      <c r="AI1271" s="614"/>
      <c r="AJ1271" s="552"/>
      <c r="AK1271" s="552"/>
      <c r="AL1271" s="552"/>
      <c r="AM1271" s="615"/>
      <c r="AN1271" s="259"/>
      <c r="AO1271" s="615"/>
      <c r="AP1271" s="552"/>
      <c r="AQ1271" s="552"/>
      <c r="AR1271" s="552"/>
      <c r="AS1271" s="552"/>
      <c r="AT1271" s="552"/>
      <c r="AU1271" s="552"/>
      <c r="AV1271" s="552"/>
      <c r="AW1271" s="616"/>
      <c r="AX1271" s="552"/>
      <c r="AY1271" s="552"/>
      <c r="AZ1271" s="552"/>
      <c r="BA1271" s="616"/>
      <c r="BB1271" s="552"/>
      <c r="BC1271" s="552"/>
      <c r="BD1271" s="552"/>
      <c r="BE1271" s="616"/>
      <c r="BF1271" s="552"/>
      <c r="BG1271" s="552"/>
      <c r="BH1271" s="552"/>
      <c r="BI1271" s="552"/>
      <c r="BJ1271" s="552"/>
      <c r="BK1271" s="552"/>
      <c r="BL1271" s="552"/>
      <c r="BM1271" s="552"/>
      <c r="BN1271" s="552"/>
      <c r="BO1271" s="678"/>
    </row>
    <row r="1272" spans="32:67" ht="20.25" customHeight="1">
      <c r="AF1272" s="678"/>
      <c r="AG1272" s="552"/>
      <c r="AH1272" s="552"/>
      <c r="AI1272" s="614"/>
      <c r="AJ1272" s="552"/>
      <c r="AK1272" s="552"/>
      <c r="AL1272" s="552"/>
      <c r="AM1272" s="615"/>
      <c r="AN1272" s="259"/>
      <c r="AO1272" s="615"/>
      <c r="AP1272" s="552"/>
      <c r="AQ1272" s="552"/>
      <c r="AR1272" s="552"/>
      <c r="AS1272" s="552"/>
      <c r="AT1272" s="552"/>
      <c r="AU1272" s="552"/>
      <c r="AV1272" s="552"/>
      <c r="AW1272" s="616"/>
      <c r="AX1272" s="552"/>
      <c r="AY1272" s="552"/>
      <c r="AZ1272" s="552"/>
      <c r="BA1272" s="616"/>
      <c r="BB1272" s="552"/>
      <c r="BC1272" s="552"/>
      <c r="BD1272" s="552"/>
      <c r="BE1272" s="616"/>
      <c r="BF1272" s="552"/>
      <c r="BG1272" s="552"/>
      <c r="BH1272" s="552"/>
      <c r="BI1272" s="552"/>
      <c r="BJ1272" s="552"/>
      <c r="BK1272" s="552"/>
      <c r="BL1272" s="552"/>
      <c r="BM1272" s="552"/>
      <c r="BN1272" s="552"/>
      <c r="BO1272" s="678"/>
    </row>
    <row r="1273" spans="32:67" ht="20.25" customHeight="1">
      <c r="AF1273" s="678"/>
      <c r="AG1273" s="552"/>
      <c r="AH1273" s="552"/>
      <c r="AI1273" s="614"/>
      <c r="AJ1273" s="552"/>
      <c r="AK1273" s="552"/>
      <c r="AL1273" s="552"/>
      <c r="AM1273" s="615"/>
      <c r="AN1273" s="259"/>
      <c r="AO1273" s="615"/>
      <c r="AP1273" s="552"/>
      <c r="AQ1273" s="552"/>
      <c r="AR1273" s="552"/>
      <c r="AS1273" s="552"/>
      <c r="AT1273" s="552"/>
      <c r="AU1273" s="552"/>
      <c r="AV1273" s="552"/>
      <c r="AW1273" s="616"/>
      <c r="AX1273" s="552"/>
      <c r="AY1273" s="552"/>
      <c r="AZ1273" s="552"/>
      <c r="BA1273" s="616"/>
      <c r="BB1273" s="552"/>
      <c r="BC1273" s="552"/>
      <c r="BD1273" s="552"/>
      <c r="BE1273" s="616"/>
      <c r="BF1273" s="552"/>
      <c r="BG1273" s="552"/>
      <c r="BH1273" s="552"/>
      <c r="BI1273" s="552"/>
      <c r="BJ1273" s="552"/>
      <c r="BK1273" s="552"/>
      <c r="BL1273" s="552"/>
      <c r="BM1273" s="552"/>
      <c r="BN1273" s="552"/>
      <c r="BO1273" s="678"/>
    </row>
    <row r="1274" spans="32:67" ht="20.25" customHeight="1">
      <c r="AF1274" s="678"/>
      <c r="AG1274" s="552"/>
      <c r="AH1274" s="552"/>
      <c r="AI1274" s="614"/>
      <c r="AJ1274" s="552"/>
      <c r="AK1274" s="552"/>
      <c r="AL1274" s="552"/>
      <c r="AM1274" s="615"/>
      <c r="AN1274" s="259"/>
      <c r="AO1274" s="615"/>
      <c r="AP1274" s="552"/>
      <c r="AQ1274" s="552"/>
      <c r="AR1274" s="552"/>
      <c r="AS1274" s="552"/>
      <c r="AT1274" s="552"/>
      <c r="AU1274" s="552"/>
      <c r="AV1274" s="552"/>
      <c r="AW1274" s="616"/>
      <c r="AX1274" s="552"/>
      <c r="AY1274" s="552"/>
      <c r="AZ1274" s="552"/>
      <c r="BA1274" s="616"/>
      <c r="BB1274" s="552"/>
      <c r="BC1274" s="552"/>
      <c r="BD1274" s="552"/>
      <c r="BE1274" s="616"/>
      <c r="BF1274" s="552"/>
      <c r="BG1274" s="552"/>
      <c r="BH1274" s="552"/>
      <c r="BI1274" s="552"/>
      <c r="BJ1274" s="552"/>
      <c r="BK1274" s="552"/>
      <c r="BL1274" s="552"/>
      <c r="BM1274" s="552"/>
      <c r="BN1274" s="552"/>
      <c r="BO1274" s="678"/>
    </row>
    <row r="1275" spans="32:67" ht="20.25" customHeight="1">
      <c r="AF1275" s="678"/>
      <c r="AG1275" s="552"/>
      <c r="AH1275" s="552"/>
      <c r="AI1275" s="614"/>
      <c r="AJ1275" s="552"/>
      <c r="AK1275" s="552"/>
      <c r="AL1275" s="552"/>
      <c r="AM1275" s="615"/>
      <c r="AN1275" s="259"/>
      <c r="AO1275" s="615"/>
      <c r="AP1275" s="552"/>
      <c r="AQ1275" s="552"/>
      <c r="AR1275" s="552"/>
      <c r="AS1275" s="552"/>
      <c r="AT1275" s="552"/>
      <c r="AU1275" s="552"/>
      <c r="AV1275" s="552"/>
      <c r="AW1275" s="616"/>
      <c r="AX1275" s="552"/>
      <c r="AY1275" s="552"/>
      <c r="AZ1275" s="552"/>
      <c r="BA1275" s="616"/>
      <c r="BB1275" s="552"/>
      <c r="BC1275" s="552"/>
      <c r="BD1275" s="552"/>
      <c r="BE1275" s="616"/>
      <c r="BF1275" s="552"/>
      <c r="BG1275" s="552"/>
      <c r="BH1275" s="552"/>
      <c r="BI1275" s="552"/>
      <c r="BJ1275" s="552"/>
      <c r="BK1275" s="552"/>
      <c r="BL1275" s="552"/>
      <c r="BM1275" s="552"/>
      <c r="BN1275" s="552"/>
      <c r="BO1275" s="678"/>
    </row>
    <row r="1276" spans="32:67" ht="20.25" customHeight="1">
      <c r="AF1276" s="678"/>
      <c r="AG1276" s="552"/>
      <c r="AH1276" s="552"/>
      <c r="AI1276" s="614"/>
      <c r="AJ1276" s="552"/>
      <c r="AK1276" s="552"/>
      <c r="AL1276" s="552"/>
      <c r="AM1276" s="615"/>
      <c r="AN1276" s="259"/>
      <c r="AO1276" s="615"/>
      <c r="AP1276" s="552"/>
      <c r="AQ1276" s="552"/>
      <c r="AR1276" s="552"/>
      <c r="AS1276" s="552"/>
      <c r="AT1276" s="552"/>
      <c r="AU1276" s="552"/>
      <c r="AV1276" s="552"/>
      <c r="AW1276" s="616"/>
      <c r="AX1276" s="552"/>
      <c r="AY1276" s="552"/>
      <c r="AZ1276" s="552"/>
      <c r="BA1276" s="616"/>
      <c r="BB1276" s="552"/>
      <c r="BC1276" s="552"/>
      <c r="BD1276" s="552"/>
      <c r="BE1276" s="616"/>
      <c r="BF1276" s="552"/>
      <c r="BG1276" s="552"/>
      <c r="BH1276" s="552"/>
      <c r="BI1276" s="552"/>
      <c r="BJ1276" s="552"/>
      <c r="BK1276" s="552"/>
      <c r="BL1276" s="552"/>
      <c r="BM1276" s="552"/>
      <c r="BN1276" s="552"/>
      <c r="BO1276" s="678"/>
    </row>
    <row r="1277" spans="32:67" ht="20.25" customHeight="1">
      <c r="AF1277" s="678"/>
      <c r="AG1277" s="552"/>
      <c r="AH1277" s="552"/>
      <c r="AI1277" s="614"/>
      <c r="AJ1277" s="552"/>
      <c r="AK1277" s="552"/>
      <c r="AL1277" s="552"/>
      <c r="AM1277" s="615"/>
      <c r="AN1277" s="259"/>
      <c r="AO1277" s="615"/>
      <c r="AP1277" s="552"/>
      <c r="AQ1277" s="552"/>
      <c r="AR1277" s="552"/>
      <c r="AS1277" s="552"/>
      <c r="AT1277" s="552"/>
      <c r="AU1277" s="552"/>
      <c r="AV1277" s="552"/>
      <c r="AW1277" s="616"/>
      <c r="AX1277" s="552"/>
      <c r="AY1277" s="552"/>
      <c r="AZ1277" s="552"/>
      <c r="BA1277" s="616"/>
      <c r="BB1277" s="552"/>
      <c r="BC1277" s="552"/>
      <c r="BD1277" s="552"/>
      <c r="BE1277" s="616"/>
      <c r="BF1277" s="552"/>
      <c r="BG1277" s="552"/>
      <c r="BH1277" s="552"/>
      <c r="BI1277" s="552"/>
      <c r="BJ1277" s="552"/>
      <c r="BK1277" s="552"/>
      <c r="BL1277" s="552"/>
      <c r="BM1277" s="552"/>
      <c r="BN1277" s="552"/>
      <c r="BO1277" s="678"/>
    </row>
    <row r="1278" spans="32:67" ht="20.25" customHeight="1">
      <c r="AF1278" s="678"/>
      <c r="AG1278" s="552"/>
      <c r="AH1278" s="552"/>
      <c r="AI1278" s="614"/>
      <c r="AJ1278" s="552"/>
      <c r="AK1278" s="552"/>
      <c r="AL1278" s="552"/>
      <c r="AM1278" s="615"/>
      <c r="AN1278" s="259"/>
      <c r="AO1278" s="615"/>
      <c r="AP1278" s="552"/>
      <c r="AQ1278" s="552"/>
      <c r="AR1278" s="552"/>
      <c r="AS1278" s="552"/>
      <c r="AT1278" s="552"/>
      <c r="AU1278" s="552"/>
      <c r="AV1278" s="552"/>
      <c r="AW1278" s="616"/>
      <c r="AX1278" s="552"/>
      <c r="AY1278" s="552"/>
      <c r="AZ1278" s="552"/>
      <c r="BA1278" s="616"/>
      <c r="BB1278" s="552"/>
      <c r="BC1278" s="552"/>
      <c r="BD1278" s="552"/>
      <c r="BE1278" s="616"/>
      <c r="BF1278" s="552"/>
      <c r="BG1278" s="552"/>
      <c r="BH1278" s="552"/>
      <c r="BI1278" s="552"/>
      <c r="BJ1278" s="552"/>
      <c r="BK1278" s="552"/>
      <c r="BL1278" s="552"/>
      <c r="BM1278" s="552"/>
      <c r="BN1278" s="552"/>
      <c r="BO1278" s="678"/>
    </row>
    <row r="1279" spans="32:67" ht="20.25" customHeight="1">
      <c r="AF1279" s="678"/>
      <c r="AG1279" s="552"/>
      <c r="AH1279" s="552"/>
      <c r="AI1279" s="614"/>
      <c r="AJ1279" s="552"/>
      <c r="AK1279" s="552"/>
      <c r="AL1279" s="552"/>
      <c r="AM1279" s="615"/>
      <c r="AN1279" s="259"/>
      <c r="AO1279" s="615"/>
      <c r="AP1279" s="552"/>
      <c r="AQ1279" s="552"/>
      <c r="AR1279" s="552"/>
      <c r="AS1279" s="552"/>
      <c r="AT1279" s="552"/>
      <c r="AU1279" s="552"/>
      <c r="AV1279" s="552"/>
      <c r="AW1279" s="616"/>
      <c r="AX1279" s="552"/>
      <c r="AY1279" s="552"/>
      <c r="AZ1279" s="552"/>
      <c r="BA1279" s="616"/>
      <c r="BB1279" s="552"/>
      <c r="BC1279" s="552"/>
      <c r="BD1279" s="552"/>
      <c r="BE1279" s="616"/>
      <c r="BF1279" s="552"/>
      <c r="BG1279" s="552"/>
      <c r="BH1279" s="552"/>
      <c r="BI1279" s="552"/>
      <c r="BJ1279" s="552"/>
      <c r="BK1279" s="552"/>
      <c r="BL1279" s="552"/>
      <c r="BM1279" s="552"/>
      <c r="BN1279" s="552"/>
      <c r="BO1279" s="678"/>
    </row>
    <row r="1280" spans="32:67" ht="20.25" customHeight="1">
      <c r="AF1280" s="678"/>
      <c r="AG1280" s="552"/>
      <c r="AH1280" s="552"/>
      <c r="AI1280" s="614"/>
      <c r="AJ1280" s="552"/>
      <c r="AK1280" s="552"/>
      <c r="AL1280" s="552"/>
      <c r="AM1280" s="615"/>
      <c r="AN1280" s="259"/>
      <c r="AO1280" s="615"/>
      <c r="AP1280" s="552"/>
      <c r="AQ1280" s="552"/>
      <c r="AR1280" s="552"/>
      <c r="AS1280" s="552"/>
      <c r="AT1280" s="552"/>
      <c r="AU1280" s="552"/>
      <c r="AV1280" s="552"/>
      <c r="AW1280" s="616"/>
      <c r="AX1280" s="552"/>
      <c r="AY1280" s="552"/>
      <c r="AZ1280" s="552"/>
      <c r="BA1280" s="616"/>
      <c r="BB1280" s="552"/>
      <c r="BC1280" s="552"/>
      <c r="BD1280" s="552"/>
      <c r="BE1280" s="616"/>
      <c r="BF1280" s="552"/>
      <c r="BG1280" s="552"/>
      <c r="BH1280" s="552"/>
      <c r="BI1280" s="552"/>
      <c r="BJ1280" s="552"/>
      <c r="BK1280" s="552"/>
      <c r="BL1280" s="552"/>
      <c r="BM1280" s="552"/>
      <c r="BN1280" s="552"/>
      <c r="BO1280" s="678"/>
    </row>
    <row r="1281" spans="32:67" ht="20.25" customHeight="1">
      <c r="AF1281" s="678"/>
      <c r="AG1281" s="552"/>
      <c r="AH1281" s="552"/>
      <c r="AI1281" s="614"/>
      <c r="AJ1281" s="552"/>
      <c r="AK1281" s="552"/>
      <c r="AL1281" s="552"/>
      <c r="AM1281" s="615"/>
      <c r="AN1281" s="259"/>
      <c r="AO1281" s="615"/>
      <c r="AP1281" s="552"/>
      <c r="AQ1281" s="552"/>
      <c r="AR1281" s="552"/>
      <c r="AS1281" s="552"/>
      <c r="AT1281" s="552"/>
      <c r="AU1281" s="552"/>
      <c r="AV1281" s="552"/>
      <c r="AW1281" s="616"/>
      <c r="AX1281" s="552"/>
      <c r="AY1281" s="552"/>
      <c r="AZ1281" s="552"/>
      <c r="BA1281" s="616"/>
      <c r="BB1281" s="552"/>
      <c r="BC1281" s="552"/>
      <c r="BD1281" s="552"/>
      <c r="BE1281" s="616"/>
      <c r="BF1281" s="552"/>
      <c r="BG1281" s="552"/>
      <c r="BH1281" s="552"/>
      <c r="BI1281" s="552"/>
      <c r="BJ1281" s="552"/>
      <c r="BK1281" s="552"/>
      <c r="BL1281" s="552"/>
      <c r="BM1281" s="552"/>
      <c r="BN1281" s="552"/>
      <c r="BO1281" s="678"/>
    </row>
    <row r="1282" spans="32:67" ht="20.25" customHeight="1">
      <c r="AF1282" s="678"/>
      <c r="AG1282" s="552"/>
      <c r="AH1282" s="552"/>
      <c r="AI1282" s="614"/>
      <c r="AJ1282" s="552"/>
      <c r="AK1282" s="552"/>
      <c r="AL1282" s="552"/>
      <c r="AM1282" s="615"/>
      <c r="AN1282" s="259"/>
      <c r="AO1282" s="615"/>
      <c r="AP1282" s="552"/>
      <c r="AQ1282" s="552"/>
      <c r="AR1282" s="552"/>
      <c r="AS1282" s="552"/>
      <c r="AT1282" s="552"/>
      <c r="AU1282" s="552"/>
      <c r="AV1282" s="552"/>
      <c r="AW1282" s="616"/>
      <c r="AX1282" s="552"/>
      <c r="AY1282" s="552"/>
      <c r="AZ1282" s="552"/>
      <c r="BA1282" s="616"/>
      <c r="BB1282" s="552"/>
      <c r="BC1282" s="552"/>
      <c r="BD1282" s="552"/>
      <c r="BE1282" s="616"/>
      <c r="BF1282" s="552"/>
      <c r="BG1282" s="552"/>
      <c r="BH1282" s="552"/>
      <c r="BI1282" s="552"/>
      <c r="BJ1282" s="552"/>
      <c r="BK1282" s="552"/>
      <c r="BL1282" s="552"/>
      <c r="BM1282" s="552"/>
      <c r="BN1282" s="552"/>
      <c r="BO1282" s="678"/>
    </row>
    <row r="1283" spans="32:67" ht="20.25" customHeight="1">
      <c r="AF1283" s="678"/>
      <c r="AG1283" s="552"/>
      <c r="AH1283" s="552"/>
      <c r="AI1283" s="614"/>
      <c r="AJ1283" s="552"/>
      <c r="AK1283" s="552"/>
      <c r="AL1283" s="552"/>
      <c r="AM1283" s="615"/>
      <c r="AN1283" s="259"/>
      <c r="AO1283" s="615"/>
      <c r="AP1283" s="552"/>
      <c r="AQ1283" s="552"/>
      <c r="AR1283" s="552"/>
      <c r="AS1283" s="552"/>
      <c r="AT1283" s="552"/>
      <c r="AU1283" s="552"/>
      <c r="AV1283" s="552"/>
      <c r="AW1283" s="616"/>
      <c r="AX1283" s="552"/>
      <c r="AY1283" s="552"/>
      <c r="AZ1283" s="552"/>
      <c r="BA1283" s="616"/>
      <c r="BB1283" s="552"/>
      <c r="BC1283" s="552"/>
      <c r="BD1283" s="552"/>
      <c r="BE1283" s="616"/>
      <c r="BF1283" s="552"/>
      <c r="BG1283" s="552"/>
      <c r="BH1283" s="552"/>
      <c r="BI1283" s="552"/>
      <c r="BJ1283" s="552"/>
      <c r="BK1283" s="552"/>
      <c r="BL1283" s="552"/>
      <c r="BM1283" s="552"/>
      <c r="BN1283" s="552"/>
      <c r="BO1283" s="678"/>
    </row>
    <row r="1284" spans="32:67" ht="20.25" customHeight="1">
      <c r="AF1284" s="678"/>
      <c r="AG1284" s="552"/>
      <c r="AH1284" s="552"/>
      <c r="AI1284" s="614"/>
      <c r="AJ1284" s="552"/>
      <c r="AK1284" s="552"/>
      <c r="AL1284" s="552"/>
      <c r="AM1284" s="615"/>
      <c r="AN1284" s="259"/>
      <c r="AO1284" s="615"/>
      <c r="AP1284" s="552"/>
      <c r="AQ1284" s="552"/>
      <c r="AR1284" s="552"/>
      <c r="AS1284" s="552"/>
      <c r="AT1284" s="552"/>
      <c r="AU1284" s="552"/>
      <c r="AV1284" s="552"/>
      <c r="AW1284" s="616"/>
      <c r="AX1284" s="552"/>
      <c r="AY1284" s="552"/>
      <c r="AZ1284" s="552"/>
      <c r="BA1284" s="616"/>
      <c r="BB1284" s="552"/>
      <c r="BC1284" s="552"/>
      <c r="BD1284" s="552"/>
      <c r="BE1284" s="616"/>
      <c r="BF1284" s="552"/>
      <c r="BG1284" s="552"/>
      <c r="BH1284" s="552"/>
      <c r="BI1284" s="552"/>
      <c r="BJ1284" s="552"/>
      <c r="BK1284" s="552"/>
      <c r="BL1284" s="552"/>
      <c r="BM1284" s="552"/>
      <c r="BN1284" s="552"/>
      <c r="BO1284" s="678"/>
    </row>
    <row r="1285" spans="32:67" ht="20.25" customHeight="1">
      <c r="AF1285" s="678"/>
      <c r="AG1285" s="552"/>
      <c r="AH1285" s="552"/>
      <c r="AI1285" s="614"/>
      <c r="AJ1285" s="552"/>
      <c r="AK1285" s="552"/>
      <c r="AL1285" s="552"/>
      <c r="AM1285" s="615"/>
      <c r="AN1285" s="259"/>
      <c r="AO1285" s="615"/>
      <c r="AP1285" s="552"/>
      <c r="AQ1285" s="552"/>
      <c r="AR1285" s="552"/>
      <c r="AS1285" s="552"/>
      <c r="AT1285" s="552"/>
      <c r="AU1285" s="552"/>
      <c r="AV1285" s="552"/>
      <c r="AW1285" s="616"/>
      <c r="AX1285" s="552"/>
      <c r="AY1285" s="552"/>
      <c r="AZ1285" s="552"/>
      <c r="BA1285" s="616"/>
      <c r="BB1285" s="552"/>
      <c r="BC1285" s="552"/>
      <c r="BD1285" s="552"/>
      <c r="BE1285" s="616"/>
      <c r="BF1285" s="552"/>
      <c r="BG1285" s="552"/>
      <c r="BH1285" s="552"/>
      <c r="BI1285" s="552"/>
      <c r="BJ1285" s="552"/>
      <c r="BK1285" s="552"/>
      <c r="BL1285" s="552"/>
      <c r="BM1285" s="552"/>
      <c r="BN1285" s="552"/>
      <c r="BO1285" s="678"/>
    </row>
    <row r="1286" spans="32:67" ht="20.25" customHeight="1">
      <c r="AF1286" s="678"/>
      <c r="AG1286" s="552"/>
      <c r="AH1286" s="552"/>
      <c r="AI1286" s="614"/>
      <c r="AJ1286" s="552"/>
      <c r="AK1286" s="552"/>
      <c r="AL1286" s="552"/>
      <c r="AM1286" s="615"/>
      <c r="AN1286" s="259"/>
      <c r="AO1286" s="615"/>
      <c r="AP1286" s="552"/>
      <c r="AQ1286" s="552"/>
      <c r="AR1286" s="552"/>
      <c r="AS1286" s="552"/>
      <c r="AT1286" s="552"/>
      <c r="AU1286" s="552"/>
      <c r="AV1286" s="552"/>
      <c r="AW1286" s="616"/>
      <c r="AX1286" s="552"/>
      <c r="AY1286" s="552"/>
      <c r="AZ1286" s="552"/>
      <c r="BA1286" s="616"/>
      <c r="BB1286" s="552"/>
      <c r="BC1286" s="552"/>
      <c r="BD1286" s="552"/>
      <c r="BE1286" s="616"/>
      <c r="BF1286" s="552"/>
      <c r="BG1286" s="552"/>
      <c r="BH1286" s="552"/>
      <c r="BI1286" s="552"/>
      <c r="BJ1286" s="552"/>
      <c r="BK1286" s="552"/>
      <c r="BL1286" s="552"/>
      <c r="BM1286" s="552"/>
      <c r="BN1286" s="552"/>
      <c r="BO1286" s="678"/>
    </row>
    <row r="1287" spans="32:67" ht="20.25" customHeight="1">
      <c r="AF1287" s="678"/>
      <c r="AG1287" s="552"/>
      <c r="AH1287" s="552"/>
      <c r="AI1287" s="614"/>
      <c r="AJ1287" s="552"/>
      <c r="AK1287" s="552"/>
      <c r="AL1287" s="552"/>
      <c r="AM1287" s="615"/>
      <c r="AN1287" s="259"/>
      <c r="AO1287" s="615"/>
      <c r="AP1287" s="552"/>
      <c r="AQ1287" s="552"/>
      <c r="AR1287" s="552"/>
      <c r="AS1287" s="552"/>
      <c r="AT1287" s="552"/>
      <c r="AU1287" s="552"/>
      <c r="AV1287" s="552"/>
      <c r="AW1287" s="616"/>
      <c r="AX1287" s="552"/>
      <c r="AY1287" s="552"/>
      <c r="AZ1287" s="552"/>
      <c r="BA1287" s="616"/>
      <c r="BB1287" s="552"/>
      <c r="BC1287" s="552"/>
      <c r="BD1287" s="552"/>
      <c r="BE1287" s="616"/>
      <c r="BF1287" s="552"/>
      <c r="BG1287" s="552"/>
      <c r="BH1287" s="552"/>
      <c r="BI1287" s="552"/>
      <c r="BJ1287" s="552"/>
      <c r="BK1287" s="552"/>
      <c r="BL1287" s="552"/>
      <c r="BM1287" s="552"/>
      <c r="BN1287" s="552"/>
      <c r="BO1287" s="678"/>
    </row>
    <row r="1288" spans="32:67" ht="20.25" customHeight="1">
      <c r="AF1288" s="678"/>
      <c r="AG1288" s="552"/>
      <c r="AH1288" s="552"/>
      <c r="AI1288" s="614"/>
      <c r="AJ1288" s="552"/>
      <c r="AK1288" s="552"/>
      <c r="AL1288" s="552"/>
      <c r="AM1288" s="615"/>
      <c r="AN1288" s="259"/>
      <c r="AO1288" s="615"/>
      <c r="AP1288" s="552"/>
      <c r="AQ1288" s="552"/>
      <c r="AR1288" s="552"/>
      <c r="AS1288" s="552"/>
      <c r="AT1288" s="552"/>
      <c r="AU1288" s="552"/>
      <c r="AV1288" s="552"/>
      <c r="AW1288" s="616"/>
      <c r="AX1288" s="552"/>
      <c r="AY1288" s="552"/>
      <c r="AZ1288" s="552"/>
      <c r="BA1288" s="616"/>
      <c r="BB1288" s="552"/>
      <c r="BC1288" s="552"/>
      <c r="BD1288" s="552"/>
      <c r="BE1288" s="616"/>
      <c r="BF1288" s="552"/>
      <c r="BG1288" s="552"/>
      <c r="BH1288" s="552"/>
      <c r="BI1288" s="552"/>
      <c r="BJ1288" s="552"/>
      <c r="BK1288" s="552"/>
      <c r="BL1288" s="552"/>
      <c r="BM1288" s="552"/>
      <c r="BN1288" s="552"/>
      <c r="BO1288" s="678"/>
    </row>
    <row r="1289" spans="32:67" ht="20.25" customHeight="1">
      <c r="AF1289" s="678"/>
      <c r="AG1289" s="552"/>
      <c r="AH1289" s="552"/>
      <c r="AI1289" s="614"/>
      <c r="AJ1289" s="552"/>
      <c r="AK1289" s="552"/>
      <c r="AL1289" s="552"/>
      <c r="AM1289" s="615"/>
      <c r="AN1289" s="259"/>
      <c r="AO1289" s="615"/>
      <c r="AP1289" s="552"/>
      <c r="AQ1289" s="552"/>
      <c r="AR1289" s="552"/>
      <c r="AS1289" s="552"/>
      <c r="AT1289" s="552"/>
      <c r="AU1289" s="552"/>
      <c r="AV1289" s="552"/>
      <c r="AW1289" s="616"/>
      <c r="AX1289" s="552"/>
      <c r="AY1289" s="552"/>
      <c r="AZ1289" s="552"/>
      <c r="BA1289" s="616"/>
      <c r="BB1289" s="552"/>
      <c r="BC1289" s="552"/>
      <c r="BD1289" s="552"/>
      <c r="BE1289" s="616"/>
      <c r="BF1289" s="552"/>
      <c r="BG1289" s="552"/>
      <c r="BH1289" s="552"/>
      <c r="BI1289" s="552"/>
      <c r="BJ1289" s="552"/>
      <c r="BK1289" s="552"/>
      <c r="BL1289" s="552"/>
      <c r="BM1289" s="552"/>
      <c r="BN1289" s="552"/>
      <c r="BO1289" s="678"/>
    </row>
    <row r="1290" spans="32:67" ht="20.25" customHeight="1">
      <c r="AF1290" s="678"/>
      <c r="AG1290" s="552"/>
      <c r="AH1290" s="552"/>
      <c r="AI1290" s="614"/>
      <c r="AJ1290" s="552"/>
      <c r="AK1290" s="552"/>
      <c r="AL1290" s="552"/>
      <c r="AM1290" s="615"/>
      <c r="AN1290" s="259"/>
      <c r="AO1290" s="615"/>
      <c r="AP1290" s="552"/>
      <c r="AQ1290" s="552"/>
      <c r="AR1290" s="552"/>
      <c r="AS1290" s="552"/>
      <c r="AT1290" s="552"/>
      <c r="AU1290" s="552"/>
      <c r="AV1290" s="552"/>
      <c r="AW1290" s="616"/>
      <c r="AX1290" s="552"/>
      <c r="AY1290" s="552"/>
      <c r="AZ1290" s="552"/>
      <c r="BA1290" s="616"/>
      <c r="BB1290" s="552"/>
      <c r="BC1290" s="552"/>
      <c r="BD1290" s="552"/>
      <c r="BE1290" s="616"/>
      <c r="BF1290" s="552"/>
      <c r="BG1290" s="552"/>
      <c r="BH1290" s="552"/>
      <c r="BI1290" s="552"/>
      <c r="BJ1290" s="552"/>
      <c r="BK1290" s="552"/>
      <c r="BL1290" s="552"/>
      <c r="BM1290" s="552"/>
      <c r="BN1290" s="552"/>
      <c r="BO1290" s="678"/>
    </row>
    <row r="1291" spans="32:67" ht="20.25" customHeight="1">
      <c r="AF1291" s="678"/>
      <c r="AG1291" s="552"/>
      <c r="AH1291" s="552"/>
      <c r="AI1291" s="614"/>
      <c r="AJ1291" s="552"/>
      <c r="AK1291" s="552"/>
      <c r="AL1291" s="552"/>
      <c r="AM1291" s="615"/>
      <c r="AN1291" s="259"/>
      <c r="AO1291" s="615"/>
      <c r="AP1291" s="552"/>
      <c r="AQ1291" s="552"/>
      <c r="AR1291" s="552"/>
      <c r="AS1291" s="552"/>
      <c r="AT1291" s="552"/>
      <c r="AU1291" s="552"/>
      <c r="AV1291" s="552"/>
      <c r="AW1291" s="616"/>
      <c r="AX1291" s="552"/>
      <c r="AY1291" s="552"/>
      <c r="AZ1291" s="552"/>
      <c r="BA1291" s="616"/>
      <c r="BB1291" s="552"/>
      <c r="BC1291" s="552"/>
      <c r="BD1291" s="552"/>
      <c r="BE1291" s="616"/>
      <c r="BF1291" s="552"/>
      <c r="BG1291" s="552"/>
      <c r="BH1291" s="552"/>
      <c r="BI1291" s="552"/>
      <c r="BJ1291" s="552"/>
      <c r="BK1291" s="552"/>
      <c r="BL1291" s="552"/>
      <c r="BM1291" s="552"/>
      <c r="BN1291" s="552"/>
      <c r="BO1291" s="678"/>
    </row>
    <row r="1292" spans="32:67" ht="20.25" customHeight="1">
      <c r="AF1292" s="678"/>
      <c r="AG1292" s="552"/>
      <c r="AH1292" s="552"/>
      <c r="AI1292" s="614"/>
      <c r="AJ1292" s="552"/>
      <c r="AK1292" s="552"/>
      <c r="AL1292" s="552"/>
      <c r="AM1292" s="615"/>
      <c r="AN1292" s="259"/>
      <c r="AO1292" s="615"/>
      <c r="AP1292" s="552"/>
      <c r="AQ1292" s="552"/>
      <c r="AR1292" s="552"/>
      <c r="AS1292" s="552"/>
      <c r="AT1292" s="552"/>
      <c r="AU1292" s="552"/>
      <c r="AV1292" s="552"/>
      <c r="AW1292" s="616"/>
      <c r="AX1292" s="552"/>
      <c r="AY1292" s="552"/>
      <c r="AZ1292" s="552"/>
      <c r="BA1292" s="616"/>
      <c r="BB1292" s="552"/>
      <c r="BC1292" s="552"/>
      <c r="BD1292" s="552"/>
      <c r="BE1292" s="616"/>
      <c r="BF1292" s="552"/>
      <c r="BG1292" s="552"/>
      <c r="BH1292" s="552"/>
      <c r="BI1292" s="552"/>
      <c r="BJ1292" s="552"/>
      <c r="BK1292" s="552"/>
      <c r="BL1292" s="552"/>
      <c r="BM1292" s="552"/>
      <c r="BN1292" s="552"/>
      <c r="BO1292" s="678"/>
    </row>
    <row r="1293" spans="32:67" ht="20.25" customHeight="1">
      <c r="AF1293" s="678"/>
      <c r="AG1293" s="552"/>
      <c r="AH1293" s="552"/>
      <c r="AI1293" s="614"/>
      <c r="AJ1293" s="552"/>
      <c r="AK1293" s="552"/>
      <c r="AL1293" s="552"/>
      <c r="AM1293" s="615"/>
      <c r="AN1293" s="259"/>
      <c r="AO1293" s="615"/>
      <c r="AP1293" s="552"/>
      <c r="AQ1293" s="552"/>
      <c r="AR1293" s="552"/>
      <c r="AS1293" s="552"/>
      <c r="AT1293" s="552"/>
      <c r="AU1293" s="552"/>
      <c r="AV1293" s="552"/>
      <c r="AW1293" s="616"/>
      <c r="AX1293" s="552"/>
      <c r="AY1293" s="552"/>
      <c r="AZ1293" s="552"/>
      <c r="BA1293" s="616"/>
      <c r="BB1293" s="552"/>
      <c r="BC1293" s="552"/>
      <c r="BD1293" s="552"/>
      <c r="BE1293" s="616"/>
      <c r="BF1293" s="552"/>
      <c r="BG1293" s="552"/>
      <c r="BH1293" s="552"/>
      <c r="BI1293" s="552"/>
      <c r="BJ1293" s="552"/>
      <c r="BK1293" s="552"/>
      <c r="BL1293" s="552"/>
      <c r="BM1293" s="552"/>
      <c r="BN1293" s="552"/>
      <c r="BO1293" s="678"/>
    </row>
    <row r="1294" spans="32:67" ht="20.25" customHeight="1">
      <c r="AF1294" s="678"/>
      <c r="AG1294" s="552"/>
      <c r="AH1294" s="552"/>
      <c r="AI1294" s="614"/>
      <c r="AJ1294" s="552"/>
      <c r="AK1294" s="552"/>
      <c r="AL1294" s="552"/>
      <c r="AM1294" s="615"/>
      <c r="AN1294" s="259"/>
      <c r="AO1294" s="615"/>
      <c r="AP1294" s="552"/>
      <c r="AQ1294" s="552"/>
      <c r="AR1294" s="552"/>
      <c r="AS1294" s="552"/>
      <c r="AT1294" s="552"/>
      <c r="AU1294" s="552"/>
      <c r="AV1294" s="552"/>
      <c r="AW1294" s="616"/>
      <c r="AX1294" s="552"/>
      <c r="AY1294" s="552"/>
      <c r="AZ1294" s="552"/>
      <c r="BA1294" s="616"/>
      <c r="BB1294" s="552"/>
      <c r="BC1294" s="552"/>
      <c r="BD1294" s="552"/>
      <c r="BE1294" s="616"/>
      <c r="BF1294" s="552"/>
      <c r="BG1294" s="552"/>
      <c r="BH1294" s="552"/>
      <c r="BI1294" s="552"/>
      <c r="BJ1294" s="552"/>
      <c r="BK1294" s="552"/>
      <c r="BL1294" s="552"/>
      <c r="BM1294" s="552"/>
      <c r="BN1294" s="552"/>
      <c r="BO1294" s="678"/>
    </row>
    <row r="1295" spans="32:67" ht="20.25" customHeight="1">
      <c r="AF1295" s="678"/>
      <c r="AG1295" s="552"/>
      <c r="AH1295" s="552"/>
      <c r="AI1295" s="614"/>
      <c r="AJ1295" s="552"/>
      <c r="AK1295" s="552"/>
      <c r="AL1295" s="552"/>
      <c r="AM1295" s="615"/>
      <c r="AN1295" s="259"/>
      <c r="AO1295" s="615"/>
      <c r="AP1295" s="552"/>
      <c r="AQ1295" s="552"/>
      <c r="AR1295" s="552"/>
      <c r="AS1295" s="552"/>
      <c r="AT1295" s="552"/>
      <c r="AU1295" s="552"/>
      <c r="AV1295" s="552"/>
      <c r="AW1295" s="616"/>
      <c r="AX1295" s="552"/>
      <c r="AY1295" s="552"/>
      <c r="AZ1295" s="552"/>
      <c r="BA1295" s="616"/>
      <c r="BB1295" s="552"/>
      <c r="BC1295" s="552"/>
      <c r="BD1295" s="552"/>
      <c r="BE1295" s="616"/>
      <c r="BF1295" s="552"/>
      <c r="BG1295" s="552"/>
      <c r="BH1295" s="552"/>
      <c r="BI1295" s="552"/>
      <c r="BJ1295" s="552"/>
      <c r="BK1295" s="552"/>
      <c r="BL1295" s="552"/>
      <c r="BM1295" s="552"/>
      <c r="BN1295" s="552"/>
      <c r="BO1295" s="678"/>
    </row>
    <row r="1296" spans="32:67" ht="20.25" customHeight="1">
      <c r="AF1296" s="678"/>
      <c r="AG1296" s="552"/>
      <c r="AH1296" s="552"/>
      <c r="AI1296" s="614"/>
      <c r="AJ1296" s="552"/>
      <c r="AK1296" s="552"/>
      <c r="AL1296" s="552"/>
      <c r="AM1296" s="615"/>
      <c r="AN1296" s="259"/>
      <c r="AO1296" s="615"/>
      <c r="AP1296" s="552"/>
      <c r="AQ1296" s="552"/>
      <c r="AR1296" s="552"/>
      <c r="AS1296" s="552"/>
      <c r="AT1296" s="552"/>
      <c r="AU1296" s="552"/>
      <c r="AV1296" s="552"/>
      <c r="AW1296" s="616"/>
      <c r="AX1296" s="552"/>
      <c r="AY1296" s="552"/>
      <c r="AZ1296" s="552"/>
      <c r="BA1296" s="616"/>
      <c r="BB1296" s="552"/>
      <c r="BC1296" s="552"/>
      <c r="BD1296" s="552"/>
      <c r="BE1296" s="616"/>
      <c r="BF1296" s="552"/>
      <c r="BG1296" s="552"/>
      <c r="BH1296" s="552"/>
      <c r="BI1296" s="552"/>
      <c r="BJ1296" s="552"/>
      <c r="BK1296" s="552"/>
      <c r="BL1296" s="552"/>
      <c r="BM1296" s="552"/>
      <c r="BN1296" s="552"/>
      <c r="BO1296" s="678"/>
    </row>
    <row r="1297" spans="32:67" ht="20.25" customHeight="1">
      <c r="AF1297" s="678"/>
      <c r="AG1297" s="552"/>
      <c r="AH1297" s="552"/>
      <c r="AI1297" s="614"/>
      <c r="AJ1297" s="552"/>
      <c r="AK1297" s="552"/>
      <c r="AL1297" s="552"/>
      <c r="AM1297" s="615"/>
      <c r="AN1297" s="259"/>
      <c r="AO1297" s="615"/>
      <c r="AP1297" s="552"/>
      <c r="AQ1297" s="552"/>
      <c r="AR1297" s="552"/>
      <c r="AS1297" s="552"/>
      <c r="AT1297" s="552"/>
      <c r="AU1297" s="552"/>
      <c r="AV1297" s="552"/>
      <c r="AW1297" s="616"/>
      <c r="AX1297" s="552"/>
      <c r="AY1297" s="552"/>
      <c r="AZ1297" s="552"/>
      <c r="BA1297" s="616"/>
      <c r="BB1297" s="552"/>
      <c r="BC1297" s="552"/>
      <c r="BD1297" s="552"/>
      <c r="BE1297" s="616"/>
      <c r="BF1297" s="552"/>
      <c r="BG1297" s="552"/>
      <c r="BH1297" s="552"/>
      <c r="BI1297" s="552"/>
      <c r="BJ1297" s="552"/>
      <c r="BK1297" s="552"/>
      <c r="BL1297" s="552"/>
      <c r="BM1297" s="552"/>
      <c r="BN1297" s="552"/>
      <c r="BO1297" s="678"/>
    </row>
    <row r="1298" spans="32:67" ht="20.25" customHeight="1">
      <c r="AF1298" s="678"/>
      <c r="AG1298" s="552"/>
      <c r="AH1298" s="552"/>
      <c r="AI1298" s="614"/>
      <c r="AJ1298" s="552"/>
      <c r="AK1298" s="552"/>
      <c r="AL1298" s="552"/>
      <c r="AM1298" s="615"/>
      <c r="AN1298" s="259"/>
      <c r="AO1298" s="615"/>
      <c r="AP1298" s="552"/>
      <c r="AQ1298" s="552"/>
      <c r="AR1298" s="552"/>
      <c r="AS1298" s="552"/>
      <c r="AT1298" s="552"/>
      <c r="AU1298" s="552"/>
      <c r="AV1298" s="552"/>
      <c r="AW1298" s="616"/>
      <c r="AX1298" s="552"/>
      <c r="AY1298" s="552"/>
      <c r="AZ1298" s="552"/>
      <c r="BA1298" s="616"/>
      <c r="BB1298" s="552"/>
      <c r="BC1298" s="552"/>
      <c r="BD1298" s="552"/>
      <c r="BE1298" s="616"/>
      <c r="BF1298" s="552"/>
      <c r="BG1298" s="552"/>
      <c r="BH1298" s="552"/>
      <c r="BI1298" s="552"/>
      <c r="BJ1298" s="552"/>
      <c r="BK1298" s="552"/>
      <c r="BL1298" s="552"/>
      <c r="BM1298" s="552"/>
      <c r="BN1298" s="552"/>
      <c r="BO1298" s="678"/>
    </row>
    <row r="1299" spans="32:67" ht="20.25" customHeight="1">
      <c r="AF1299" s="678"/>
      <c r="AG1299" s="552"/>
      <c r="AH1299" s="552"/>
      <c r="AI1299" s="614"/>
      <c r="AJ1299" s="552"/>
      <c r="AK1299" s="552"/>
      <c r="AL1299" s="552"/>
      <c r="AM1299" s="615"/>
      <c r="AN1299" s="259"/>
      <c r="AO1299" s="615"/>
      <c r="AP1299" s="552"/>
      <c r="AQ1299" s="552"/>
      <c r="AR1299" s="552"/>
      <c r="AS1299" s="552"/>
      <c r="AT1299" s="552"/>
      <c r="AU1299" s="552"/>
      <c r="AV1299" s="552"/>
      <c r="AW1299" s="616"/>
      <c r="AX1299" s="552"/>
      <c r="AY1299" s="552"/>
      <c r="AZ1299" s="552"/>
      <c r="BA1299" s="616"/>
      <c r="BB1299" s="552"/>
      <c r="BC1299" s="552"/>
      <c r="BD1299" s="552"/>
      <c r="BE1299" s="616"/>
      <c r="BF1299" s="552"/>
      <c r="BG1299" s="552"/>
      <c r="BH1299" s="552"/>
      <c r="BI1299" s="552"/>
      <c r="BJ1299" s="552"/>
      <c r="BK1299" s="552"/>
      <c r="BL1299" s="552"/>
      <c r="BM1299" s="552"/>
      <c r="BN1299" s="552"/>
      <c r="BO1299" s="678"/>
    </row>
    <row r="1300" spans="32:67" ht="20.25" customHeight="1">
      <c r="AF1300" s="678"/>
      <c r="AG1300" s="552"/>
      <c r="AH1300" s="552"/>
      <c r="AI1300" s="614"/>
      <c r="AJ1300" s="552"/>
      <c r="AK1300" s="552"/>
      <c r="AL1300" s="552"/>
      <c r="AM1300" s="615"/>
      <c r="AN1300" s="259"/>
      <c r="AO1300" s="615"/>
      <c r="AP1300" s="552"/>
      <c r="AQ1300" s="552"/>
      <c r="AR1300" s="552"/>
      <c r="AS1300" s="552"/>
      <c r="AT1300" s="552"/>
      <c r="AU1300" s="552"/>
      <c r="AV1300" s="552"/>
      <c r="AW1300" s="616"/>
      <c r="AX1300" s="552"/>
      <c r="AY1300" s="552"/>
      <c r="AZ1300" s="552"/>
      <c r="BA1300" s="616"/>
      <c r="BB1300" s="552"/>
      <c r="BC1300" s="552"/>
      <c r="BD1300" s="552"/>
      <c r="BE1300" s="616"/>
      <c r="BF1300" s="552"/>
      <c r="BG1300" s="552"/>
      <c r="BH1300" s="552"/>
      <c r="BI1300" s="552"/>
      <c r="BJ1300" s="552"/>
      <c r="BK1300" s="552"/>
      <c r="BL1300" s="552"/>
      <c r="BM1300" s="552"/>
      <c r="BN1300" s="552"/>
      <c r="BO1300" s="678"/>
    </row>
    <row r="1301" spans="32:67" ht="20.25" customHeight="1">
      <c r="AF1301" s="678"/>
      <c r="AG1301" s="552"/>
      <c r="AH1301" s="552"/>
      <c r="AI1301" s="614"/>
      <c r="AJ1301" s="552"/>
      <c r="AK1301" s="552"/>
      <c r="AL1301" s="552"/>
      <c r="AM1301" s="615"/>
      <c r="AN1301" s="259"/>
      <c r="AO1301" s="615"/>
      <c r="AP1301" s="552"/>
      <c r="AQ1301" s="552"/>
      <c r="AR1301" s="552"/>
      <c r="AS1301" s="552"/>
      <c r="AT1301" s="552"/>
      <c r="AU1301" s="552"/>
      <c r="AV1301" s="552"/>
      <c r="AW1301" s="616"/>
      <c r="AX1301" s="552"/>
      <c r="AY1301" s="552"/>
      <c r="AZ1301" s="552"/>
      <c r="BA1301" s="616"/>
      <c r="BB1301" s="552"/>
      <c r="BC1301" s="552"/>
      <c r="BD1301" s="552"/>
      <c r="BE1301" s="616"/>
      <c r="BF1301" s="552"/>
      <c r="BG1301" s="552"/>
      <c r="BH1301" s="552"/>
      <c r="BI1301" s="552"/>
      <c r="BJ1301" s="552"/>
      <c r="BK1301" s="552"/>
      <c r="BL1301" s="552"/>
      <c r="BM1301" s="552"/>
      <c r="BN1301" s="552"/>
      <c r="BO1301" s="678"/>
    </row>
    <row r="1302" spans="32:67" ht="20.25" customHeight="1">
      <c r="AF1302" s="678"/>
      <c r="AG1302" s="552"/>
      <c r="AH1302" s="552"/>
      <c r="AI1302" s="614"/>
      <c r="AJ1302" s="552"/>
      <c r="AK1302" s="552"/>
      <c r="AL1302" s="552"/>
      <c r="AM1302" s="615"/>
      <c r="AN1302" s="259"/>
      <c r="AO1302" s="615"/>
      <c r="AP1302" s="552"/>
      <c r="AQ1302" s="552"/>
      <c r="AR1302" s="552"/>
      <c r="AS1302" s="552"/>
      <c r="AT1302" s="552"/>
      <c r="AU1302" s="552"/>
      <c r="AV1302" s="552"/>
      <c r="AW1302" s="616"/>
      <c r="AX1302" s="552"/>
      <c r="AY1302" s="552"/>
      <c r="AZ1302" s="552"/>
      <c r="BA1302" s="616"/>
      <c r="BB1302" s="552"/>
      <c r="BC1302" s="552"/>
      <c r="BD1302" s="552"/>
      <c r="BE1302" s="616"/>
      <c r="BF1302" s="552"/>
      <c r="BG1302" s="552"/>
      <c r="BH1302" s="552"/>
      <c r="BI1302" s="552"/>
      <c r="BJ1302" s="552"/>
      <c r="BK1302" s="552"/>
      <c r="BL1302" s="552"/>
      <c r="BM1302" s="552"/>
      <c r="BN1302" s="552"/>
      <c r="BO1302" s="678"/>
    </row>
    <row r="1303" spans="32:67" ht="20.25" customHeight="1">
      <c r="AF1303" s="678"/>
      <c r="AG1303" s="552"/>
      <c r="AH1303" s="552"/>
      <c r="AI1303" s="614"/>
      <c r="AJ1303" s="552"/>
      <c r="AK1303" s="552"/>
      <c r="AL1303" s="552"/>
      <c r="AM1303" s="615"/>
      <c r="AN1303" s="259"/>
      <c r="AO1303" s="615"/>
      <c r="AP1303" s="552"/>
      <c r="AQ1303" s="552"/>
      <c r="AR1303" s="552"/>
      <c r="AS1303" s="552"/>
      <c r="AT1303" s="552"/>
      <c r="AU1303" s="552"/>
      <c r="AV1303" s="552"/>
      <c r="AW1303" s="616"/>
      <c r="AX1303" s="552"/>
      <c r="AY1303" s="552"/>
      <c r="AZ1303" s="552"/>
      <c r="BA1303" s="616"/>
      <c r="BB1303" s="552"/>
      <c r="BC1303" s="552"/>
      <c r="BD1303" s="552"/>
      <c r="BE1303" s="616"/>
      <c r="BF1303" s="552"/>
      <c r="BG1303" s="552"/>
      <c r="BH1303" s="552"/>
      <c r="BI1303" s="552"/>
      <c r="BJ1303" s="552"/>
      <c r="BK1303" s="552"/>
      <c r="BL1303" s="552"/>
      <c r="BM1303" s="552"/>
      <c r="BN1303" s="552"/>
      <c r="BO1303" s="678"/>
    </row>
    <row r="1304" spans="32:67" ht="20.25" customHeight="1">
      <c r="AF1304" s="678"/>
      <c r="AG1304" s="552"/>
      <c r="AH1304" s="552"/>
      <c r="AI1304" s="614"/>
      <c r="AJ1304" s="552"/>
      <c r="AK1304" s="552"/>
      <c r="AL1304" s="552"/>
      <c r="AM1304" s="615"/>
      <c r="AN1304" s="259"/>
      <c r="AO1304" s="615"/>
      <c r="AP1304" s="552"/>
      <c r="AQ1304" s="552"/>
      <c r="AR1304" s="552"/>
      <c r="AS1304" s="552"/>
      <c r="AT1304" s="552"/>
      <c r="AU1304" s="552"/>
      <c r="AV1304" s="552"/>
      <c r="AW1304" s="616"/>
      <c r="AX1304" s="552"/>
      <c r="AY1304" s="552"/>
      <c r="AZ1304" s="552"/>
      <c r="BA1304" s="616"/>
      <c r="BB1304" s="552"/>
      <c r="BC1304" s="552"/>
      <c r="BD1304" s="552"/>
      <c r="BE1304" s="616"/>
      <c r="BF1304" s="552"/>
      <c r="BG1304" s="552"/>
      <c r="BH1304" s="552"/>
      <c r="BI1304" s="552"/>
      <c r="BJ1304" s="552"/>
      <c r="BK1304" s="552"/>
      <c r="BL1304" s="552"/>
      <c r="BM1304" s="552"/>
      <c r="BN1304" s="552"/>
      <c r="BO1304" s="678"/>
    </row>
    <row r="1305" spans="32:67" ht="20.25" customHeight="1">
      <c r="AF1305" s="678"/>
      <c r="AG1305" s="552"/>
      <c r="AH1305" s="552"/>
      <c r="AI1305" s="614"/>
      <c r="AJ1305" s="552"/>
      <c r="AK1305" s="552"/>
      <c r="AL1305" s="552"/>
      <c r="AM1305" s="615"/>
      <c r="AN1305" s="259"/>
      <c r="AO1305" s="615"/>
      <c r="AP1305" s="552"/>
      <c r="AQ1305" s="552"/>
      <c r="AR1305" s="552"/>
      <c r="AS1305" s="552"/>
      <c r="AT1305" s="552"/>
      <c r="AU1305" s="552"/>
      <c r="AV1305" s="552"/>
      <c r="AW1305" s="616"/>
      <c r="AX1305" s="552"/>
      <c r="AY1305" s="552"/>
      <c r="AZ1305" s="552"/>
      <c r="BA1305" s="616"/>
      <c r="BB1305" s="552"/>
      <c r="BC1305" s="552"/>
      <c r="BD1305" s="552"/>
      <c r="BE1305" s="616"/>
      <c r="BF1305" s="552"/>
      <c r="BG1305" s="552"/>
      <c r="BH1305" s="552"/>
      <c r="BI1305" s="552"/>
      <c r="BJ1305" s="552"/>
      <c r="BK1305" s="552"/>
      <c r="BL1305" s="552"/>
      <c r="BM1305" s="552"/>
      <c r="BN1305" s="552"/>
      <c r="BO1305" s="678"/>
    </row>
    <row r="1306" spans="32:67" ht="20.25" customHeight="1">
      <c r="AF1306" s="678"/>
      <c r="AG1306" s="552"/>
      <c r="AH1306" s="552"/>
      <c r="AI1306" s="614"/>
      <c r="AJ1306" s="552"/>
      <c r="AK1306" s="552"/>
      <c r="AL1306" s="552"/>
      <c r="AM1306" s="615"/>
      <c r="AN1306" s="259"/>
      <c r="AO1306" s="615"/>
      <c r="AP1306" s="552"/>
      <c r="AQ1306" s="552"/>
      <c r="AR1306" s="552"/>
      <c r="AS1306" s="552"/>
      <c r="AT1306" s="552"/>
      <c r="AU1306" s="552"/>
      <c r="AV1306" s="552"/>
      <c r="AW1306" s="616"/>
      <c r="AX1306" s="552"/>
      <c r="AY1306" s="552"/>
      <c r="AZ1306" s="552"/>
      <c r="BA1306" s="616"/>
      <c r="BB1306" s="552"/>
      <c r="BC1306" s="552"/>
      <c r="BD1306" s="552"/>
      <c r="BE1306" s="616"/>
      <c r="BF1306" s="552"/>
      <c r="BG1306" s="552"/>
      <c r="BH1306" s="552"/>
      <c r="BI1306" s="552"/>
      <c r="BJ1306" s="552"/>
      <c r="BK1306" s="552"/>
      <c r="BL1306" s="552"/>
      <c r="BM1306" s="552"/>
      <c r="BN1306" s="552"/>
      <c r="BO1306" s="678"/>
    </row>
    <row r="1307" spans="32:67" ht="20.25" customHeight="1">
      <c r="AF1307" s="678"/>
      <c r="AG1307" s="552"/>
      <c r="AH1307" s="552"/>
      <c r="AI1307" s="614"/>
      <c r="AJ1307" s="552"/>
      <c r="AK1307" s="552"/>
      <c r="AL1307" s="552"/>
      <c r="AM1307" s="615"/>
      <c r="AN1307" s="259"/>
      <c r="AO1307" s="615"/>
      <c r="AP1307" s="552"/>
      <c r="AQ1307" s="552"/>
      <c r="AR1307" s="552"/>
      <c r="AS1307" s="552"/>
      <c r="AT1307" s="552"/>
      <c r="AU1307" s="552"/>
      <c r="AV1307" s="552"/>
      <c r="AW1307" s="616"/>
      <c r="AX1307" s="552"/>
      <c r="AY1307" s="552"/>
      <c r="AZ1307" s="552"/>
      <c r="BA1307" s="616"/>
      <c r="BB1307" s="552"/>
      <c r="BC1307" s="552"/>
      <c r="BD1307" s="552"/>
      <c r="BE1307" s="616"/>
      <c r="BF1307" s="552"/>
      <c r="BG1307" s="552"/>
      <c r="BH1307" s="552"/>
      <c r="BI1307" s="552"/>
      <c r="BJ1307" s="552"/>
      <c r="BK1307" s="552"/>
      <c r="BL1307" s="552"/>
      <c r="BM1307" s="552"/>
      <c r="BN1307" s="552"/>
      <c r="BO1307" s="678"/>
    </row>
    <row r="1308" spans="32:67" ht="20.25" customHeight="1">
      <c r="AF1308" s="678"/>
      <c r="AG1308" s="552"/>
      <c r="AH1308" s="552"/>
      <c r="AI1308" s="614"/>
      <c r="AJ1308" s="552"/>
      <c r="AK1308" s="552"/>
      <c r="AL1308" s="552"/>
      <c r="AM1308" s="615"/>
      <c r="AN1308" s="259"/>
      <c r="AO1308" s="615"/>
      <c r="AP1308" s="552"/>
      <c r="AQ1308" s="552"/>
      <c r="AR1308" s="552"/>
      <c r="AS1308" s="552"/>
      <c r="AT1308" s="552"/>
      <c r="AU1308" s="552"/>
      <c r="AV1308" s="552"/>
      <c r="AW1308" s="616"/>
      <c r="AX1308" s="552"/>
      <c r="AY1308" s="552"/>
      <c r="AZ1308" s="552"/>
      <c r="BA1308" s="616"/>
      <c r="BB1308" s="552"/>
      <c r="BC1308" s="552"/>
      <c r="BD1308" s="552"/>
      <c r="BE1308" s="616"/>
      <c r="BF1308" s="552"/>
      <c r="BG1308" s="552"/>
      <c r="BH1308" s="552"/>
      <c r="BI1308" s="552"/>
      <c r="BJ1308" s="552"/>
      <c r="BK1308" s="552"/>
      <c r="BL1308" s="552"/>
      <c r="BM1308" s="552"/>
      <c r="BN1308" s="552"/>
      <c r="BO1308" s="678"/>
    </row>
    <row r="1309" spans="32:67" ht="20.25" customHeight="1">
      <c r="AF1309" s="678"/>
      <c r="AG1309" s="552"/>
      <c r="AH1309" s="552"/>
      <c r="AI1309" s="614"/>
      <c r="AJ1309" s="552"/>
      <c r="AK1309" s="552"/>
      <c r="AL1309" s="552"/>
      <c r="AM1309" s="615"/>
      <c r="AN1309" s="259"/>
      <c r="AO1309" s="615"/>
      <c r="AP1309" s="552"/>
      <c r="AQ1309" s="552"/>
      <c r="AR1309" s="552"/>
      <c r="AS1309" s="552"/>
      <c r="AT1309" s="552"/>
      <c r="AU1309" s="552"/>
      <c r="AV1309" s="552"/>
      <c r="AW1309" s="616"/>
      <c r="AX1309" s="552"/>
      <c r="AY1309" s="552"/>
      <c r="AZ1309" s="552"/>
      <c r="BA1309" s="616"/>
      <c r="BB1309" s="552"/>
      <c r="BC1309" s="552"/>
      <c r="BD1309" s="552"/>
      <c r="BE1309" s="616"/>
      <c r="BF1309" s="552"/>
      <c r="BG1309" s="552"/>
      <c r="BH1309" s="552"/>
      <c r="BI1309" s="552"/>
      <c r="BJ1309" s="552"/>
      <c r="BK1309" s="552"/>
      <c r="BL1309" s="552"/>
      <c r="BM1309" s="552"/>
      <c r="BN1309" s="552"/>
      <c r="BO1309" s="678"/>
    </row>
    <row r="1310" spans="32:67" ht="20.25" customHeight="1">
      <c r="AF1310" s="678"/>
      <c r="AG1310" s="552"/>
      <c r="AH1310" s="552"/>
      <c r="AI1310" s="614"/>
      <c r="AJ1310" s="552"/>
      <c r="AK1310" s="552"/>
      <c r="AL1310" s="552"/>
      <c r="AM1310" s="615"/>
      <c r="AN1310" s="259"/>
      <c r="AO1310" s="615"/>
      <c r="AP1310" s="552"/>
      <c r="AQ1310" s="552"/>
      <c r="AR1310" s="552"/>
      <c r="AS1310" s="552"/>
      <c r="AT1310" s="552"/>
      <c r="AU1310" s="552"/>
      <c r="AV1310" s="552"/>
      <c r="AW1310" s="616"/>
      <c r="AX1310" s="552"/>
      <c r="AY1310" s="552"/>
      <c r="AZ1310" s="552"/>
      <c r="BA1310" s="616"/>
      <c r="BB1310" s="552"/>
      <c r="BC1310" s="552"/>
      <c r="BD1310" s="552"/>
      <c r="BE1310" s="616"/>
      <c r="BF1310" s="552"/>
      <c r="BG1310" s="552"/>
      <c r="BH1310" s="552"/>
      <c r="BI1310" s="552"/>
      <c r="BJ1310" s="552"/>
      <c r="BK1310" s="552"/>
      <c r="BL1310" s="552"/>
      <c r="BM1310" s="552"/>
      <c r="BN1310" s="552"/>
      <c r="BO1310" s="678"/>
    </row>
    <row r="1311" spans="32:67" ht="20.25" customHeight="1">
      <c r="AF1311" s="678"/>
      <c r="AG1311" s="552"/>
      <c r="AH1311" s="552"/>
      <c r="AI1311" s="614"/>
      <c r="AJ1311" s="552"/>
      <c r="AK1311" s="552"/>
      <c r="AL1311" s="552"/>
      <c r="AM1311" s="615"/>
      <c r="AN1311" s="259"/>
      <c r="AO1311" s="615"/>
      <c r="AP1311" s="552"/>
      <c r="AQ1311" s="552"/>
      <c r="AR1311" s="552"/>
      <c r="AS1311" s="552"/>
      <c r="AT1311" s="552"/>
      <c r="AU1311" s="552"/>
      <c r="AV1311" s="552"/>
      <c r="AW1311" s="616"/>
      <c r="AX1311" s="552"/>
      <c r="AY1311" s="552"/>
      <c r="AZ1311" s="552"/>
      <c r="BA1311" s="616"/>
      <c r="BB1311" s="552"/>
      <c r="BC1311" s="552"/>
      <c r="BD1311" s="552"/>
      <c r="BE1311" s="616"/>
      <c r="BF1311" s="552"/>
      <c r="BG1311" s="552"/>
      <c r="BH1311" s="552"/>
      <c r="BI1311" s="552"/>
      <c r="BJ1311" s="552"/>
      <c r="BK1311" s="552"/>
      <c r="BL1311" s="552"/>
      <c r="BM1311" s="552"/>
      <c r="BN1311" s="552"/>
      <c r="BO1311" s="678"/>
    </row>
    <row r="1312" spans="32:67" ht="20.25" customHeight="1">
      <c r="AF1312" s="678"/>
      <c r="AG1312" s="552"/>
      <c r="AH1312" s="552"/>
      <c r="AI1312" s="614"/>
      <c r="AJ1312" s="552"/>
      <c r="AK1312" s="552"/>
      <c r="AL1312" s="552"/>
      <c r="AM1312" s="615"/>
      <c r="AN1312" s="259"/>
      <c r="AO1312" s="615"/>
      <c r="AP1312" s="552"/>
      <c r="AQ1312" s="552"/>
      <c r="AR1312" s="552"/>
      <c r="AS1312" s="552"/>
      <c r="AT1312" s="552"/>
      <c r="AU1312" s="552"/>
      <c r="AV1312" s="552"/>
      <c r="AW1312" s="616"/>
      <c r="AX1312" s="552"/>
      <c r="AY1312" s="552"/>
      <c r="AZ1312" s="552"/>
      <c r="BA1312" s="616"/>
      <c r="BB1312" s="552"/>
      <c r="BC1312" s="552"/>
      <c r="BD1312" s="552"/>
      <c r="BE1312" s="616"/>
      <c r="BF1312" s="552"/>
      <c r="BG1312" s="552"/>
      <c r="BH1312" s="552"/>
      <c r="BI1312" s="552"/>
      <c r="BJ1312" s="552"/>
      <c r="BK1312" s="552"/>
      <c r="BL1312" s="552"/>
      <c r="BM1312" s="552"/>
      <c r="BN1312" s="552"/>
      <c r="BO1312" s="678"/>
    </row>
    <row r="1313" spans="32:67" ht="20.25" customHeight="1">
      <c r="AF1313" s="678"/>
      <c r="AG1313" s="552"/>
      <c r="AH1313" s="552"/>
      <c r="AI1313" s="614"/>
      <c r="AJ1313" s="552"/>
      <c r="AK1313" s="552"/>
      <c r="AL1313" s="552"/>
      <c r="AM1313" s="615"/>
      <c r="AN1313" s="259"/>
      <c r="AO1313" s="615"/>
      <c r="AP1313" s="552"/>
      <c r="AQ1313" s="552"/>
      <c r="AR1313" s="552"/>
      <c r="AS1313" s="552"/>
      <c r="AT1313" s="552"/>
      <c r="AU1313" s="552"/>
      <c r="AV1313" s="552"/>
      <c r="AW1313" s="616"/>
      <c r="AX1313" s="552"/>
      <c r="AY1313" s="552"/>
      <c r="AZ1313" s="552"/>
      <c r="BA1313" s="616"/>
      <c r="BB1313" s="552"/>
      <c r="BC1313" s="552"/>
      <c r="BD1313" s="552"/>
      <c r="BE1313" s="616"/>
      <c r="BF1313" s="552"/>
      <c r="BG1313" s="552"/>
      <c r="BH1313" s="552"/>
      <c r="BI1313" s="552"/>
      <c r="BJ1313" s="552"/>
      <c r="BK1313" s="552"/>
      <c r="BL1313" s="552"/>
      <c r="BM1313" s="552"/>
      <c r="BN1313" s="552"/>
      <c r="BO1313" s="678"/>
    </row>
    <row r="1314" spans="32:67" ht="20.25" customHeight="1">
      <c r="AF1314" s="678"/>
      <c r="AG1314" s="552"/>
      <c r="AH1314" s="552"/>
      <c r="AI1314" s="614"/>
      <c r="AJ1314" s="552"/>
      <c r="AK1314" s="552"/>
      <c r="AL1314" s="552"/>
      <c r="AM1314" s="615"/>
      <c r="AN1314" s="259"/>
      <c r="AO1314" s="615"/>
      <c r="AP1314" s="552"/>
      <c r="AQ1314" s="552"/>
      <c r="AR1314" s="552"/>
      <c r="AS1314" s="552"/>
      <c r="AT1314" s="552"/>
      <c r="AU1314" s="552"/>
      <c r="AV1314" s="552"/>
      <c r="AW1314" s="616"/>
      <c r="AX1314" s="552"/>
      <c r="AY1314" s="552"/>
      <c r="AZ1314" s="552"/>
      <c r="BA1314" s="616"/>
      <c r="BB1314" s="552"/>
      <c r="BC1314" s="552"/>
      <c r="BD1314" s="552"/>
      <c r="BE1314" s="616"/>
      <c r="BF1314" s="552"/>
      <c r="BG1314" s="552"/>
      <c r="BH1314" s="552"/>
      <c r="BI1314" s="552"/>
      <c r="BJ1314" s="552"/>
      <c r="BK1314" s="552"/>
      <c r="BL1314" s="552"/>
      <c r="BM1314" s="552"/>
      <c r="BN1314" s="552"/>
      <c r="BO1314" s="678"/>
    </row>
    <row r="1315" spans="32:67" ht="20.25" customHeight="1">
      <c r="AF1315" s="678"/>
      <c r="AG1315" s="552"/>
      <c r="AH1315" s="552"/>
      <c r="AI1315" s="614"/>
      <c r="AJ1315" s="552"/>
      <c r="AK1315" s="552"/>
      <c r="AL1315" s="552"/>
      <c r="AM1315" s="615"/>
      <c r="AN1315" s="259"/>
      <c r="AO1315" s="615"/>
      <c r="AP1315" s="552"/>
      <c r="AQ1315" s="552"/>
      <c r="AR1315" s="552"/>
      <c r="AS1315" s="552"/>
      <c r="AT1315" s="552"/>
      <c r="AU1315" s="552"/>
      <c r="AV1315" s="552"/>
      <c r="AW1315" s="616"/>
      <c r="AX1315" s="552"/>
      <c r="AY1315" s="552"/>
      <c r="AZ1315" s="552"/>
      <c r="BA1315" s="616"/>
      <c r="BB1315" s="552"/>
      <c r="BC1315" s="552"/>
      <c r="BD1315" s="552"/>
      <c r="BE1315" s="616"/>
      <c r="BF1315" s="552"/>
      <c r="BG1315" s="552"/>
      <c r="BH1315" s="552"/>
      <c r="BI1315" s="552"/>
      <c r="BJ1315" s="552"/>
      <c r="BK1315" s="552"/>
      <c r="BL1315" s="552"/>
      <c r="BM1315" s="552"/>
      <c r="BN1315" s="552"/>
      <c r="BO1315" s="678"/>
    </row>
    <row r="1316" spans="32:67" ht="20.25" customHeight="1">
      <c r="AF1316" s="678"/>
      <c r="AG1316" s="552"/>
      <c r="AH1316" s="552"/>
      <c r="AI1316" s="614"/>
      <c r="AJ1316" s="552"/>
      <c r="AK1316" s="552"/>
      <c r="AL1316" s="552"/>
      <c r="AM1316" s="615"/>
      <c r="AN1316" s="259"/>
      <c r="AO1316" s="615"/>
      <c r="AP1316" s="552"/>
      <c r="AQ1316" s="552"/>
      <c r="AR1316" s="552"/>
      <c r="AS1316" s="552"/>
      <c r="AT1316" s="552"/>
      <c r="AU1316" s="552"/>
      <c r="AV1316" s="552"/>
      <c r="AW1316" s="616"/>
      <c r="AX1316" s="552"/>
      <c r="AY1316" s="552"/>
      <c r="AZ1316" s="552"/>
      <c r="BA1316" s="616"/>
      <c r="BB1316" s="552"/>
      <c r="BC1316" s="552"/>
      <c r="BD1316" s="552"/>
      <c r="BE1316" s="616"/>
      <c r="BF1316" s="552"/>
      <c r="BG1316" s="552"/>
      <c r="BH1316" s="552"/>
      <c r="BI1316" s="552"/>
      <c r="BJ1316" s="552"/>
      <c r="BK1316" s="552"/>
      <c r="BL1316" s="552"/>
      <c r="BM1316" s="552"/>
      <c r="BN1316" s="552"/>
      <c r="BO1316" s="678"/>
    </row>
    <row r="1317" spans="32:67" ht="20.25" customHeight="1">
      <c r="AF1317" s="678"/>
      <c r="AG1317" s="552"/>
      <c r="AH1317" s="552"/>
      <c r="AI1317" s="614"/>
      <c r="AJ1317" s="552"/>
      <c r="AK1317" s="552"/>
      <c r="AL1317" s="552"/>
      <c r="AM1317" s="615"/>
      <c r="AN1317" s="259"/>
      <c r="AO1317" s="615"/>
      <c r="AP1317" s="552"/>
      <c r="AQ1317" s="552"/>
      <c r="AR1317" s="552"/>
      <c r="AS1317" s="552"/>
      <c r="AT1317" s="552"/>
      <c r="AU1317" s="552"/>
      <c r="AV1317" s="552"/>
      <c r="AW1317" s="616"/>
      <c r="AX1317" s="552"/>
      <c r="AY1317" s="552"/>
      <c r="AZ1317" s="552"/>
      <c r="BA1317" s="616"/>
      <c r="BB1317" s="552"/>
      <c r="BC1317" s="552"/>
      <c r="BD1317" s="552"/>
      <c r="BE1317" s="616"/>
      <c r="BF1317" s="552"/>
      <c r="BG1317" s="552"/>
      <c r="BH1317" s="552"/>
      <c r="BI1317" s="552"/>
      <c r="BJ1317" s="552"/>
      <c r="BK1317" s="552"/>
      <c r="BL1317" s="552"/>
      <c r="BM1317" s="552"/>
      <c r="BN1317" s="552"/>
      <c r="BO1317" s="678"/>
    </row>
    <row r="1318" spans="32:67" ht="20.25" customHeight="1">
      <c r="AF1318" s="678"/>
      <c r="AG1318" s="552"/>
      <c r="AH1318" s="552"/>
      <c r="AI1318" s="614"/>
      <c r="AJ1318" s="552"/>
      <c r="AK1318" s="552"/>
      <c r="AL1318" s="552"/>
      <c r="AM1318" s="615"/>
      <c r="AN1318" s="259"/>
      <c r="AO1318" s="615"/>
      <c r="AP1318" s="552"/>
      <c r="AQ1318" s="552"/>
      <c r="AR1318" s="552"/>
      <c r="AS1318" s="552"/>
      <c r="AT1318" s="552"/>
      <c r="AU1318" s="552"/>
      <c r="AV1318" s="552"/>
      <c r="AW1318" s="616"/>
      <c r="AX1318" s="552"/>
      <c r="AY1318" s="552"/>
      <c r="AZ1318" s="552"/>
      <c r="BA1318" s="616"/>
      <c r="BB1318" s="552"/>
      <c r="BC1318" s="552"/>
      <c r="BD1318" s="552"/>
      <c r="BE1318" s="616"/>
      <c r="BF1318" s="552"/>
      <c r="BG1318" s="552"/>
      <c r="BH1318" s="552"/>
      <c r="BI1318" s="552"/>
      <c r="BJ1318" s="552"/>
      <c r="BK1318" s="552"/>
      <c r="BL1318" s="552"/>
      <c r="BM1318" s="552"/>
      <c r="BN1318" s="552"/>
      <c r="BO1318" s="678"/>
    </row>
    <row r="1319" spans="32:67" ht="20.25" customHeight="1">
      <c r="AF1319" s="678"/>
      <c r="AG1319" s="552"/>
      <c r="AH1319" s="552"/>
      <c r="AI1319" s="614"/>
      <c r="AJ1319" s="552"/>
      <c r="AK1319" s="552"/>
      <c r="AL1319" s="552"/>
      <c r="AM1319" s="615"/>
      <c r="AN1319" s="259"/>
      <c r="AO1319" s="615"/>
      <c r="AP1319" s="552"/>
      <c r="AQ1319" s="552"/>
      <c r="AR1319" s="552"/>
      <c r="AS1319" s="552"/>
      <c r="AT1319" s="552"/>
      <c r="AU1319" s="552"/>
      <c r="AV1319" s="552"/>
      <c r="AW1319" s="616"/>
      <c r="AX1319" s="552"/>
      <c r="AY1319" s="552"/>
      <c r="AZ1319" s="552"/>
      <c r="BA1319" s="616"/>
      <c r="BB1319" s="552"/>
      <c r="BC1319" s="552"/>
      <c r="BD1319" s="552"/>
      <c r="BE1319" s="616"/>
      <c r="BF1319" s="552"/>
      <c r="BG1319" s="552"/>
      <c r="BH1319" s="552"/>
      <c r="BI1319" s="552"/>
      <c r="BJ1319" s="552"/>
      <c r="BK1319" s="552"/>
      <c r="BL1319" s="552"/>
      <c r="BM1319" s="552"/>
      <c r="BN1319" s="552"/>
      <c r="BO1319" s="678"/>
    </row>
    <row r="1320" spans="32:67" ht="20.25" customHeight="1">
      <c r="AF1320" s="678"/>
      <c r="AG1320" s="552"/>
      <c r="AH1320" s="552"/>
      <c r="AI1320" s="614"/>
      <c r="AJ1320" s="552"/>
      <c r="AK1320" s="552"/>
      <c r="AL1320" s="552"/>
      <c r="AM1320" s="615"/>
      <c r="AN1320" s="259"/>
      <c r="AO1320" s="615"/>
      <c r="AP1320" s="552"/>
      <c r="AQ1320" s="552"/>
      <c r="AR1320" s="552"/>
      <c r="AS1320" s="552"/>
      <c r="AT1320" s="552"/>
      <c r="AU1320" s="552"/>
      <c r="AV1320" s="552"/>
      <c r="AW1320" s="616"/>
      <c r="AX1320" s="552"/>
      <c r="AY1320" s="552"/>
      <c r="AZ1320" s="552"/>
      <c r="BA1320" s="616"/>
      <c r="BB1320" s="552"/>
      <c r="BC1320" s="552"/>
      <c r="BD1320" s="552"/>
      <c r="BE1320" s="616"/>
      <c r="BF1320" s="552"/>
      <c r="BG1320" s="552"/>
      <c r="BH1320" s="552"/>
      <c r="BI1320" s="552"/>
      <c r="BJ1320" s="552"/>
      <c r="BK1320" s="552"/>
      <c r="BL1320" s="552"/>
      <c r="BM1320" s="552"/>
      <c r="BN1320" s="552"/>
      <c r="BO1320" s="678"/>
    </row>
    <row r="1321" spans="32:67" ht="20.25" customHeight="1">
      <c r="AF1321" s="678"/>
      <c r="AG1321" s="552"/>
      <c r="AH1321" s="552"/>
      <c r="AI1321" s="614"/>
      <c r="AJ1321" s="552"/>
      <c r="AK1321" s="552"/>
      <c r="AL1321" s="552"/>
      <c r="AM1321" s="615"/>
      <c r="AN1321" s="259"/>
      <c r="AO1321" s="615"/>
      <c r="AP1321" s="552"/>
      <c r="AQ1321" s="552"/>
      <c r="AR1321" s="552"/>
      <c r="AS1321" s="552"/>
      <c r="AT1321" s="552"/>
      <c r="AU1321" s="552"/>
      <c r="AV1321" s="552"/>
      <c r="AW1321" s="616"/>
      <c r="AX1321" s="552"/>
      <c r="AY1321" s="552"/>
      <c r="AZ1321" s="552"/>
      <c r="BA1321" s="616"/>
      <c r="BB1321" s="552"/>
      <c r="BC1321" s="552"/>
      <c r="BD1321" s="552"/>
      <c r="BE1321" s="616"/>
      <c r="BF1321" s="552"/>
      <c r="BG1321" s="552"/>
      <c r="BH1321" s="552"/>
      <c r="BI1321" s="552"/>
      <c r="BJ1321" s="552"/>
      <c r="BK1321" s="552"/>
      <c r="BL1321" s="552"/>
      <c r="BM1321" s="552"/>
      <c r="BN1321" s="552"/>
      <c r="BO1321" s="678"/>
    </row>
    <row r="1322" spans="32:67" ht="20.25" customHeight="1">
      <c r="AF1322" s="678"/>
      <c r="AG1322" s="552"/>
      <c r="AH1322" s="552"/>
      <c r="AI1322" s="614"/>
      <c r="AJ1322" s="552"/>
      <c r="AK1322" s="552"/>
      <c r="AL1322" s="552"/>
      <c r="AM1322" s="615"/>
      <c r="AN1322" s="259"/>
      <c r="AO1322" s="615"/>
      <c r="AP1322" s="552"/>
      <c r="AQ1322" s="552"/>
      <c r="AR1322" s="552"/>
      <c r="AS1322" s="552"/>
      <c r="AT1322" s="552"/>
      <c r="AU1322" s="552"/>
      <c r="AV1322" s="552"/>
      <c r="AW1322" s="616"/>
      <c r="AX1322" s="552"/>
      <c r="AY1322" s="552"/>
      <c r="AZ1322" s="552"/>
      <c r="BA1322" s="616"/>
      <c r="BB1322" s="552"/>
      <c r="BC1322" s="552"/>
      <c r="BD1322" s="552"/>
      <c r="BE1322" s="616"/>
      <c r="BF1322" s="552"/>
      <c r="BG1322" s="552"/>
      <c r="BH1322" s="552"/>
      <c r="BI1322" s="552"/>
      <c r="BJ1322" s="552"/>
      <c r="BK1322" s="552"/>
      <c r="BL1322" s="552"/>
      <c r="BM1322" s="552"/>
      <c r="BN1322" s="552"/>
      <c r="BO1322" s="678"/>
    </row>
    <row r="1323" spans="32:67" ht="20.25" customHeight="1">
      <c r="AF1323" s="678"/>
      <c r="AG1323" s="552"/>
      <c r="AH1323" s="552"/>
      <c r="AI1323" s="614"/>
      <c r="AJ1323" s="552"/>
      <c r="AK1323" s="552"/>
      <c r="AL1323" s="552"/>
      <c r="AM1323" s="615"/>
      <c r="AN1323" s="259"/>
      <c r="AO1323" s="615"/>
      <c r="AP1323" s="552"/>
      <c r="AQ1323" s="552"/>
      <c r="AR1323" s="552"/>
      <c r="AS1323" s="552"/>
      <c r="AT1323" s="552"/>
      <c r="AU1323" s="552"/>
      <c r="AV1323" s="552"/>
      <c r="AW1323" s="616"/>
      <c r="AX1323" s="552"/>
      <c r="AY1323" s="552"/>
      <c r="AZ1323" s="552"/>
      <c r="BA1323" s="616"/>
      <c r="BB1323" s="552"/>
      <c r="BC1323" s="552"/>
      <c r="BD1323" s="552"/>
      <c r="BE1323" s="616"/>
      <c r="BF1323" s="552"/>
      <c r="BG1323" s="552"/>
      <c r="BH1323" s="552"/>
      <c r="BI1323" s="552"/>
      <c r="BJ1323" s="552"/>
      <c r="BK1323" s="552"/>
      <c r="BL1323" s="552"/>
      <c r="BM1323" s="552"/>
      <c r="BN1323" s="552"/>
      <c r="BO1323" s="678"/>
    </row>
    <row r="1324" spans="32:67" ht="20.25" customHeight="1">
      <c r="AF1324" s="678"/>
      <c r="AG1324" s="552"/>
      <c r="AH1324" s="552"/>
      <c r="AI1324" s="614"/>
      <c r="AJ1324" s="552"/>
      <c r="AK1324" s="552"/>
      <c r="AL1324" s="552"/>
      <c r="AM1324" s="615"/>
      <c r="AN1324" s="259"/>
      <c r="AO1324" s="615"/>
      <c r="AP1324" s="552"/>
      <c r="AQ1324" s="552"/>
      <c r="AR1324" s="552"/>
      <c r="AS1324" s="552"/>
      <c r="AT1324" s="552"/>
      <c r="AU1324" s="552"/>
      <c r="AV1324" s="552"/>
      <c r="AW1324" s="616"/>
      <c r="AX1324" s="552"/>
      <c r="AY1324" s="552"/>
      <c r="AZ1324" s="552"/>
      <c r="BA1324" s="616"/>
      <c r="BB1324" s="552"/>
      <c r="BC1324" s="552"/>
      <c r="BD1324" s="552"/>
      <c r="BE1324" s="616"/>
      <c r="BF1324" s="552"/>
      <c r="BG1324" s="552"/>
      <c r="BH1324" s="552"/>
      <c r="BI1324" s="552"/>
      <c r="BJ1324" s="552"/>
      <c r="BK1324" s="552"/>
      <c r="BL1324" s="552"/>
      <c r="BM1324" s="552"/>
      <c r="BN1324" s="552"/>
      <c r="BO1324" s="678"/>
    </row>
    <row r="1325" spans="32:67" ht="20.25" customHeight="1">
      <c r="AF1325" s="678"/>
      <c r="AG1325" s="552"/>
      <c r="AH1325" s="552"/>
      <c r="AI1325" s="614"/>
      <c r="AJ1325" s="552"/>
      <c r="AK1325" s="552"/>
      <c r="AL1325" s="552"/>
      <c r="AM1325" s="615"/>
      <c r="AN1325" s="259"/>
      <c r="AO1325" s="615"/>
      <c r="AP1325" s="552"/>
      <c r="AQ1325" s="552"/>
      <c r="AR1325" s="552"/>
      <c r="AS1325" s="552"/>
      <c r="AT1325" s="552"/>
      <c r="AU1325" s="552"/>
      <c r="AV1325" s="552"/>
      <c r="AW1325" s="616"/>
      <c r="AX1325" s="552"/>
      <c r="AY1325" s="552"/>
      <c r="AZ1325" s="552"/>
      <c r="BA1325" s="616"/>
      <c r="BB1325" s="552"/>
      <c r="BC1325" s="552"/>
      <c r="BD1325" s="552"/>
      <c r="BE1325" s="616"/>
      <c r="BF1325" s="552"/>
      <c r="BG1325" s="552"/>
      <c r="BH1325" s="552"/>
      <c r="BI1325" s="552"/>
      <c r="BJ1325" s="552"/>
      <c r="BK1325" s="552"/>
      <c r="BL1325" s="552"/>
      <c r="BM1325" s="552"/>
      <c r="BN1325" s="552"/>
      <c r="BO1325" s="678"/>
    </row>
    <row r="1326" spans="32:67" ht="20.25" customHeight="1">
      <c r="AF1326" s="678"/>
      <c r="AG1326" s="552"/>
      <c r="AH1326" s="552"/>
      <c r="AI1326" s="614"/>
      <c r="AJ1326" s="552"/>
      <c r="AK1326" s="552"/>
      <c r="AL1326" s="552"/>
      <c r="AM1326" s="615"/>
      <c r="AN1326" s="259"/>
      <c r="AO1326" s="615"/>
      <c r="AP1326" s="552"/>
      <c r="AQ1326" s="552"/>
      <c r="AR1326" s="552"/>
      <c r="AS1326" s="552"/>
      <c r="AT1326" s="552"/>
      <c r="AU1326" s="552"/>
      <c r="AV1326" s="552"/>
      <c r="AW1326" s="616"/>
      <c r="AX1326" s="552"/>
      <c r="AY1326" s="552"/>
      <c r="AZ1326" s="552"/>
      <c r="BA1326" s="616"/>
      <c r="BB1326" s="552"/>
      <c r="BC1326" s="552"/>
      <c r="BD1326" s="552"/>
      <c r="BE1326" s="616"/>
      <c r="BF1326" s="552"/>
      <c r="BG1326" s="552"/>
      <c r="BH1326" s="552"/>
      <c r="BI1326" s="552"/>
      <c r="BJ1326" s="552"/>
      <c r="BK1326" s="552"/>
      <c r="BL1326" s="552"/>
      <c r="BM1326" s="552"/>
      <c r="BN1326" s="552"/>
      <c r="BO1326" s="678"/>
    </row>
    <row r="1327" spans="32:67" ht="20.25" customHeight="1">
      <c r="AF1327" s="678"/>
      <c r="AG1327" s="552"/>
      <c r="AH1327" s="552"/>
      <c r="AI1327" s="614"/>
      <c r="AJ1327" s="552"/>
      <c r="AK1327" s="552"/>
      <c r="AL1327" s="552"/>
      <c r="AM1327" s="615"/>
      <c r="AN1327" s="259"/>
      <c r="AO1327" s="615"/>
      <c r="AP1327" s="552"/>
      <c r="AQ1327" s="552"/>
      <c r="AR1327" s="552"/>
      <c r="AS1327" s="552"/>
      <c r="AT1327" s="552"/>
      <c r="AU1327" s="552"/>
      <c r="AV1327" s="552"/>
      <c r="AW1327" s="616"/>
      <c r="AX1327" s="552"/>
      <c r="AY1327" s="552"/>
      <c r="AZ1327" s="552"/>
      <c r="BA1327" s="616"/>
      <c r="BB1327" s="552"/>
      <c r="BC1327" s="552"/>
      <c r="BD1327" s="552"/>
      <c r="BE1327" s="616"/>
      <c r="BF1327" s="552"/>
      <c r="BG1327" s="552"/>
      <c r="BH1327" s="552"/>
      <c r="BI1327" s="552"/>
      <c r="BJ1327" s="552"/>
      <c r="BK1327" s="552"/>
      <c r="BL1327" s="552"/>
      <c r="BM1327" s="552"/>
      <c r="BN1327" s="552"/>
      <c r="BO1327" s="678"/>
    </row>
    <row r="1328" spans="32:67" ht="20.25" customHeight="1">
      <c r="AF1328" s="678"/>
      <c r="AG1328" s="552"/>
      <c r="AH1328" s="552"/>
      <c r="AI1328" s="614"/>
      <c r="AJ1328" s="552"/>
      <c r="AK1328" s="552"/>
      <c r="AL1328" s="552"/>
      <c r="AM1328" s="615"/>
      <c r="AN1328" s="259"/>
      <c r="AO1328" s="615"/>
      <c r="AP1328" s="552"/>
      <c r="AQ1328" s="552"/>
      <c r="AR1328" s="552"/>
      <c r="AS1328" s="552"/>
      <c r="AT1328" s="552"/>
      <c r="AU1328" s="552"/>
      <c r="AV1328" s="552"/>
      <c r="AW1328" s="616"/>
      <c r="AX1328" s="552"/>
      <c r="AY1328" s="552"/>
      <c r="AZ1328" s="552"/>
      <c r="BA1328" s="616"/>
      <c r="BB1328" s="552"/>
      <c r="BC1328" s="552"/>
      <c r="BD1328" s="552"/>
      <c r="BE1328" s="616"/>
      <c r="BF1328" s="552"/>
      <c r="BG1328" s="552"/>
      <c r="BH1328" s="552"/>
      <c r="BI1328" s="552"/>
      <c r="BJ1328" s="552"/>
      <c r="BK1328" s="552"/>
      <c r="BL1328" s="552"/>
      <c r="BM1328" s="552"/>
      <c r="BN1328" s="552"/>
      <c r="BO1328" s="678"/>
    </row>
    <row r="1329" spans="32:67" ht="20.25" customHeight="1">
      <c r="AF1329" s="678"/>
      <c r="AG1329" s="552"/>
      <c r="AH1329" s="552"/>
      <c r="AI1329" s="614"/>
      <c r="AJ1329" s="552"/>
      <c r="AK1329" s="552"/>
      <c r="AL1329" s="552"/>
      <c r="AM1329" s="615"/>
      <c r="AN1329" s="259"/>
      <c r="AO1329" s="615"/>
      <c r="AP1329" s="552"/>
      <c r="AQ1329" s="552"/>
      <c r="AR1329" s="552"/>
      <c r="AS1329" s="552"/>
      <c r="AT1329" s="552"/>
      <c r="AU1329" s="552"/>
      <c r="AV1329" s="552"/>
      <c r="AW1329" s="616"/>
      <c r="AX1329" s="552"/>
      <c r="AY1329" s="552"/>
      <c r="AZ1329" s="552"/>
      <c r="BA1329" s="616"/>
      <c r="BB1329" s="552"/>
      <c r="BC1329" s="552"/>
      <c r="BD1329" s="552"/>
      <c r="BE1329" s="616"/>
      <c r="BF1329" s="552"/>
      <c r="BG1329" s="552"/>
      <c r="BH1329" s="552"/>
      <c r="BI1329" s="552"/>
      <c r="BJ1329" s="552"/>
      <c r="BK1329" s="552"/>
      <c r="BL1329" s="552"/>
      <c r="BM1329" s="552"/>
      <c r="BN1329" s="552"/>
      <c r="BO1329" s="678"/>
    </row>
    <row r="1330" spans="32:67" ht="20.25" customHeight="1">
      <c r="AF1330" s="678"/>
      <c r="AG1330" s="552"/>
      <c r="AH1330" s="552"/>
      <c r="AI1330" s="614"/>
      <c r="AJ1330" s="552"/>
      <c r="AK1330" s="552"/>
      <c r="AL1330" s="552"/>
      <c r="AM1330" s="615"/>
      <c r="AN1330" s="259"/>
      <c r="AO1330" s="615"/>
      <c r="AP1330" s="552"/>
      <c r="AQ1330" s="552"/>
      <c r="AR1330" s="552"/>
      <c r="AS1330" s="552"/>
      <c r="AT1330" s="552"/>
      <c r="AU1330" s="552"/>
      <c r="AV1330" s="552"/>
      <c r="AW1330" s="616"/>
      <c r="AX1330" s="552"/>
      <c r="AY1330" s="552"/>
      <c r="AZ1330" s="552"/>
      <c r="BA1330" s="616"/>
      <c r="BB1330" s="552"/>
      <c r="BC1330" s="552"/>
      <c r="BD1330" s="552"/>
      <c r="BE1330" s="616"/>
      <c r="BF1330" s="552"/>
      <c r="BG1330" s="552"/>
      <c r="BH1330" s="552"/>
      <c r="BI1330" s="552"/>
      <c r="BJ1330" s="552"/>
      <c r="BK1330" s="552"/>
      <c r="BL1330" s="552"/>
      <c r="BM1330" s="552"/>
      <c r="BN1330" s="552"/>
      <c r="BO1330" s="678"/>
    </row>
    <row r="1331" spans="32:67" ht="20.25" customHeight="1">
      <c r="AF1331" s="678"/>
      <c r="AG1331" s="552"/>
      <c r="AH1331" s="552"/>
      <c r="AI1331" s="614"/>
      <c r="AJ1331" s="552"/>
      <c r="AK1331" s="552"/>
      <c r="AL1331" s="552"/>
      <c r="AM1331" s="615"/>
      <c r="AN1331" s="259"/>
      <c r="AO1331" s="615"/>
      <c r="AP1331" s="552"/>
      <c r="AQ1331" s="552"/>
      <c r="AR1331" s="552"/>
      <c r="AS1331" s="552"/>
      <c r="AT1331" s="552"/>
      <c r="AU1331" s="552"/>
      <c r="AV1331" s="552"/>
      <c r="AW1331" s="616"/>
      <c r="AX1331" s="552"/>
      <c r="AY1331" s="552"/>
      <c r="AZ1331" s="552"/>
      <c r="BA1331" s="616"/>
      <c r="BB1331" s="552"/>
      <c r="BC1331" s="552"/>
      <c r="BD1331" s="552"/>
      <c r="BE1331" s="616"/>
      <c r="BF1331" s="552"/>
      <c r="BG1331" s="552"/>
      <c r="BH1331" s="552"/>
      <c r="BI1331" s="552"/>
      <c r="BJ1331" s="552"/>
      <c r="BK1331" s="552"/>
      <c r="BL1331" s="552"/>
      <c r="BM1331" s="552"/>
      <c r="BN1331" s="552"/>
      <c r="BO1331" s="678"/>
    </row>
    <row r="1332" spans="32:67" ht="20.25" customHeight="1">
      <c r="AF1332" s="678"/>
      <c r="AG1332" s="552"/>
      <c r="AH1332" s="552"/>
      <c r="AI1332" s="614"/>
      <c r="AJ1332" s="552"/>
      <c r="AK1332" s="552"/>
      <c r="AL1332" s="552"/>
      <c r="AM1332" s="615"/>
      <c r="AN1332" s="259"/>
      <c r="AO1332" s="615"/>
      <c r="AP1332" s="552"/>
      <c r="AQ1332" s="552"/>
      <c r="AR1332" s="552"/>
      <c r="AS1332" s="552"/>
      <c r="AT1332" s="552"/>
      <c r="AU1332" s="552"/>
      <c r="AV1332" s="552"/>
      <c r="AW1332" s="616"/>
      <c r="AX1332" s="552"/>
      <c r="AY1332" s="552"/>
      <c r="AZ1332" s="552"/>
      <c r="BA1332" s="616"/>
      <c r="BB1332" s="552"/>
      <c r="BC1332" s="552"/>
      <c r="BD1332" s="552"/>
      <c r="BE1332" s="616"/>
      <c r="BF1332" s="552"/>
      <c r="BG1332" s="552"/>
      <c r="BH1332" s="552"/>
      <c r="BI1332" s="552"/>
      <c r="BJ1332" s="552"/>
      <c r="BK1332" s="552"/>
      <c r="BL1332" s="552"/>
      <c r="BM1332" s="552"/>
      <c r="BN1332" s="552"/>
      <c r="BO1332" s="678"/>
    </row>
    <row r="1333" spans="32:67" ht="20.25" customHeight="1">
      <c r="AF1333" s="678"/>
      <c r="AG1333" s="552"/>
      <c r="AH1333" s="552"/>
      <c r="AI1333" s="614"/>
      <c r="AJ1333" s="552"/>
      <c r="AK1333" s="552"/>
      <c r="AL1333" s="552"/>
      <c r="AM1333" s="615"/>
      <c r="AN1333" s="259"/>
      <c r="AO1333" s="615"/>
      <c r="AP1333" s="552"/>
      <c r="AQ1333" s="552"/>
      <c r="AR1333" s="552"/>
      <c r="AS1333" s="552"/>
      <c r="AT1333" s="552"/>
      <c r="AU1333" s="552"/>
      <c r="AV1333" s="552"/>
      <c r="AW1333" s="616"/>
      <c r="AX1333" s="552"/>
      <c r="AY1333" s="552"/>
      <c r="AZ1333" s="552"/>
      <c r="BA1333" s="616"/>
      <c r="BB1333" s="552"/>
      <c r="BC1333" s="552"/>
      <c r="BD1333" s="552"/>
      <c r="BE1333" s="616"/>
      <c r="BF1333" s="552"/>
      <c r="BG1333" s="552"/>
      <c r="BH1333" s="552"/>
      <c r="BI1333" s="552"/>
      <c r="BJ1333" s="552"/>
      <c r="BK1333" s="552"/>
      <c r="BL1333" s="552"/>
      <c r="BM1333" s="552"/>
      <c r="BN1333" s="552"/>
      <c r="BO1333" s="678"/>
    </row>
    <row r="1334" spans="32:67" ht="20.25" customHeight="1">
      <c r="AF1334" s="678"/>
      <c r="AG1334" s="552"/>
      <c r="AH1334" s="552"/>
      <c r="AI1334" s="614"/>
      <c r="AJ1334" s="552"/>
      <c r="AK1334" s="552"/>
      <c r="AL1334" s="552"/>
      <c r="AM1334" s="615"/>
      <c r="AN1334" s="259"/>
      <c r="AO1334" s="615"/>
      <c r="AP1334" s="552"/>
      <c r="AQ1334" s="552"/>
      <c r="AR1334" s="552"/>
      <c r="AS1334" s="552"/>
      <c r="AT1334" s="552"/>
      <c r="AU1334" s="552"/>
      <c r="AV1334" s="552"/>
      <c r="AW1334" s="616"/>
      <c r="AX1334" s="552"/>
      <c r="AY1334" s="552"/>
      <c r="AZ1334" s="552"/>
      <c r="BA1334" s="616"/>
      <c r="BB1334" s="552"/>
      <c r="BC1334" s="552"/>
      <c r="BD1334" s="552"/>
      <c r="BE1334" s="616"/>
      <c r="BF1334" s="552"/>
      <c r="BG1334" s="552"/>
      <c r="BH1334" s="552"/>
      <c r="BI1334" s="552"/>
      <c r="BJ1334" s="552"/>
      <c r="BK1334" s="552"/>
      <c r="BL1334" s="552"/>
      <c r="BM1334" s="552"/>
      <c r="BN1334" s="552"/>
      <c r="BO1334" s="678"/>
    </row>
    <row r="1335" spans="32:67" ht="20.25" customHeight="1">
      <c r="AF1335" s="678"/>
      <c r="AG1335" s="552"/>
      <c r="AH1335" s="552"/>
      <c r="AI1335" s="614"/>
      <c r="AJ1335" s="552"/>
      <c r="AK1335" s="552"/>
      <c r="AL1335" s="552"/>
      <c r="AM1335" s="615"/>
      <c r="AN1335" s="259"/>
      <c r="AO1335" s="615"/>
      <c r="AP1335" s="552"/>
      <c r="AQ1335" s="552"/>
      <c r="AR1335" s="552"/>
      <c r="AS1335" s="552"/>
      <c r="AT1335" s="552"/>
      <c r="AU1335" s="552"/>
      <c r="AV1335" s="552"/>
      <c r="AW1335" s="616"/>
      <c r="AX1335" s="552"/>
      <c r="AY1335" s="552"/>
      <c r="AZ1335" s="552"/>
      <c r="BA1335" s="616"/>
      <c r="BB1335" s="552"/>
      <c r="BC1335" s="552"/>
      <c r="BD1335" s="552"/>
      <c r="BE1335" s="616"/>
      <c r="BF1335" s="552"/>
      <c r="BG1335" s="552"/>
      <c r="BH1335" s="552"/>
      <c r="BI1335" s="552"/>
      <c r="BJ1335" s="552"/>
      <c r="BK1335" s="552"/>
      <c r="BL1335" s="552"/>
      <c r="BM1335" s="552"/>
      <c r="BN1335" s="552"/>
      <c r="BO1335" s="678"/>
    </row>
    <row r="1336" spans="32:67" ht="20.25" customHeight="1">
      <c r="AF1336" s="678"/>
      <c r="AG1336" s="552"/>
      <c r="AH1336" s="552"/>
      <c r="AI1336" s="614"/>
      <c r="AJ1336" s="552"/>
      <c r="AK1336" s="552"/>
      <c r="AL1336" s="552"/>
      <c r="AM1336" s="615"/>
      <c r="AN1336" s="259"/>
      <c r="AO1336" s="615"/>
      <c r="AP1336" s="552"/>
      <c r="AQ1336" s="552"/>
      <c r="AR1336" s="552"/>
      <c r="AS1336" s="552"/>
      <c r="AT1336" s="552"/>
      <c r="AU1336" s="552"/>
      <c r="AV1336" s="552"/>
      <c r="AW1336" s="616"/>
      <c r="AX1336" s="552"/>
      <c r="AY1336" s="552"/>
      <c r="AZ1336" s="552"/>
      <c r="BA1336" s="616"/>
      <c r="BB1336" s="552"/>
      <c r="BC1336" s="552"/>
      <c r="BD1336" s="552"/>
      <c r="BE1336" s="616"/>
      <c r="BF1336" s="552"/>
      <c r="BG1336" s="552"/>
      <c r="BH1336" s="552"/>
      <c r="BI1336" s="552"/>
      <c r="BJ1336" s="552"/>
      <c r="BK1336" s="552"/>
      <c r="BL1336" s="552"/>
      <c r="BM1336" s="552"/>
      <c r="BN1336" s="552"/>
      <c r="BO1336" s="678"/>
    </row>
    <row r="1337" spans="32:67" ht="20.25" customHeight="1">
      <c r="AF1337" s="678"/>
      <c r="AG1337" s="552"/>
      <c r="AH1337" s="552"/>
      <c r="AI1337" s="614"/>
      <c r="AJ1337" s="552"/>
      <c r="AK1337" s="552"/>
      <c r="AL1337" s="552"/>
      <c r="AM1337" s="615"/>
      <c r="AN1337" s="259"/>
      <c r="AO1337" s="615"/>
      <c r="AP1337" s="552"/>
      <c r="AQ1337" s="552"/>
      <c r="AR1337" s="552"/>
      <c r="AS1337" s="552"/>
      <c r="AT1337" s="552"/>
      <c r="AU1337" s="552"/>
      <c r="AV1337" s="552"/>
      <c r="AW1337" s="616"/>
      <c r="AX1337" s="552"/>
      <c r="AY1337" s="552"/>
      <c r="AZ1337" s="552"/>
      <c r="BA1337" s="616"/>
      <c r="BB1337" s="552"/>
      <c r="BC1337" s="552"/>
      <c r="BD1337" s="552"/>
      <c r="BE1337" s="616"/>
      <c r="BF1337" s="552"/>
      <c r="BG1337" s="552"/>
      <c r="BH1337" s="552"/>
      <c r="BI1337" s="552"/>
      <c r="BJ1337" s="552"/>
      <c r="BK1337" s="552"/>
      <c r="BL1337" s="552"/>
      <c r="BM1337" s="552"/>
      <c r="BN1337" s="552"/>
      <c r="BO1337" s="678"/>
    </row>
    <row r="1338" spans="32:67" ht="20.25" customHeight="1">
      <c r="AF1338" s="678"/>
      <c r="AG1338" s="552"/>
      <c r="AH1338" s="552"/>
      <c r="AI1338" s="614"/>
      <c r="AJ1338" s="552"/>
      <c r="AK1338" s="552"/>
      <c r="AL1338" s="552"/>
      <c r="AM1338" s="615"/>
      <c r="AN1338" s="259"/>
      <c r="AO1338" s="615"/>
      <c r="AP1338" s="552"/>
      <c r="AQ1338" s="552"/>
      <c r="AR1338" s="552"/>
      <c r="AS1338" s="552"/>
      <c r="AT1338" s="552"/>
      <c r="AU1338" s="552"/>
      <c r="AV1338" s="552"/>
      <c r="AW1338" s="616"/>
      <c r="AX1338" s="552"/>
      <c r="AY1338" s="552"/>
      <c r="AZ1338" s="552"/>
      <c r="BA1338" s="616"/>
      <c r="BB1338" s="552"/>
      <c r="BC1338" s="552"/>
      <c r="BD1338" s="552"/>
      <c r="BE1338" s="616"/>
      <c r="BF1338" s="552"/>
      <c r="BG1338" s="552"/>
      <c r="BH1338" s="552"/>
      <c r="BI1338" s="552"/>
      <c r="BJ1338" s="552"/>
      <c r="BK1338" s="552"/>
      <c r="BL1338" s="552"/>
      <c r="BM1338" s="552"/>
      <c r="BN1338" s="552"/>
      <c r="BO1338" s="678"/>
    </row>
    <row r="1339" spans="32:67" ht="20.25" customHeight="1">
      <c r="AF1339" s="678"/>
      <c r="AG1339" s="552"/>
      <c r="AH1339" s="552"/>
      <c r="AI1339" s="614"/>
      <c r="AJ1339" s="552"/>
      <c r="AK1339" s="552"/>
      <c r="AL1339" s="552"/>
      <c r="AM1339" s="615"/>
      <c r="AN1339" s="259"/>
      <c r="AO1339" s="615"/>
      <c r="AP1339" s="552"/>
      <c r="AQ1339" s="552"/>
      <c r="AR1339" s="552"/>
      <c r="AS1339" s="552"/>
      <c r="AT1339" s="552"/>
      <c r="AU1339" s="552"/>
      <c r="AV1339" s="552"/>
      <c r="AW1339" s="616"/>
      <c r="AX1339" s="552"/>
      <c r="AY1339" s="552"/>
      <c r="AZ1339" s="552"/>
      <c r="BA1339" s="616"/>
      <c r="BB1339" s="552"/>
      <c r="BC1339" s="552"/>
      <c r="BD1339" s="552"/>
      <c r="BE1339" s="616"/>
      <c r="BF1339" s="552"/>
      <c r="BG1339" s="552"/>
      <c r="BH1339" s="552"/>
      <c r="BI1339" s="552"/>
      <c r="BJ1339" s="552"/>
      <c r="BK1339" s="552"/>
      <c r="BL1339" s="552"/>
      <c r="BM1339" s="552"/>
      <c r="BN1339" s="552"/>
      <c r="BO1339" s="678"/>
    </row>
    <row r="1340" spans="32:67" ht="20.25" customHeight="1">
      <c r="AF1340" s="678"/>
      <c r="AG1340" s="552"/>
      <c r="AH1340" s="552"/>
      <c r="AI1340" s="614"/>
      <c r="AJ1340" s="552"/>
      <c r="AK1340" s="552"/>
      <c r="AL1340" s="552"/>
      <c r="AM1340" s="615"/>
      <c r="AN1340" s="259"/>
      <c r="AO1340" s="615"/>
      <c r="AP1340" s="552"/>
      <c r="AQ1340" s="552"/>
      <c r="AR1340" s="552"/>
      <c r="AS1340" s="552"/>
      <c r="AT1340" s="552"/>
      <c r="AU1340" s="552"/>
      <c r="AV1340" s="552"/>
      <c r="AW1340" s="616"/>
      <c r="AX1340" s="552"/>
      <c r="AY1340" s="552"/>
      <c r="AZ1340" s="552"/>
      <c r="BA1340" s="616"/>
      <c r="BB1340" s="552"/>
      <c r="BC1340" s="552"/>
      <c r="BD1340" s="552"/>
      <c r="BE1340" s="616"/>
      <c r="BF1340" s="552"/>
      <c r="BG1340" s="552"/>
      <c r="BH1340" s="552"/>
      <c r="BI1340" s="552"/>
      <c r="BJ1340" s="552"/>
      <c r="BK1340" s="552"/>
      <c r="BL1340" s="552"/>
      <c r="BM1340" s="552"/>
      <c r="BN1340" s="552"/>
      <c r="BO1340" s="678"/>
    </row>
    <row r="1341" spans="32:67" ht="20.25" customHeight="1">
      <c r="AF1341" s="678"/>
      <c r="AG1341" s="552"/>
      <c r="AH1341" s="552"/>
      <c r="AI1341" s="614"/>
      <c r="AJ1341" s="552"/>
      <c r="AK1341" s="552"/>
      <c r="AL1341" s="552"/>
      <c r="AM1341" s="615"/>
      <c r="AN1341" s="259"/>
      <c r="AO1341" s="615"/>
      <c r="AP1341" s="552"/>
      <c r="AQ1341" s="552"/>
      <c r="AR1341" s="552"/>
      <c r="AS1341" s="552"/>
      <c r="AT1341" s="552"/>
      <c r="AU1341" s="552"/>
      <c r="AV1341" s="552"/>
      <c r="AW1341" s="616"/>
      <c r="AX1341" s="552"/>
      <c r="AY1341" s="552"/>
      <c r="AZ1341" s="552"/>
      <c r="BA1341" s="616"/>
      <c r="BB1341" s="552"/>
      <c r="BC1341" s="552"/>
      <c r="BD1341" s="552"/>
      <c r="BE1341" s="616"/>
      <c r="BF1341" s="552"/>
      <c r="BG1341" s="552"/>
      <c r="BH1341" s="552"/>
      <c r="BI1341" s="552"/>
      <c r="BJ1341" s="552"/>
      <c r="BK1341" s="552"/>
      <c r="BL1341" s="552"/>
      <c r="BM1341" s="552"/>
      <c r="BN1341" s="552"/>
      <c r="BO1341" s="678"/>
    </row>
    <row r="1342" spans="32:67" ht="20.25" customHeight="1">
      <c r="AF1342" s="678"/>
      <c r="AG1342" s="552"/>
      <c r="AH1342" s="552"/>
      <c r="AI1342" s="614"/>
      <c r="AJ1342" s="552"/>
      <c r="AK1342" s="552"/>
      <c r="AL1342" s="552"/>
      <c r="AM1342" s="615"/>
      <c r="AN1342" s="259"/>
      <c r="AO1342" s="615"/>
      <c r="AP1342" s="552"/>
      <c r="AQ1342" s="552"/>
      <c r="AR1342" s="552"/>
      <c r="AS1342" s="552"/>
      <c r="AT1342" s="552"/>
      <c r="AU1342" s="552"/>
      <c r="AV1342" s="552"/>
      <c r="AW1342" s="616"/>
      <c r="AX1342" s="552"/>
      <c r="AY1342" s="552"/>
      <c r="AZ1342" s="552"/>
      <c r="BA1342" s="616"/>
      <c r="BB1342" s="552"/>
      <c r="BC1342" s="552"/>
      <c r="BD1342" s="552"/>
      <c r="BE1342" s="616"/>
      <c r="BF1342" s="552"/>
      <c r="BG1342" s="552"/>
      <c r="BH1342" s="552"/>
      <c r="BI1342" s="552"/>
      <c r="BJ1342" s="552"/>
      <c r="BK1342" s="552"/>
      <c r="BL1342" s="552"/>
      <c r="BM1342" s="552"/>
      <c r="BN1342" s="552"/>
      <c r="BO1342" s="678"/>
    </row>
    <row r="1343" spans="32:67" ht="20.25" customHeight="1">
      <c r="AF1343" s="678"/>
      <c r="AG1343" s="552"/>
      <c r="AH1343" s="552"/>
      <c r="AI1343" s="614"/>
      <c r="AJ1343" s="552"/>
      <c r="AK1343" s="552"/>
      <c r="AL1343" s="552"/>
      <c r="AM1343" s="615"/>
      <c r="AN1343" s="259"/>
      <c r="AO1343" s="615"/>
      <c r="AP1343" s="552"/>
      <c r="AQ1343" s="552"/>
      <c r="AR1343" s="552"/>
      <c r="AS1343" s="552"/>
      <c r="AT1343" s="552"/>
      <c r="AU1343" s="552"/>
      <c r="AV1343" s="552"/>
      <c r="AW1343" s="616"/>
      <c r="AX1343" s="552"/>
      <c r="AY1343" s="552"/>
      <c r="AZ1343" s="552"/>
      <c r="BA1343" s="616"/>
      <c r="BB1343" s="552"/>
      <c r="BC1343" s="552"/>
      <c r="BD1343" s="552"/>
      <c r="BE1343" s="616"/>
      <c r="BF1343" s="552"/>
      <c r="BG1343" s="552"/>
      <c r="BH1343" s="552"/>
      <c r="BI1343" s="552"/>
      <c r="BJ1343" s="552"/>
      <c r="BK1343" s="552"/>
      <c r="BL1343" s="552"/>
      <c r="BM1343" s="552"/>
      <c r="BN1343" s="552"/>
      <c r="BO1343" s="678"/>
    </row>
    <row r="1344" spans="32:67" ht="20.25" customHeight="1">
      <c r="AF1344" s="678"/>
      <c r="AG1344" s="552"/>
      <c r="AH1344" s="552"/>
      <c r="AI1344" s="614"/>
      <c r="AJ1344" s="552"/>
      <c r="AK1344" s="552"/>
      <c r="AL1344" s="552"/>
      <c r="AM1344" s="615"/>
      <c r="AN1344" s="259"/>
      <c r="AO1344" s="615"/>
      <c r="AP1344" s="552"/>
      <c r="AQ1344" s="552"/>
      <c r="AR1344" s="552"/>
      <c r="AS1344" s="552"/>
      <c r="AT1344" s="552"/>
      <c r="AU1344" s="552"/>
      <c r="AV1344" s="552"/>
      <c r="AW1344" s="616"/>
      <c r="AX1344" s="552"/>
      <c r="AY1344" s="552"/>
      <c r="AZ1344" s="552"/>
      <c r="BA1344" s="616"/>
      <c r="BB1344" s="552"/>
      <c r="BC1344" s="552"/>
      <c r="BD1344" s="552"/>
      <c r="BE1344" s="616"/>
      <c r="BF1344" s="552"/>
      <c r="BG1344" s="552"/>
      <c r="BH1344" s="552"/>
      <c r="BI1344" s="552"/>
      <c r="BJ1344" s="552"/>
      <c r="BK1344" s="552"/>
      <c r="BL1344" s="552"/>
      <c r="BM1344" s="552"/>
      <c r="BN1344" s="552"/>
      <c r="BO1344" s="678"/>
    </row>
    <row r="1345" spans="32:67" ht="20.25" customHeight="1">
      <c r="AF1345" s="678"/>
      <c r="AG1345" s="552"/>
      <c r="AH1345" s="552"/>
      <c r="AI1345" s="614"/>
      <c r="AJ1345" s="552"/>
      <c r="AK1345" s="552"/>
      <c r="AL1345" s="552"/>
      <c r="AM1345" s="615"/>
      <c r="AN1345" s="259"/>
      <c r="AO1345" s="615"/>
      <c r="AP1345" s="552"/>
      <c r="AQ1345" s="552"/>
      <c r="AR1345" s="552"/>
      <c r="AS1345" s="552"/>
      <c r="AT1345" s="552"/>
      <c r="AU1345" s="552"/>
      <c r="AV1345" s="552"/>
      <c r="AW1345" s="616"/>
      <c r="AX1345" s="552"/>
      <c r="AY1345" s="552"/>
      <c r="AZ1345" s="552"/>
      <c r="BA1345" s="616"/>
      <c r="BB1345" s="552"/>
      <c r="BC1345" s="552"/>
      <c r="BD1345" s="552"/>
      <c r="BE1345" s="616"/>
      <c r="BF1345" s="552"/>
      <c r="BG1345" s="552"/>
      <c r="BH1345" s="552"/>
      <c r="BI1345" s="552"/>
      <c r="BJ1345" s="552"/>
      <c r="BK1345" s="552"/>
      <c r="BL1345" s="552"/>
      <c r="BM1345" s="552"/>
      <c r="BN1345" s="552"/>
      <c r="BO1345" s="678"/>
    </row>
    <row r="1346" spans="32:67" ht="20.25" customHeight="1">
      <c r="AF1346" s="678"/>
      <c r="AG1346" s="552"/>
      <c r="AH1346" s="552"/>
      <c r="AI1346" s="614"/>
      <c r="AJ1346" s="552"/>
      <c r="AK1346" s="552"/>
      <c r="AL1346" s="552"/>
      <c r="AM1346" s="615"/>
      <c r="AN1346" s="259"/>
      <c r="AO1346" s="615"/>
      <c r="AP1346" s="552"/>
      <c r="AQ1346" s="552"/>
      <c r="AR1346" s="552"/>
      <c r="AS1346" s="552"/>
      <c r="AT1346" s="552"/>
      <c r="AU1346" s="552"/>
      <c r="AV1346" s="552"/>
      <c r="AW1346" s="616"/>
      <c r="AX1346" s="552"/>
      <c r="AY1346" s="552"/>
      <c r="AZ1346" s="552"/>
      <c r="BA1346" s="616"/>
      <c r="BB1346" s="552"/>
      <c r="BC1346" s="552"/>
      <c r="BD1346" s="552"/>
      <c r="BE1346" s="616"/>
      <c r="BF1346" s="552"/>
      <c r="BG1346" s="552"/>
      <c r="BH1346" s="552"/>
      <c r="BI1346" s="552"/>
      <c r="BJ1346" s="552"/>
      <c r="BK1346" s="552"/>
      <c r="BL1346" s="552"/>
      <c r="BM1346" s="552"/>
      <c r="BN1346" s="552"/>
      <c r="BO1346" s="678"/>
    </row>
    <row r="1347" spans="32:67" ht="20.25" customHeight="1">
      <c r="AF1347" s="678"/>
      <c r="AG1347" s="552"/>
      <c r="AH1347" s="552"/>
      <c r="AI1347" s="614"/>
      <c r="AJ1347" s="552"/>
      <c r="AK1347" s="552"/>
      <c r="AL1347" s="552"/>
      <c r="AM1347" s="615"/>
      <c r="AN1347" s="259"/>
      <c r="AO1347" s="615"/>
      <c r="AP1347" s="552"/>
      <c r="AQ1347" s="552"/>
      <c r="AR1347" s="552"/>
      <c r="AS1347" s="552"/>
      <c r="AT1347" s="552"/>
      <c r="AU1347" s="552"/>
      <c r="AV1347" s="552"/>
      <c r="AW1347" s="616"/>
      <c r="AX1347" s="552"/>
      <c r="AY1347" s="552"/>
      <c r="AZ1347" s="552"/>
      <c r="BA1347" s="616"/>
      <c r="BB1347" s="552"/>
      <c r="BC1347" s="552"/>
      <c r="BD1347" s="552"/>
      <c r="BE1347" s="616"/>
      <c r="BF1347" s="552"/>
      <c r="BG1347" s="552"/>
      <c r="BH1347" s="552"/>
      <c r="BI1347" s="552"/>
      <c r="BJ1347" s="552"/>
      <c r="BK1347" s="552"/>
      <c r="BL1347" s="552"/>
      <c r="BM1347" s="552"/>
      <c r="BN1347" s="552"/>
      <c r="BO1347" s="678"/>
    </row>
    <row r="1348" spans="32:67" ht="20.25" customHeight="1">
      <c r="AF1348" s="678"/>
      <c r="AG1348" s="552"/>
      <c r="AH1348" s="552"/>
      <c r="AI1348" s="614"/>
      <c r="AJ1348" s="552"/>
      <c r="AK1348" s="552"/>
      <c r="AL1348" s="552"/>
      <c r="AM1348" s="615"/>
      <c r="AN1348" s="259"/>
      <c r="AO1348" s="615"/>
      <c r="AP1348" s="552"/>
      <c r="AQ1348" s="552"/>
      <c r="AR1348" s="552"/>
      <c r="AS1348" s="552"/>
      <c r="AT1348" s="552"/>
      <c r="AU1348" s="552"/>
      <c r="AV1348" s="552"/>
      <c r="AW1348" s="616"/>
      <c r="AX1348" s="552"/>
      <c r="AY1348" s="552"/>
      <c r="AZ1348" s="552"/>
      <c r="BA1348" s="616"/>
      <c r="BB1348" s="552"/>
      <c r="BC1348" s="552"/>
      <c r="BD1348" s="552"/>
      <c r="BE1348" s="616"/>
      <c r="BF1348" s="552"/>
      <c r="BG1348" s="552"/>
      <c r="BH1348" s="552"/>
      <c r="BI1348" s="552"/>
      <c r="BJ1348" s="552"/>
      <c r="BK1348" s="552"/>
      <c r="BL1348" s="552"/>
      <c r="BM1348" s="552"/>
      <c r="BN1348" s="552"/>
      <c r="BO1348" s="678"/>
    </row>
    <row r="1349" spans="32:67" ht="20.25" customHeight="1">
      <c r="AF1349" s="678"/>
      <c r="AG1349" s="552"/>
      <c r="AH1349" s="552"/>
      <c r="AI1349" s="614"/>
      <c r="AJ1349" s="552"/>
      <c r="AK1349" s="552"/>
      <c r="AL1349" s="552"/>
      <c r="AM1349" s="615"/>
      <c r="AN1349" s="259"/>
      <c r="AO1349" s="615"/>
      <c r="AP1349" s="552"/>
      <c r="AQ1349" s="552"/>
      <c r="AR1349" s="552"/>
      <c r="AS1349" s="552"/>
      <c r="AT1349" s="552"/>
      <c r="AU1349" s="552"/>
      <c r="AV1349" s="552"/>
      <c r="AW1349" s="616"/>
      <c r="AX1349" s="552"/>
      <c r="AY1349" s="552"/>
      <c r="AZ1349" s="552"/>
      <c r="BA1349" s="616"/>
      <c r="BB1349" s="552"/>
      <c r="BC1349" s="552"/>
      <c r="BD1349" s="552"/>
      <c r="BE1349" s="616"/>
      <c r="BF1349" s="552"/>
      <c r="BG1349" s="552"/>
      <c r="BH1349" s="552"/>
      <c r="BI1349" s="552"/>
      <c r="BJ1349" s="552"/>
      <c r="BK1349" s="552"/>
      <c r="BL1349" s="552"/>
      <c r="BM1349" s="552"/>
      <c r="BN1349" s="552"/>
      <c r="BO1349" s="678"/>
    </row>
    <row r="1350" spans="32:67" ht="20.25" customHeight="1">
      <c r="AF1350" s="678"/>
      <c r="AG1350" s="552"/>
      <c r="AH1350" s="552"/>
      <c r="AI1350" s="614"/>
      <c r="AJ1350" s="552"/>
      <c r="AK1350" s="552"/>
      <c r="AL1350" s="552"/>
      <c r="AM1350" s="615"/>
      <c r="AN1350" s="259"/>
      <c r="AO1350" s="615"/>
      <c r="AP1350" s="552"/>
      <c r="AQ1350" s="552"/>
      <c r="AR1350" s="552"/>
      <c r="AS1350" s="552"/>
      <c r="AT1350" s="552"/>
      <c r="AU1350" s="552"/>
      <c r="AV1350" s="552"/>
      <c r="AW1350" s="616"/>
      <c r="AX1350" s="552"/>
      <c r="AY1350" s="552"/>
      <c r="AZ1350" s="552"/>
      <c r="BA1350" s="616"/>
      <c r="BB1350" s="552"/>
      <c r="BC1350" s="552"/>
      <c r="BD1350" s="552"/>
      <c r="BE1350" s="616"/>
      <c r="BF1350" s="552"/>
      <c r="BG1350" s="552"/>
      <c r="BH1350" s="552"/>
      <c r="BI1350" s="552"/>
      <c r="BJ1350" s="552"/>
      <c r="BK1350" s="552"/>
      <c r="BL1350" s="552"/>
      <c r="BM1350" s="552"/>
      <c r="BN1350" s="552"/>
      <c r="BO1350" s="678"/>
    </row>
    <row r="1351" spans="32:67" ht="20.25" customHeight="1">
      <c r="AF1351" s="678"/>
      <c r="AG1351" s="552"/>
      <c r="AH1351" s="552"/>
      <c r="AI1351" s="614"/>
      <c r="AJ1351" s="552"/>
      <c r="AK1351" s="552"/>
      <c r="AL1351" s="552"/>
      <c r="AM1351" s="615"/>
      <c r="AN1351" s="259"/>
      <c r="AO1351" s="615"/>
      <c r="AP1351" s="552"/>
      <c r="AQ1351" s="552"/>
      <c r="AR1351" s="552"/>
      <c r="AS1351" s="552"/>
      <c r="AT1351" s="552"/>
      <c r="AU1351" s="552"/>
      <c r="AV1351" s="552"/>
      <c r="AW1351" s="616"/>
      <c r="AX1351" s="552"/>
      <c r="AY1351" s="552"/>
      <c r="AZ1351" s="552"/>
      <c r="BA1351" s="616"/>
      <c r="BB1351" s="552"/>
      <c r="BC1351" s="552"/>
      <c r="BD1351" s="552"/>
      <c r="BE1351" s="616"/>
      <c r="BF1351" s="552"/>
      <c r="BG1351" s="552"/>
      <c r="BH1351" s="552"/>
      <c r="BI1351" s="552"/>
      <c r="BJ1351" s="552"/>
      <c r="BK1351" s="552"/>
      <c r="BL1351" s="552"/>
      <c r="BM1351" s="552"/>
      <c r="BN1351" s="552"/>
      <c r="BO1351" s="678"/>
    </row>
    <row r="1352" spans="32:67" ht="20.25" customHeight="1">
      <c r="AF1352" s="678"/>
      <c r="AG1352" s="552"/>
      <c r="AH1352" s="552"/>
      <c r="AI1352" s="614"/>
      <c r="AJ1352" s="552"/>
      <c r="AK1352" s="552"/>
      <c r="AL1352" s="552"/>
      <c r="AM1352" s="615"/>
      <c r="AN1352" s="259"/>
      <c r="AO1352" s="615"/>
      <c r="AP1352" s="552"/>
      <c r="AQ1352" s="552"/>
      <c r="AR1352" s="552"/>
      <c r="AS1352" s="552"/>
      <c r="AT1352" s="552"/>
      <c r="AU1352" s="552"/>
      <c r="AV1352" s="552"/>
      <c r="AW1352" s="616"/>
      <c r="AX1352" s="552"/>
      <c r="AY1352" s="552"/>
      <c r="AZ1352" s="552"/>
      <c r="BA1352" s="616"/>
      <c r="BB1352" s="552"/>
      <c r="BC1352" s="552"/>
      <c r="BD1352" s="552"/>
      <c r="BE1352" s="616"/>
      <c r="BF1352" s="552"/>
      <c r="BG1352" s="552"/>
      <c r="BH1352" s="552"/>
      <c r="BI1352" s="552"/>
      <c r="BJ1352" s="552"/>
      <c r="BK1352" s="552"/>
      <c r="BL1352" s="552"/>
      <c r="BM1352" s="552"/>
      <c r="BN1352" s="552"/>
      <c r="BO1352" s="678"/>
    </row>
    <row r="1353" spans="32:67" ht="20.25" customHeight="1">
      <c r="AF1353" s="678"/>
      <c r="AG1353" s="552"/>
      <c r="AH1353" s="552"/>
      <c r="AI1353" s="614"/>
      <c r="AJ1353" s="552"/>
      <c r="AK1353" s="552"/>
      <c r="AL1353" s="552"/>
      <c r="AM1353" s="615"/>
      <c r="AN1353" s="259"/>
      <c r="AO1353" s="615"/>
      <c r="AP1353" s="552"/>
      <c r="AQ1353" s="552"/>
      <c r="AR1353" s="552"/>
      <c r="AS1353" s="552"/>
      <c r="AT1353" s="552"/>
      <c r="AU1353" s="552"/>
      <c r="AV1353" s="552"/>
      <c r="AW1353" s="616"/>
      <c r="AX1353" s="552"/>
      <c r="AY1353" s="552"/>
      <c r="AZ1353" s="552"/>
      <c r="BA1353" s="616"/>
      <c r="BB1353" s="552"/>
      <c r="BC1353" s="552"/>
      <c r="BD1353" s="552"/>
      <c r="BE1353" s="616"/>
      <c r="BF1353" s="552"/>
      <c r="BG1353" s="552"/>
      <c r="BH1353" s="552"/>
      <c r="BI1353" s="552"/>
      <c r="BJ1353" s="552"/>
      <c r="BK1353" s="552"/>
      <c r="BL1353" s="552"/>
      <c r="BM1353" s="552"/>
      <c r="BN1353" s="552"/>
      <c r="BO1353" s="678"/>
    </row>
    <row r="1354" spans="32:67" ht="20.25" customHeight="1">
      <c r="AF1354" s="678"/>
      <c r="AG1354" s="552"/>
      <c r="AH1354" s="552"/>
      <c r="AI1354" s="614"/>
      <c r="AJ1354" s="552"/>
      <c r="AK1354" s="552"/>
      <c r="AL1354" s="552"/>
      <c r="AM1354" s="615"/>
      <c r="AN1354" s="259"/>
      <c r="AO1354" s="615"/>
      <c r="AP1354" s="552"/>
      <c r="AQ1354" s="552"/>
      <c r="AR1354" s="552"/>
      <c r="AS1354" s="552"/>
      <c r="AT1354" s="552"/>
      <c r="AU1354" s="552"/>
      <c r="AV1354" s="552"/>
      <c r="AW1354" s="616"/>
      <c r="AX1354" s="552"/>
      <c r="AY1354" s="552"/>
      <c r="AZ1354" s="552"/>
      <c r="BA1354" s="616"/>
      <c r="BB1354" s="552"/>
      <c r="BC1354" s="552"/>
      <c r="BD1354" s="552"/>
      <c r="BE1354" s="616"/>
      <c r="BF1354" s="552"/>
      <c r="BG1354" s="552"/>
      <c r="BH1354" s="552"/>
      <c r="BI1354" s="552"/>
      <c r="BJ1354" s="552"/>
      <c r="BK1354" s="552"/>
      <c r="BL1354" s="552"/>
      <c r="BM1354" s="552"/>
      <c r="BN1354" s="552"/>
      <c r="BO1354" s="678"/>
    </row>
    <row r="1355" spans="32:67" ht="20.25" customHeight="1">
      <c r="AF1355" s="678"/>
      <c r="AG1355" s="552"/>
      <c r="AH1355" s="552"/>
      <c r="AI1355" s="614"/>
      <c r="AJ1355" s="552"/>
      <c r="AK1355" s="552"/>
      <c r="AL1355" s="552"/>
      <c r="AM1355" s="615"/>
      <c r="AN1355" s="259"/>
      <c r="AO1355" s="615"/>
      <c r="AP1355" s="552"/>
      <c r="AQ1355" s="552"/>
      <c r="AR1355" s="552"/>
      <c r="AS1355" s="552"/>
      <c r="AT1355" s="552"/>
      <c r="AU1355" s="552"/>
      <c r="AV1355" s="552"/>
      <c r="AW1355" s="616"/>
      <c r="AX1355" s="552"/>
      <c r="AY1355" s="552"/>
      <c r="AZ1355" s="552"/>
      <c r="BA1355" s="616"/>
      <c r="BB1355" s="552"/>
      <c r="BC1355" s="552"/>
      <c r="BD1355" s="552"/>
      <c r="BE1355" s="616"/>
      <c r="BF1355" s="552"/>
      <c r="BG1355" s="552"/>
      <c r="BH1355" s="552"/>
      <c r="BI1355" s="552"/>
      <c r="BJ1355" s="552"/>
      <c r="BK1355" s="552"/>
      <c r="BL1355" s="552"/>
      <c r="BM1355" s="552"/>
      <c r="BN1355" s="552"/>
      <c r="BO1355" s="678"/>
    </row>
    <row r="1356" spans="32:67" ht="20.25" customHeight="1">
      <c r="AF1356" s="678"/>
      <c r="AG1356" s="552"/>
      <c r="AH1356" s="552"/>
      <c r="AI1356" s="614"/>
      <c r="AJ1356" s="552"/>
      <c r="AK1356" s="552"/>
      <c r="AL1356" s="552"/>
      <c r="AM1356" s="615"/>
      <c r="AN1356" s="259"/>
      <c r="AO1356" s="615"/>
      <c r="AP1356" s="552"/>
      <c r="AQ1356" s="552"/>
      <c r="AR1356" s="552"/>
      <c r="AS1356" s="552"/>
      <c r="AT1356" s="552"/>
      <c r="AU1356" s="552"/>
      <c r="AV1356" s="552"/>
      <c r="AW1356" s="616"/>
      <c r="AX1356" s="552"/>
      <c r="AY1356" s="552"/>
      <c r="AZ1356" s="552"/>
      <c r="BA1356" s="616"/>
      <c r="BB1356" s="552"/>
      <c r="BC1356" s="552"/>
      <c r="BD1356" s="552"/>
      <c r="BE1356" s="616"/>
      <c r="BF1356" s="552"/>
      <c r="BG1356" s="552"/>
      <c r="BH1356" s="552"/>
      <c r="BI1356" s="552"/>
      <c r="BJ1356" s="552"/>
      <c r="BK1356" s="552"/>
      <c r="BL1356" s="552"/>
      <c r="BM1356" s="552"/>
      <c r="BN1356" s="552"/>
      <c r="BO1356" s="678"/>
    </row>
    <row r="1357" spans="32:67" ht="20.25" customHeight="1">
      <c r="AF1357" s="678"/>
      <c r="AG1357" s="552"/>
      <c r="AH1357" s="552"/>
      <c r="AI1357" s="614"/>
      <c r="AJ1357" s="552"/>
      <c r="AK1357" s="552"/>
      <c r="AL1357" s="552"/>
      <c r="AM1357" s="615"/>
      <c r="AN1357" s="259"/>
      <c r="AO1357" s="615"/>
      <c r="AP1357" s="552"/>
      <c r="AQ1357" s="552"/>
      <c r="AR1357" s="552"/>
      <c r="AS1357" s="552"/>
      <c r="AT1357" s="552"/>
      <c r="AU1357" s="552"/>
      <c r="AV1357" s="552"/>
      <c r="AW1357" s="616"/>
      <c r="AX1357" s="552"/>
      <c r="AY1357" s="552"/>
      <c r="AZ1357" s="552"/>
      <c r="BA1357" s="616"/>
      <c r="BB1357" s="552"/>
      <c r="BC1357" s="552"/>
      <c r="BD1357" s="552"/>
      <c r="BE1357" s="616"/>
      <c r="BF1357" s="552"/>
      <c r="BG1357" s="552"/>
      <c r="BH1357" s="552"/>
      <c r="BI1357" s="552"/>
      <c r="BJ1357" s="552"/>
      <c r="BK1357" s="552"/>
      <c r="BL1357" s="552"/>
      <c r="BM1357" s="552"/>
      <c r="BN1357" s="552"/>
      <c r="BO1357" s="678"/>
    </row>
    <row r="1358" spans="32:67" ht="20.25" customHeight="1">
      <c r="AF1358" s="678"/>
      <c r="AG1358" s="552"/>
      <c r="AH1358" s="552"/>
      <c r="AI1358" s="614"/>
      <c r="AJ1358" s="552"/>
      <c r="AK1358" s="552"/>
      <c r="AL1358" s="552"/>
      <c r="AM1358" s="615"/>
      <c r="AN1358" s="259"/>
      <c r="AO1358" s="615"/>
      <c r="AP1358" s="552"/>
      <c r="AQ1358" s="552"/>
      <c r="AR1358" s="552"/>
      <c r="AS1358" s="552"/>
      <c r="AT1358" s="552"/>
      <c r="AU1358" s="552"/>
      <c r="AV1358" s="552"/>
      <c r="AW1358" s="616"/>
      <c r="AX1358" s="552"/>
      <c r="AY1358" s="552"/>
      <c r="AZ1358" s="552"/>
      <c r="BA1358" s="616"/>
      <c r="BB1358" s="552"/>
      <c r="BC1358" s="552"/>
      <c r="BD1358" s="552"/>
      <c r="BE1358" s="616"/>
      <c r="BF1358" s="552"/>
      <c r="BG1358" s="552"/>
      <c r="BH1358" s="552"/>
      <c r="BI1358" s="552"/>
      <c r="BJ1358" s="552"/>
      <c r="BK1358" s="552"/>
      <c r="BL1358" s="552"/>
      <c r="BM1358" s="552"/>
      <c r="BN1358" s="552"/>
      <c r="BO1358" s="678"/>
    </row>
    <row r="1359" spans="32:67" ht="20.25" customHeight="1">
      <c r="AF1359" s="678"/>
      <c r="AG1359" s="552"/>
      <c r="AH1359" s="552"/>
      <c r="AI1359" s="614"/>
      <c r="AJ1359" s="552"/>
      <c r="AK1359" s="552"/>
      <c r="AL1359" s="552"/>
      <c r="AM1359" s="615"/>
      <c r="AN1359" s="259"/>
      <c r="AO1359" s="615"/>
      <c r="AP1359" s="552"/>
      <c r="AQ1359" s="552"/>
      <c r="AR1359" s="552"/>
      <c r="AS1359" s="552"/>
      <c r="AT1359" s="552"/>
      <c r="AU1359" s="552"/>
      <c r="AV1359" s="552"/>
      <c r="AW1359" s="616"/>
      <c r="AX1359" s="552"/>
      <c r="AY1359" s="552"/>
      <c r="AZ1359" s="552"/>
      <c r="BA1359" s="616"/>
      <c r="BB1359" s="552"/>
      <c r="BC1359" s="552"/>
      <c r="BD1359" s="552"/>
      <c r="BE1359" s="616"/>
      <c r="BF1359" s="552"/>
      <c r="BG1359" s="552"/>
      <c r="BH1359" s="552"/>
      <c r="BI1359" s="552"/>
      <c r="BJ1359" s="552"/>
      <c r="BK1359" s="552"/>
      <c r="BL1359" s="552"/>
      <c r="BM1359" s="552"/>
      <c r="BN1359" s="552"/>
      <c r="BO1359" s="678"/>
    </row>
    <row r="1360" spans="32:67" ht="20.25" customHeight="1">
      <c r="AF1360" s="678"/>
      <c r="AG1360" s="552"/>
      <c r="AH1360" s="552"/>
      <c r="AI1360" s="614"/>
      <c r="AJ1360" s="552"/>
      <c r="AK1360" s="552"/>
      <c r="AL1360" s="552"/>
      <c r="AM1360" s="615"/>
      <c r="AN1360" s="259"/>
      <c r="AO1360" s="615"/>
      <c r="AP1360" s="552"/>
      <c r="AQ1360" s="552"/>
      <c r="AR1360" s="552"/>
      <c r="AS1360" s="552"/>
      <c r="AT1360" s="552"/>
      <c r="AU1360" s="552"/>
      <c r="AV1360" s="552"/>
      <c r="AW1360" s="616"/>
      <c r="AX1360" s="552"/>
      <c r="AY1360" s="552"/>
      <c r="AZ1360" s="552"/>
      <c r="BA1360" s="616"/>
      <c r="BB1360" s="552"/>
      <c r="BC1360" s="552"/>
      <c r="BD1360" s="552"/>
      <c r="BE1360" s="616"/>
      <c r="BF1360" s="552"/>
      <c r="BG1360" s="552"/>
      <c r="BH1360" s="552"/>
      <c r="BI1360" s="552"/>
      <c r="BJ1360" s="552"/>
      <c r="BK1360" s="552"/>
      <c r="BL1360" s="552"/>
      <c r="BM1360" s="552"/>
      <c r="BN1360" s="552"/>
      <c r="BO1360" s="678"/>
    </row>
    <row r="1361" spans="32:67" ht="20.25" customHeight="1">
      <c r="AF1361" s="678"/>
      <c r="AG1361" s="552"/>
      <c r="AH1361" s="552"/>
      <c r="AI1361" s="614"/>
      <c r="AJ1361" s="552"/>
      <c r="AK1361" s="552"/>
      <c r="AL1361" s="552"/>
      <c r="AM1361" s="615"/>
      <c r="AN1361" s="259"/>
      <c r="AO1361" s="615"/>
      <c r="AP1361" s="552"/>
      <c r="AQ1361" s="552"/>
      <c r="AR1361" s="552"/>
      <c r="AS1361" s="552"/>
      <c r="AT1361" s="552"/>
      <c r="AU1361" s="552"/>
      <c r="AV1361" s="552"/>
      <c r="AW1361" s="616"/>
      <c r="AX1361" s="552"/>
      <c r="AY1361" s="552"/>
      <c r="AZ1361" s="552"/>
      <c r="BA1361" s="616"/>
      <c r="BB1361" s="552"/>
      <c r="BC1361" s="552"/>
      <c r="BD1361" s="552"/>
      <c r="BE1361" s="616"/>
      <c r="BF1361" s="552"/>
      <c r="BG1361" s="552"/>
      <c r="BH1361" s="552"/>
      <c r="BI1361" s="552"/>
      <c r="BJ1361" s="552"/>
      <c r="BK1361" s="552"/>
      <c r="BL1361" s="552"/>
      <c r="BM1361" s="552"/>
      <c r="BN1361" s="552"/>
      <c r="BO1361" s="678"/>
    </row>
    <row r="1362" spans="32:67" ht="20.25" customHeight="1">
      <c r="AF1362" s="678"/>
      <c r="AG1362" s="552"/>
      <c r="AH1362" s="552"/>
      <c r="AI1362" s="614"/>
      <c r="AJ1362" s="552"/>
      <c r="AK1362" s="552"/>
      <c r="AL1362" s="552"/>
      <c r="AM1362" s="615"/>
      <c r="AN1362" s="259"/>
      <c r="AO1362" s="615"/>
      <c r="AP1362" s="552"/>
      <c r="AQ1362" s="552"/>
      <c r="AR1362" s="552"/>
      <c r="AS1362" s="552"/>
      <c r="AT1362" s="552"/>
      <c r="AU1362" s="552"/>
      <c r="AV1362" s="552"/>
      <c r="AW1362" s="616"/>
      <c r="AX1362" s="552"/>
      <c r="AY1362" s="552"/>
      <c r="AZ1362" s="552"/>
      <c r="BA1362" s="616"/>
      <c r="BB1362" s="552"/>
      <c r="BC1362" s="552"/>
      <c r="BD1362" s="552"/>
      <c r="BE1362" s="616"/>
      <c r="BF1362" s="552"/>
      <c r="BG1362" s="552"/>
      <c r="BH1362" s="552"/>
      <c r="BI1362" s="552"/>
      <c r="BJ1362" s="552"/>
      <c r="BK1362" s="552"/>
      <c r="BL1362" s="552"/>
      <c r="BM1362" s="552"/>
      <c r="BN1362" s="552"/>
      <c r="BO1362" s="678"/>
    </row>
    <row r="1363" spans="32:67" ht="20.25" customHeight="1">
      <c r="AF1363" s="678"/>
      <c r="AG1363" s="552"/>
      <c r="AH1363" s="552"/>
      <c r="AI1363" s="614"/>
      <c r="AJ1363" s="552"/>
      <c r="AK1363" s="552"/>
      <c r="AL1363" s="552"/>
      <c r="AM1363" s="615"/>
      <c r="AN1363" s="259"/>
      <c r="AO1363" s="615"/>
      <c r="AP1363" s="552"/>
      <c r="AQ1363" s="552"/>
      <c r="AR1363" s="552"/>
      <c r="AS1363" s="552"/>
      <c r="AT1363" s="552"/>
      <c r="AU1363" s="552"/>
      <c r="AV1363" s="552"/>
      <c r="AW1363" s="616"/>
      <c r="AX1363" s="552"/>
      <c r="AY1363" s="552"/>
      <c r="AZ1363" s="552"/>
      <c r="BA1363" s="616"/>
      <c r="BB1363" s="552"/>
      <c r="BC1363" s="552"/>
      <c r="BD1363" s="552"/>
      <c r="BE1363" s="616"/>
      <c r="BF1363" s="552"/>
      <c r="BG1363" s="552"/>
      <c r="BH1363" s="552"/>
      <c r="BI1363" s="552"/>
      <c r="BJ1363" s="552"/>
      <c r="BK1363" s="552"/>
      <c r="BL1363" s="552"/>
      <c r="BM1363" s="552"/>
      <c r="BN1363" s="552"/>
      <c r="BO1363" s="678"/>
    </row>
    <row r="1364" spans="32:67" ht="20.25" customHeight="1">
      <c r="AF1364" s="678"/>
      <c r="AG1364" s="552"/>
      <c r="AH1364" s="552"/>
      <c r="AI1364" s="614"/>
      <c r="AJ1364" s="552"/>
      <c r="AK1364" s="552"/>
      <c r="AL1364" s="552"/>
      <c r="AM1364" s="615"/>
      <c r="AN1364" s="259"/>
      <c r="AO1364" s="615"/>
      <c r="AP1364" s="552"/>
      <c r="AQ1364" s="552"/>
      <c r="AR1364" s="552"/>
      <c r="AS1364" s="552"/>
      <c r="AT1364" s="552"/>
      <c r="AU1364" s="552"/>
      <c r="AV1364" s="552"/>
      <c r="AW1364" s="616"/>
      <c r="AX1364" s="552"/>
      <c r="AY1364" s="552"/>
      <c r="AZ1364" s="552"/>
      <c r="BA1364" s="616"/>
      <c r="BB1364" s="552"/>
      <c r="BC1364" s="552"/>
      <c r="BD1364" s="552"/>
      <c r="BE1364" s="616"/>
      <c r="BF1364" s="552"/>
      <c r="BG1364" s="552"/>
      <c r="BH1364" s="552"/>
      <c r="BI1364" s="552"/>
      <c r="BJ1364" s="552"/>
      <c r="BK1364" s="552"/>
      <c r="BL1364" s="552"/>
      <c r="BM1364" s="552"/>
      <c r="BN1364" s="552"/>
      <c r="BO1364" s="678"/>
    </row>
    <row r="1365" spans="32:67" ht="20.25" customHeight="1">
      <c r="AF1365" s="678"/>
      <c r="AG1365" s="552"/>
      <c r="AH1365" s="552"/>
      <c r="AI1365" s="614"/>
      <c r="AJ1365" s="552"/>
      <c r="AK1365" s="552"/>
      <c r="AL1365" s="552"/>
      <c r="AM1365" s="615"/>
      <c r="AN1365" s="259"/>
      <c r="AO1365" s="615"/>
      <c r="AP1365" s="552"/>
      <c r="AQ1365" s="552"/>
      <c r="AR1365" s="552"/>
      <c r="AS1365" s="552"/>
      <c r="AT1365" s="552"/>
      <c r="AU1365" s="552"/>
      <c r="AV1365" s="552"/>
      <c r="AW1365" s="616"/>
      <c r="AX1365" s="552"/>
      <c r="AY1365" s="552"/>
      <c r="AZ1365" s="552"/>
      <c r="BA1365" s="616"/>
      <c r="BB1365" s="552"/>
      <c r="BC1365" s="552"/>
      <c r="BD1365" s="552"/>
      <c r="BE1365" s="616"/>
      <c r="BF1365" s="552"/>
      <c r="BG1365" s="552"/>
      <c r="BH1365" s="552"/>
      <c r="BI1365" s="552"/>
      <c r="BJ1365" s="552"/>
      <c r="BK1365" s="552"/>
      <c r="BL1365" s="552"/>
      <c r="BM1365" s="552"/>
      <c r="BN1365" s="552"/>
      <c r="BO1365" s="678"/>
    </row>
    <row r="1366" spans="32:67" ht="20.25" customHeight="1">
      <c r="AF1366" s="678"/>
      <c r="AG1366" s="552"/>
      <c r="AH1366" s="552"/>
      <c r="AI1366" s="614"/>
      <c r="AJ1366" s="552"/>
      <c r="AK1366" s="552"/>
      <c r="AL1366" s="552"/>
      <c r="AM1366" s="615"/>
      <c r="AN1366" s="259"/>
      <c r="AO1366" s="615"/>
      <c r="AP1366" s="552"/>
      <c r="AQ1366" s="552"/>
      <c r="AR1366" s="552"/>
      <c r="AS1366" s="552"/>
      <c r="AT1366" s="552"/>
      <c r="AU1366" s="552"/>
      <c r="AV1366" s="552"/>
      <c r="AW1366" s="616"/>
      <c r="AX1366" s="552"/>
      <c r="AY1366" s="552"/>
      <c r="AZ1366" s="552"/>
      <c r="BA1366" s="616"/>
      <c r="BB1366" s="552"/>
      <c r="BC1366" s="552"/>
      <c r="BD1366" s="552"/>
      <c r="BE1366" s="616"/>
      <c r="BF1366" s="552"/>
      <c r="BG1366" s="552"/>
      <c r="BH1366" s="552"/>
      <c r="BI1366" s="552"/>
      <c r="BJ1366" s="552"/>
      <c r="BK1366" s="552"/>
      <c r="BL1366" s="552"/>
      <c r="BM1366" s="552"/>
      <c r="BN1366" s="552"/>
      <c r="BO1366" s="678"/>
    </row>
    <row r="1367" spans="32:67" ht="20.25" customHeight="1">
      <c r="AF1367" s="678"/>
      <c r="AG1367" s="552"/>
      <c r="AH1367" s="552"/>
      <c r="AI1367" s="614"/>
      <c r="AJ1367" s="552"/>
      <c r="AK1367" s="552"/>
      <c r="AL1367" s="552"/>
      <c r="AM1367" s="615"/>
      <c r="AN1367" s="259"/>
      <c r="AO1367" s="615"/>
      <c r="AP1367" s="552"/>
      <c r="AQ1367" s="552"/>
      <c r="AR1367" s="552"/>
      <c r="AS1367" s="552"/>
      <c r="AT1367" s="552"/>
      <c r="AU1367" s="552"/>
      <c r="AV1367" s="552"/>
      <c r="AW1367" s="616"/>
      <c r="AX1367" s="552"/>
      <c r="AY1367" s="552"/>
      <c r="AZ1367" s="552"/>
      <c r="BA1367" s="616"/>
      <c r="BB1367" s="552"/>
      <c r="BC1367" s="552"/>
      <c r="BD1367" s="552"/>
      <c r="BE1367" s="616"/>
      <c r="BF1367" s="552"/>
      <c r="BG1367" s="552"/>
      <c r="BH1367" s="552"/>
      <c r="BI1367" s="552"/>
      <c r="BJ1367" s="552"/>
      <c r="BK1367" s="552"/>
      <c r="BL1367" s="552"/>
      <c r="BM1367" s="552"/>
      <c r="BN1367" s="552"/>
      <c r="BO1367" s="678"/>
    </row>
    <row r="1368" spans="32:67" ht="20.25" customHeight="1">
      <c r="AF1368" s="678"/>
      <c r="AG1368" s="552"/>
      <c r="AH1368" s="552"/>
      <c r="AI1368" s="614"/>
      <c r="AJ1368" s="552"/>
      <c r="AK1368" s="552"/>
      <c r="AL1368" s="552"/>
      <c r="AM1368" s="615"/>
      <c r="AN1368" s="259"/>
      <c r="AO1368" s="615"/>
      <c r="AP1368" s="552"/>
      <c r="AQ1368" s="552"/>
      <c r="AR1368" s="552"/>
      <c r="AS1368" s="552"/>
      <c r="AT1368" s="552"/>
      <c r="AU1368" s="552"/>
      <c r="AV1368" s="552"/>
      <c r="AW1368" s="616"/>
      <c r="AX1368" s="552"/>
      <c r="AY1368" s="552"/>
      <c r="AZ1368" s="552"/>
      <c r="BA1368" s="616"/>
      <c r="BB1368" s="552"/>
      <c r="BC1368" s="552"/>
      <c r="BD1368" s="552"/>
      <c r="BE1368" s="616"/>
      <c r="BF1368" s="552"/>
      <c r="BG1368" s="552"/>
      <c r="BH1368" s="552"/>
      <c r="BI1368" s="552"/>
      <c r="BJ1368" s="552"/>
      <c r="BK1368" s="552"/>
      <c r="BL1368" s="552"/>
      <c r="BM1368" s="552"/>
      <c r="BN1368" s="552"/>
      <c r="BO1368" s="678"/>
    </row>
    <row r="1369" spans="32:67" ht="20.25" customHeight="1">
      <c r="AF1369" s="678"/>
      <c r="AG1369" s="552"/>
      <c r="AH1369" s="552"/>
      <c r="AI1369" s="614"/>
      <c r="AJ1369" s="552"/>
      <c r="AK1369" s="552"/>
      <c r="AL1369" s="552"/>
      <c r="AM1369" s="615"/>
      <c r="AN1369" s="259"/>
      <c r="AO1369" s="615"/>
      <c r="AP1369" s="552"/>
      <c r="AQ1369" s="552"/>
      <c r="AR1369" s="552"/>
      <c r="AS1369" s="552"/>
      <c r="AT1369" s="552"/>
      <c r="AU1369" s="552"/>
      <c r="AV1369" s="552"/>
      <c r="AW1369" s="616"/>
      <c r="AX1369" s="552"/>
      <c r="AY1369" s="552"/>
      <c r="AZ1369" s="552"/>
      <c r="BA1369" s="616"/>
      <c r="BB1369" s="552"/>
      <c r="BC1369" s="552"/>
      <c r="BD1369" s="552"/>
      <c r="BE1369" s="616"/>
      <c r="BF1369" s="552"/>
      <c r="BG1369" s="552"/>
      <c r="BH1369" s="552"/>
      <c r="BI1369" s="552"/>
      <c r="BJ1369" s="552"/>
      <c r="BK1369" s="552"/>
      <c r="BL1369" s="552"/>
      <c r="BM1369" s="552"/>
      <c r="BN1369" s="552"/>
      <c r="BO1369" s="678"/>
    </row>
    <row r="1370" spans="32:67" ht="20.25" customHeight="1">
      <c r="AF1370" s="678"/>
      <c r="AG1370" s="552"/>
      <c r="AH1370" s="552"/>
      <c r="AI1370" s="614"/>
      <c r="AJ1370" s="552"/>
      <c r="AK1370" s="552"/>
      <c r="AL1370" s="552"/>
      <c r="AM1370" s="615"/>
      <c r="AN1370" s="259"/>
      <c r="AO1370" s="615"/>
      <c r="AP1370" s="552"/>
      <c r="AQ1370" s="552"/>
      <c r="AR1370" s="552"/>
      <c r="AS1370" s="552"/>
      <c r="AT1370" s="552"/>
      <c r="AU1370" s="552"/>
      <c r="AV1370" s="552"/>
      <c r="AW1370" s="616"/>
      <c r="AX1370" s="552"/>
      <c r="AY1370" s="552"/>
      <c r="AZ1370" s="552"/>
      <c r="BA1370" s="616"/>
      <c r="BB1370" s="552"/>
      <c r="BC1370" s="552"/>
      <c r="BD1370" s="552"/>
      <c r="BE1370" s="616"/>
      <c r="BF1370" s="552"/>
      <c r="BG1370" s="552"/>
      <c r="BH1370" s="552"/>
      <c r="BI1370" s="552"/>
      <c r="BJ1370" s="552"/>
      <c r="BK1370" s="552"/>
      <c r="BL1370" s="552"/>
      <c r="BM1370" s="552"/>
      <c r="BN1370" s="552"/>
      <c r="BO1370" s="678"/>
    </row>
    <row r="1371" spans="32:67" ht="20.25" customHeight="1">
      <c r="AF1371" s="678"/>
      <c r="AG1371" s="552"/>
      <c r="AH1371" s="552"/>
      <c r="AI1371" s="614"/>
      <c r="AJ1371" s="552"/>
      <c r="AK1371" s="552"/>
      <c r="AL1371" s="552"/>
      <c r="AM1371" s="615"/>
      <c r="AN1371" s="259"/>
      <c r="AO1371" s="615"/>
      <c r="AP1371" s="552"/>
      <c r="AQ1371" s="552"/>
      <c r="AR1371" s="552"/>
      <c r="AS1371" s="552"/>
      <c r="AT1371" s="552"/>
      <c r="AU1371" s="552"/>
      <c r="AV1371" s="552"/>
      <c r="AW1371" s="616"/>
      <c r="AX1371" s="552"/>
      <c r="AY1371" s="552"/>
      <c r="AZ1371" s="552"/>
      <c r="BA1371" s="616"/>
      <c r="BB1371" s="552"/>
      <c r="BC1371" s="552"/>
      <c r="BD1371" s="552"/>
      <c r="BE1371" s="616"/>
      <c r="BF1371" s="552"/>
      <c r="BG1371" s="552"/>
      <c r="BH1371" s="552"/>
      <c r="BI1371" s="552"/>
      <c r="BJ1371" s="552"/>
      <c r="BK1371" s="552"/>
      <c r="BL1371" s="552"/>
      <c r="BM1371" s="552"/>
      <c r="BN1371" s="552"/>
      <c r="BO1371" s="678"/>
    </row>
    <row r="1372" spans="32:67" ht="20.25" customHeight="1">
      <c r="AF1372" s="678"/>
      <c r="AG1372" s="552"/>
      <c r="AH1372" s="552"/>
      <c r="AI1372" s="614"/>
      <c r="AJ1372" s="552"/>
      <c r="AK1372" s="552"/>
      <c r="AL1372" s="552"/>
      <c r="AM1372" s="615"/>
      <c r="AN1372" s="259"/>
      <c r="AO1372" s="615"/>
      <c r="AP1372" s="552"/>
      <c r="AQ1372" s="552"/>
      <c r="AR1372" s="552"/>
      <c r="AS1372" s="552"/>
      <c r="AT1372" s="552"/>
      <c r="AU1372" s="552"/>
      <c r="AV1372" s="552"/>
      <c r="AW1372" s="616"/>
      <c r="AX1372" s="552"/>
      <c r="AY1372" s="552"/>
      <c r="AZ1372" s="552"/>
      <c r="BA1372" s="616"/>
      <c r="BB1372" s="552"/>
      <c r="BC1372" s="552"/>
      <c r="BD1372" s="552"/>
      <c r="BE1372" s="616"/>
      <c r="BF1372" s="552"/>
      <c r="BG1372" s="552"/>
      <c r="BH1372" s="552"/>
      <c r="BI1372" s="552"/>
      <c r="BJ1372" s="552"/>
      <c r="BK1372" s="552"/>
      <c r="BL1372" s="552"/>
      <c r="BM1372" s="552"/>
      <c r="BN1372" s="552"/>
      <c r="BO1372" s="678"/>
    </row>
    <row r="1373" spans="32:67" ht="20.25" customHeight="1">
      <c r="AF1373" s="678"/>
      <c r="AG1373" s="552"/>
      <c r="AH1373" s="552"/>
      <c r="AI1373" s="614"/>
      <c r="AJ1373" s="552"/>
      <c r="AK1373" s="552"/>
      <c r="AL1373" s="552"/>
      <c r="AM1373" s="615"/>
      <c r="AN1373" s="259"/>
      <c r="AO1373" s="615"/>
      <c r="AP1373" s="552"/>
      <c r="AQ1373" s="552"/>
      <c r="AR1373" s="552"/>
      <c r="AS1373" s="552"/>
      <c r="AT1373" s="552"/>
      <c r="AU1373" s="552"/>
      <c r="AV1373" s="552"/>
      <c r="AW1373" s="616"/>
      <c r="AX1373" s="552"/>
      <c r="AY1373" s="552"/>
      <c r="AZ1373" s="552"/>
      <c r="BA1373" s="616"/>
      <c r="BB1373" s="552"/>
      <c r="BC1373" s="552"/>
      <c r="BD1373" s="552"/>
      <c r="BE1373" s="616"/>
      <c r="BF1373" s="552"/>
      <c r="BG1373" s="552"/>
      <c r="BH1373" s="552"/>
      <c r="BI1373" s="552"/>
      <c r="BJ1373" s="552"/>
      <c r="BK1373" s="552"/>
      <c r="BL1373" s="552"/>
      <c r="BM1373" s="552"/>
      <c r="BN1373" s="552"/>
      <c r="BO1373" s="678"/>
    </row>
    <row r="1374" spans="32:67" ht="20.25" customHeight="1">
      <c r="AF1374" s="678"/>
      <c r="AG1374" s="552"/>
      <c r="AH1374" s="552"/>
      <c r="AI1374" s="614"/>
      <c r="AJ1374" s="552"/>
      <c r="AK1374" s="552"/>
      <c r="AL1374" s="552"/>
      <c r="AM1374" s="615"/>
      <c r="AN1374" s="259"/>
      <c r="AO1374" s="615"/>
      <c r="AP1374" s="552"/>
      <c r="AQ1374" s="552"/>
      <c r="AR1374" s="552"/>
      <c r="AS1374" s="552"/>
      <c r="AT1374" s="552"/>
      <c r="AU1374" s="552"/>
      <c r="AV1374" s="552"/>
      <c r="AW1374" s="616"/>
      <c r="AX1374" s="552"/>
      <c r="AY1374" s="552"/>
      <c r="AZ1374" s="552"/>
      <c r="BA1374" s="616"/>
      <c r="BB1374" s="552"/>
      <c r="BC1374" s="552"/>
      <c r="BD1374" s="552"/>
      <c r="BE1374" s="616"/>
      <c r="BF1374" s="552"/>
      <c r="BG1374" s="552"/>
      <c r="BH1374" s="552"/>
      <c r="BI1374" s="552"/>
      <c r="BJ1374" s="552"/>
      <c r="BK1374" s="552"/>
      <c r="BL1374" s="552"/>
      <c r="BM1374" s="552"/>
      <c r="BN1374" s="552"/>
      <c r="BO1374" s="678"/>
    </row>
    <row r="1375" spans="32:67" ht="20.25" customHeight="1">
      <c r="AF1375" s="678"/>
      <c r="AG1375" s="552"/>
      <c r="AH1375" s="552"/>
      <c r="AI1375" s="614"/>
      <c r="AJ1375" s="552"/>
      <c r="AK1375" s="552"/>
      <c r="AL1375" s="552"/>
      <c r="AM1375" s="615"/>
      <c r="AN1375" s="259"/>
      <c r="AO1375" s="615"/>
      <c r="AP1375" s="552"/>
      <c r="AQ1375" s="552"/>
      <c r="AR1375" s="552"/>
      <c r="AS1375" s="552"/>
      <c r="AT1375" s="552"/>
      <c r="AU1375" s="552"/>
      <c r="AV1375" s="552"/>
      <c r="AW1375" s="616"/>
      <c r="AX1375" s="552"/>
      <c r="AY1375" s="552"/>
      <c r="AZ1375" s="552"/>
      <c r="BA1375" s="616"/>
      <c r="BB1375" s="552"/>
      <c r="BC1375" s="552"/>
      <c r="BD1375" s="552"/>
      <c r="BE1375" s="616"/>
      <c r="BF1375" s="552"/>
      <c r="BG1375" s="552"/>
      <c r="BH1375" s="552"/>
      <c r="BI1375" s="552"/>
      <c r="BJ1375" s="552"/>
      <c r="BK1375" s="552"/>
      <c r="BL1375" s="552"/>
      <c r="BM1375" s="552"/>
      <c r="BN1375" s="552"/>
      <c r="BO1375" s="678"/>
    </row>
    <row r="1376" spans="32:67" ht="20.25" customHeight="1">
      <c r="AF1376" s="678"/>
      <c r="AG1376" s="552"/>
      <c r="AH1376" s="552"/>
      <c r="AI1376" s="614"/>
      <c r="AJ1376" s="552"/>
      <c r="AK1376" s="552"/>
      <c r="AL1376" s="552"/>
      <c r="AM1376" s="615"/>
      <c r="AN1376" s="259"/>
      <c r="AO1376" s="615"/>
      <c r="AP1376" s="552"/>
      <c r="AQ1376" s="552"/>
      <c r="AR1376" s="552"/>
      <c r="AS1376" s="552"/>
      <c r="AT1376" s="552"/>
      <c r="AU1376" s="552"/>
      <c r="AV1376" s="552"/>
      <c r="AW1376" s="616"/>
      <c r="AX1376" s="552"/>
      <c r="AY1376" s="552"/>
      <c r="AZ1376" s="552"/>
      <c r="BA1376" s="616"/>
      <c r="BB1376" s="552"/>
      <c r="BC1376" s="552"/>
      <c r="BD1376" s="552"/>
      <c r="BE1376" s="616"/>
      <c r="BF1376" s="552"/>
      <c r="BG1376" s="552"/>
      <c r="BH1376" s="552"/>
      <c r="BI1376" s="552"/>
      <c r="BJ1376" s="552"/>
      <c r="BK1376" s="552"/>
      <c r="BL1376" s="552"/>
      <c r="BM1376" s="552"/>
      <c r="BN1376" s="552"/>
      <c r="BO1376" s="678"/>
    </row>
    <row r="1377" spans="32:67" ht="20.25" customHeight="1">
      <c r="AF1377" s="678"/>
      <c r="AG1377" s="552"/>
      <c r="AH1377" s="552"/>
      <c r="AI1377" s="614"/>
      <c r="AJ1377" s="552"/>
      <c r="AK1377" s="552"/>
      <c r="AL1377" s="552"/>
      <c r="AM1377" s="615"/>
      <c r="AN1377" s="259"/>
      <c r="AO1377" s="615"/>
      <c r="AP1377" s="552"/>
      <c r="AQ1377" s="552"/>
      <c r="AR1377" s="552"/>
      <c r="AS1377" s="552"/>
      <c r="AT1377" s="552"/>
      <c r="AU1377" s="552"/>
      <c r="AV1377" s="552"/>
      <c r="AW1377" s="616"/>
      <c r="AX1377" s="552"/>
      <c r="AY1377" s="552"/>
      <c r="AZ1377" s="552"/>
      <c r="BA1377" s="616"/>
      <c r="BB1377" s="552"/>
      <c r="BC1377" s="552"/>
      <c r="BD1377" s="552"/>
      <c r="BE1377" s="616"/>
      <c r="BF1377" s="552"/>
      <c r="BG1377" s="552"/>
      <c r="BH1377" s="552"/>
      <c r="BI1377" s="552"/>
      <c r="BJ1377" s="552"/>
      <c r="BK1377" s="552"/>
      <c r="BL1377" s="552"/>
      <c r="BM1377" s="552"/>
      <c r="BN1377" s="552"/>
      <c r="BO1377" s="678"/>
    </row>
    <row r="1378" spans="32:67" ht="20.25" customHeight="1">
      <c r="AF1378" s="678"/>
      <c r="AG1378" s="552"/>
      <c r="AH1378" s="552"/>
      <c r="AI1378" s="614"/>
      <c r="AJ1378" s="552"/>
      <c r="AK1378" s="552"/>
      <c r="AL1378" s="552"/>
      <c r="AM1378" s="615"/>
      <c r="AN1378" s="259"/>
      <c r="AO1378" s="615"/>
      <c r="AP1378" s="552"/>
      <c r="AQ1378" s="552"/>
      <c r="AR1378" s="552"/>
      <c r="AS1378" s="552"/>
      <c r="AT1378" s="552"/>
      <c r="AU1378" s="552"/>
      <c r="AV1378" s="552"/>
      <c r="AW1378" s="616"/>
      <c r="AX1378" s="552"/>
      <c r="AY1378" s="552"/>
      <c r="AZ1378" s="552"/>
      <c r="BA1378" s="616"/>
      <c r="BB1378" s="552"/>
      <c r="BC1378" s="552"/>
      <c r="BD1378" s="552"/>
      <c r="BE1378" s="616"/>
      <c r="BF1378" s="552"/>
      <c r="BG1378" s="552"/>
      <c r="BH1378" s="552"/>
      <c r="BI1378" s="552"/>
      <c r="BJ1378" s="552"/>
      <c r="BK1378" s="552"/>
      <c r="BL1378" s="552"/>
      <c r="BM1378" s="552"/>
      <c r="BN1378" s="552"/>
      <c r="BO1378" s="678"/>
    </row>
    <row r="1379" spans="32:67" ht="20.25" customHeight="1">
      <c r="AF1379" s="678"/>
      <c r="AG1379" s="552"/>
      <c r="AH1379" s="552"/>
      <c r="AI1379" s="614"/>
      <c r="AJ1379" s="552"/>
      <c r="AK1379" s="552"/>
      <c r="AL1379" s="552"/>
      <c r="AM1379" s="615"/>
      <c r="AN1379" s="259"/>
      <c r="AO1379" s="615"/>
      <c r="AP1379" s="552"/>
      <c r="AQ1379" s="552"/>
      <c r="AR1379" s="552"/>
      <c r="AS1379" s="552"/>
      <c r="AT1379" s="552"/>
      <c r="AU1379" s="552"/>
      <c r="AV1379" s="552"/>
      <c r="AW1379" s="616"/>
      <c r="AX1379" s="552"/>
      <c r="AY1379" s="552"/>
      <c r="AZ1379" s="552"/>
      <c r="BA1379" s="616"/>
      <c r="BB1379" s="552"/>
      <c r="BC1379" s="552"/>
      <c r="BD1379" s="552"/>
      <c r="BE1379" s="616"/>
      <c r="BF1379" s="552"/>
      <c r="BG1379" s="552"/>
      <c r="BH1379" s="552"/>
      <c r="BI1379" s="552"/>
      <c r="BJ1379" s="552"/>
      <c r="BK1379" s="552"/>
      <c r="BL1379" s="552"/>
      <c r="BM1379" s="552"/>
      <c r="BN1379" s="552"/>
      <c r="BO1379" s="678"/>
    </row>
    <row r="1380" spans="32:67" ht="20.25" customHeight="1">
      <c r="AF1380" s="678"/>
      <c r="AG1380" s="552"/>
      <c r="AH1380" s="552"/>
      <c r="AI1380" s="614"/>
      <c r="AJ1380" s="552"/>
      <c r="AK1380" s="552"/>
      <c r="AL1380" s="552"/>
      <c r="AM1380" s="615"/>
      <c r="AN1380" s="259"/>
      <c r="AO1380" s="615"/>
      <c r="AP1380" s="552"/>
      <c r="AQ1380" s="552"/>
      <c r="AR1380" s="552"/>
      <c r="AS1380" s="552"/>
      <c r="AT1380" s="552"/>
      <c r="AU1380" s="552"/>
      <c r="AV1380" s="552"/>
      <c r="AW1380" s="616"/>
      <c r="AX1380" s="552"/>
      <c r="AY1380" s="552"/>
      <c r="AZ1380" s="552"/>
      <c r="BA1380" s="616"/>
      <c r="BB1380" s="552"/>
      <c r="BC1380" s="552"/>
      <c r="BD1380" s="552"/>
      <c r="BE1380" s="616"/>
      <c r="BF1380" s="552"/>
      <c r="BG1380" s="552"/>
      <c r="BH1380" s="552"/>
      <c r="BI1380" s="552"/>
      <c r="BJ1380" s="552"/>
      <c r="BK1380" s="552"/>
      <c r="BL1380" s="552"/>
      <c r="BM1380" s="552"/>
      <c r="BN1380" s="552"/>
      <c r="BO1380" s="678"/>
    </row>
    <row r="1381" spans="32:67" ht="20.25" customHeight="1">
      <c r="AF1381" s="678"/>
      <c r="AG1381" s="552"/>
      <c r="AH1381" s="552"/>
      <c r="AI1381" s="614"/>
      <c r="AJ1381" s="552"/>
      <c r="AK1381" s="552"/>
      <c r="AL1381" s="552"/>
      <c r="AM1381" s="615"/>
      <c r="AN1381" s="259"/>
      <c r="AO1381" s="615"/>
      <c r="AP1381" s="552"/>
      <c r="AQ1381" s="552"/>
      <c r="AR1381" s="552"/>
      <c r="AS1381" s="552"/>
      <c r="AT1381" s="552"/>
      <c r="AU1381" s="552"/>
      <c r="AV1381" s="552"/>
      <c r="AW1381" s="616"/>
      <c r="AX1381" s="552"/>
      <c r="AY1381" s="552"/>
      <c r="AZ1381" s="552"/>
      <c r="BA1381" s="616"/>
      <c r="BB1381" s="552"/>
      <c r="BC1381" s="552"/>
      <c r="BD1381" s="552"/>
      <c r="BE1381" s="616"/>
      <c r="BF1381" s="552"/>
      <c r="BG1381" s="552"/>
      <c r="BH1381" s="552"/>
      <c r="BI1381" s="552"/>
      <c r="BJ1381" s="552"/>
      <c r="BK1381" s="552"/>
      <c r="BL1381" s="552"/>
      <c r="BM1381" s="552"/>
      <c r="BN1381" s="552"/>
      <c r="BO1381" s="678"/>
    </row>
    <row r="1382" spans="32:67" ht="20.25" customHeight="1">
      <c r="AF1382" s="678"/>
      <c r="AG1382" s="552"/>
      <c r="AH1382" s="552"/>
      <c r="AI1382" s="614"/>
      <c r="AJ1382" s="552"/>
      <c r="AK1382" s="552"/>
      <c r="AL1382" s="552"/>
      <c r="AM1382" s="615"/>
      <c r="AN1382" s="259"/>
      <c r="AO1382" s="615"/>
      <c r="AP1382" s="552"/>
      <c r="AQ1382" s="552"/>
      <c r="AR1382" s="552"/>
      <c r="AS1382" s="552"/>
      <c r="AT1382" s="552"/>
      <c r="AU1382" s="552"/>
      <c r="AV1382" s="552"/>
      <c r="AW1382" s="616"/>
      <c r="AX1382" s="552"/>
      <c r="AY1382" s="552"/>
      <c r="AZ1382" s="552"/>
      <c r="BA1382" s="616"/>
      <c r="BB1382" s="552"/>
      <c r="BC1382" s="552"/>
      <c r="BD1382" s="552"/>
      <c r="BE1382" s="616"/>
      <c r="BF1382" s="552"/>
      <c r="BG1382" s="552"/>
      <c r="BH1382" s="552"/>
      <c r="BI1382" s="552"/>
      <c r="BJ1382" s="552"/>
      <c r="BK1382" s="552"/>
      <c r="BL1382" s="552"/>
      <c r="BM1382" s="552"/>
      <c r="BN1382" s="552"/>
      <c r="BO1382" s="678"/>
    </row>
    <row r="1383" spans="32:67" ht="20.25" customHeight="1">
      <c r="AF1383" s="678"/>
      <c r="AG1383" s="552"/>
      <c r="AH1383" s="552"/>
      <c r="AI1383" s="614"/>
      <c r="AJ1383" s="552"/>
      <c r="AK1383" s="552"/>
      <c r="AL1383" s="552"/>
      <c r="AM1383" s="615"/>
      <c r="AN1383" s="259"/>
      <c r="AO1383" s="615"/>
      <c r="AP1383" s="552"/>
      <c r="AQ1383" s="552"/>
      <c r="AR1383" s="552"/>
      <c r="AS1383" s="552"/>
      <c r="AT1383" s="552"/>
      <c r="AU1383" s="552"/>
      <c r="AV1383" s="552"/>
      <c r="AW1383" s="616"/>
      <c r="AX1383" s="552"/>
      <c r="AY1383" s="552"/>
      <c r="AZ1383" s="552"/>
      <c r="BA1383" s="616"/>
      <c r="BB1383" s="552"/>
      <c r="BC1383" s="552"/>
      <c r="BD1383" s="552"/>
      <c r="BE1383" s="616"/>
      <c r="BF1383" s="552"/>
      <c r="BG1383" s="552"/>
      <c r="BH1383" s="552"/>
      <c r="BI1383" s="552"/>
      <c r="BJ1383" s="552"/>
      <c r="BK1383" s="552"/>
      <c r="BL1383" s="552"/>
      <c r="BM1383" s="552"/>
      <c r="BN1383" s="552"/>
      <c r="BO1383" s="678"/>
    </row>
    <row r="1384" spans="32:67" ht="20.25" customHeight="1">
      <c r="AF1384" s="678"/>
      <c r="AG1384" s="552"/>
      <c r="AH1384" s="552"/>
      <c r="AI1384" s="614"/>
      <c r="AJ1384" s="552"/>
      <c r="AK1384" s="552"/>
      <c r="AL1384" s="552"/>
      <c r="AM1384" s="615"/>
      <c r="AN1384" s="259"/>
      <c r="AO1384" s="615"/>
      <c r="AP1384" s="552"/>
      <c r="AQ1384" s="552"/>
      <c r="AR1384" s="552"/>
      <c r="AS1384" s="552"/>
      <c r="AT1384" s="552"/>
      <c r="AU1384" s="552"/>
      <c r="AV1384" s="552"/>
      <c r="AW1384" s="616"/>
      <c r="AX1384" s="552"/>
      <c r="AY1384" s="552"/>
      <c r="AZ1384" s="552"/>
      <c r="BA1384" s="616"/>
      <c r="BB1384" s="552"/>
      <c r="BC1384" s="552"/>
      <c r="BD1384" s="552"/>
      <c r="BE1384" s="616"/>
      <c r="BF1384" s="552"/>
      <c r="BG1384" s="552"/>
      <c r="BH1384" s="552"/>
      <c r="BI1384" s="552"/>
      <c r="BJ1384" s="552"/>
      <c r="BK1384" s="552"/>
      <c r="BL1384" s="552"/>
      <c r="BM1384" s="552"/>
      <c r="BN1384" s="552"/>
      <c r="BO1384" s="678"/>
    </row>
    <row r="1385" spans="32:67" ht="20.25" customHeight="1">
      <c r="AF1385" s="678"/>
      <c r="AG1385" s="552"/>
      <c r="AH1385" s="552"/>
      <c r="AI1385" s="614"/>
      <c r="AJ1385" s="552"/>
      <c r="AK1385" s="552"/>
      <c r="AL1385" s="552"/>
      <c r="AM1385" s="615"/>
      <c r="AN1385" s="259"/>
      <c r="AO1385" s="615"/>
      <c r="AP1385" s="552"/>
      <c r="AQ1385" s="552"/>
      <c r="AR1385" s="552"/>
      <c r="AS1385" s="552"/>
      <c r="AT1385" s="552"/>
      <c r="AU1385" s="552"/>
      <c r="AV1385" s="552"/>
      <c r="AW1385" s="616"/>
      <c r="AX1385" s="552"/>
      <c r="AY1385" s="552"/>
      <c r="AZ1385" s="552"/>
      <c r="BA1385" s="616"/>
      <c r="BB1385" s="552"/>
      <c r="BC1385" s="552"/>
      <c r="BD1385" s="552"/>
      <c r="BE1385" s="616"/>
      <c r="BF1385" s="552"/>
      <c r="BG1385" s="552"/>
      <c r="BH1385" s="552"/>
      <c r="BI1385" s="552"/>
      <c r="BJ1385" s="552"/>
      <c r="BK1385" s="552"/>
      <c r="BL1385" s="552"/>
      <c r="BM1385" s="552"/>
      <c r="BN1385" s="552"/>
      <c r="BO1385" s="678"/>
    </row>
    <row r="1386" spans="32:67" ht="20.25" customHeight="1">
      <c r="AF1386" s="678"/>
      <c r="AG1386" s="552"/>
      <c r="AH1386" s="552"/>
      <c r="AI1386" s="614"/>
      <c r="AJ1386" s="552"/>
      <c r="AK1386" s="552"/>
      <c r="AL1386" s="552"/>
      <c r="AM1386" s="615"/>
      <c r="AN1386" s="259"/>
      <c r="AO1386" s="615"/>
      <c r="AP1386" s="552"/>
      <c r="AQ1386" s="552"/>
      <c r="AR1386" s="552"/>
      <c r="AS1386" s="552"/>
      <c r="AT1386" s="552"/>
      <c r="AU1386" s="552"/>
      <c r="AV1386" s="552"/>
      <c r="AW1386" s="616"/>
      <c r="AX1386" s="552"/>
      <c r="AY1386" s="552"/>
      <c r="AZ1386" s="552"/>
      <c r="BA1386" s="616"/>
      <c r="BB1386" s="552"/>
      <c r="BC1386" s="552"/>
      <c r="BD1386" s="552"/>
      <c r="BE1386" s="616"/>
      <c r="BF1386" s="552"/>
      <c r="BG1386" s="552"/>
      <c r="BH1386" s="552"/>
      <c r="BI1386" s="552"/>
      <c r="BJ1386" s="552"/>
      <c r="BK1386" s="552"/>
      <c r="BL1386" s="552"/>
      <c r="BM1386" s="552"/>
      <c r="BN1386" s="552"/>
      <c r="BO1386" s="678"/>
    </row>
    <row r="1387" spans="32:67" ht="20.25" customHeight="1">
      <c r="AF1387" s="678"/>
      <c r="AG1387" s="552"/>
      <c r="AH1387" s="552"/>
      <c r="AI1387" s="614"/>
      <c r="AJ1387" s="552"/>
      <c r="AK1387" s="552"/>
      <c r="AL1387" s="552"/>
      <c r="AM1387" s="615"/>
      <c r="AN1387" s="259"/>
      <c r="AO1387" s="615"/>
      <c r="AP1387" s="552"/>
      <c r="AQ1387" s="552"/>
      <c r="AR1387" s="552"/>
      <c r="AS1387" s="552"/>
      <c r="AT1387" s="552"/>
      <c r="AU1387" s="552"/>
      <c r="AV1387" s="552"/>
      <c r="AW1387" s="616"/>
      <c r="AX1387" s="552"/>
      <c r="AY1387" s="552"/>
      <c r="AZ1387" s="552"/>
      <c r="BA1387" s="616"/>
      <c r="BB1387" s="552"/>
      <c r="BC1387" s="552"/>
      <c r="BD1387" s="552"/>
      <c r="BE1387" s="616"/>
      <c r="BF1387" s="552"/>
      <c r="BG1387" s="552"/>
      <c r="BH1387" s="552"/>
      <c r="BI1387" s="552"/>
      <c r="BJ1387" s="552"/>
      <c r="BK1387" s="552"/>
      <c r="BL1387" s="552"/>
      <c r="BM1387" s="552"/>
      <c r="BN1387" s="552"/>
      <c r="BO1387" s="678"/>
    </row>
    <row r="1388" spans="32:67" ht="20.25" customHeight="1">
      <c r="AF1388" s="678"/>
      <c r="AG1388" s="552"/>
      <c r="AH1388" s="552"/>
      <c r="AI1388" s="614"/>
      <c r="AJ1388" s="552"/>
      <c r="AK1388" s="552"/>
      <c r="AL1388" s="552"/>
      <c r="AM1388" s="615"/>
      <c r="AN1388" s="259"/>
      <c r="AO1388" s="615"/>
      <c r="AP1388" s="552"/>
      <c r="AQ1388" s="552"/>
      <c r="AR1388" s="552"/>
      <c r="AS1388" s="552"/>
      <c r="AT1388" s="552"/>
      <c r="AU1388" s="552"/>
      <c r="AV1388" s="552"/>
      <c r="AW1388" s="616"/>
      <c r="AX1388" s="552"/>
      <c r="AY1388" s="552"/>
      <c r="AZ1388" s="552"/>
      <c r="BA1388" s="616"/>
      <c r="BB1388" s="552"/>
      <c r="BC1388" s="552"/>
      <c r="BD1388" s="552"/>
      <c r="BE1388" s="616"/>
      <c r="BF1388" s="552"/>
      <c r="BG1388" s="552"/>
      <c r="BH1388" s="552"/>
      <c r="BI1388" s="552"/>
      <c r="BJ1388" s="552"/>
      <c r="BK1388" s="552"/>
      <c r="BL1388" s="552"/>
      <c r="BM1388" s="552"/>
      <c r="BN1388" s="552"/>
      <c r="BO1388" s="678"/>
    </row>
    <row r="1389" spans="32:67" ht="20.25" customHeight="1">
      <c r="AF1389" s="678"/>
      <c r="AG1389" s="552"/>
      <c r="AH1389" s="552"/>
      <c r="AI1389" s="614"/>
      <c r="AJ1389" s="552"/>
      <c r="AK1389" s="552"/>
      <c r="AL1389" s="552"/>
      <c r="AM1389" s="615"/>
      <c r="AN1389" s="259"/>
      <c r="AO1389" s="615"/>
      <c r="AP1389" s="552"/>
      <c r="AQ1389" s="552"/>
      <c r="AR1389" s="552"/>
      <c r="AS1389" s="552"/>
      <c r="AT1389" s="552"/>
      <c r="AU1389" s="552"/>
      <c r="AV1389" s="552"/>
      <c r="AW1389" s="616"/>
      <c r="AX1389" s="552"/>
      <c r="AY1389" s="552"/>
      <c r="AZ1389" s="552"/>
      <c r="BA1389" s="616"/>
      <c r="BB1389" s="552"/>
      <c r="BC1389" s="552"/>
      <c r="BD1389" s="552"/>
      <c r="BE1389" s="616"/>
      <c r="BF1389" s="552"/>
      <c r="BG1389" s="552"/>
      <c r="BH1389" s="552"/>
      <c r="BI1389" s="552"/>
      <c r="BJ1389" s="552"/>
      <c r="BK1389" s="552"/>
      <c r="BL1389" s="552"/>
      <c r="BM1389" s="552"/>
      <c r="BN1389" s="552"/>
      <c r="BO1389" s="678"/>
    </row>
    <row r="1390" spans="32:67" ht="20.25" customHeight="1">
      <c r="AF1390" s="678"/>
      <c r="AG1390" s="552"/>
      <c r="AH1390" s="552"/>
      <c r="AI1390" s="614"/>
      <c r="AJ1390" s="552"/>
      <c r="AK1390" s="552"/>
      <c r="AL1390" s="552"/>
      <c r="AM1390" s="615"/>
      <c r="AN1390" s="259"/>
      <c r="AO1390" s="615"/>
      <c r="AP1390" s="552"/>
      <c r="AQ1390" s="552"/>
      <c r="AR1390" s="552"/>
      <c r="AS1390" s="552"/>
      <c r="AT1390" s="552"/>
      <c r="AU1390" s="552"/>
      <c r="AV1390" s="552"/>
      <c r="AW1390" s="616"/>
      <c r="AX1390" s="552"/>
      <c r="AY1390" s="552"/>
      <c r="AZ1390" s="552"/>
      <c r="BA1390" s="616"/>
      <c r="BB1390" s="552"/>
      <c r="BC1390" s="552"/>
      <c r="BD1390" s="552"/>
      <c r="BE1390" s="616"/>
      <c r="BF1390" s="552"/>
      <c r="BG1390" s="552"/>
      <c r="BH1390" s="552"/>
      <c r="BI1390" s="552"/>
      <c r="BJ1390" s="552"/>
      <c r="BK1390" s="552"/>
      <c r="BL1390" s="552"/>
      <c r="BM1390" s="552"/>
      <c r="BN1390" s="552"/>
      <c r="BO1390" s="678"/>
    </row>
    <row r="1391" spans="32:67" ht="20.25" customHeight="1">
      <c r="AF1391" s="678"/>
      <c r="AG1391" s="552"/>
      <c r="AH1391" s="552"/>
      <c r="AI1391" s="614"/>
      <c r="AJ1391" s="552"/>
      <c r="AK1391" s="552"/>
      <c r="AL1391" s="552"/>
      <c r="AM1391" s="615"/>
      <c r="AN1391" s="259"/>
      <c r="AO1391" s="615"/>
      <c r="AP1391" s="552"/>
      <c r="AQ1391" s="552"/>
      <c r="AR1391" s="552"/>
      <c r="AS1391" s="552"/>
      <c r="AT1391" s="552"/>
      <c r="AU1391" s="552"/>
      <c r="AV1391" s="552"/>
      <c r="AW1391" s="616"/>
      <c r="AX1391" s="552"/>
      <c r="AY1391" s="552"/>
      <c r="AZ1391" s="552"/>
      <c r="BA1391" s="616"/>
      <c r="BB1391" s="552"/>
      <c r="BC1391" s="552"/>
      <c r="BD1391" s="552"/>
      <c r="BE1391" s="616"/>
      <c r="BF1391" s="552"/>
      <c r="BG1391" s="552"/>
      <c r="BH1391" s="552"/>
      <c r="BI1391" s="552"/>
      <c r="BJ1391" s="552"/>
      <c r="BK1391" s="552"/>
      <c r="BL1391" s="552"/>
      <c r="BM1391" s="552"/>
      <c r="BN1391" s="552"/>
      <c r="BO1391" s="678"/>
    </row>
    <row r="1392" spans="32:67" ht="20.25" customHeight="1">
      <c r="AF1392" s="678"/>
      <c r="AG1392" s="552"/>
      <c r="AH1392" s="552"/>
      <c r="AI1392" s="614"/>
      <c r="AJ1392" s="552"/>
      <c r="AK1392" s="552"/>
      <c r="AL1392" s="552"/>
      <c r="AM1392" s="615"/>
      <c r="AN1392" s="259"/>
      <c r="AO1392" s="615"/>
      <c r="AP1392" s="552"/>
      <c r="AQ1392" s="552"/>
      <c r="AR1392" s="552"/>
      <c r="AS1392" s="552"/>
      <c r="AT1392" s="552"/>
      <c r="AU1392" s="552"/>
      <c r="AV1392" s="552"/>
      <c r="AW1392" s="616"/>
      <c r="AX1392" s="552"/>
      <c r="AY1392" s="552"/>
      <c r="AZ1392" s="552"/>
      <c r="BA1392" s="616"/>
      <c r="BB1392" s="552"/>
      <c r="BC1392" s="552"/>
      <c r="BD1392" s="552"/>
      <c r="BE1392" s="616"/>
      <c r="BF1392" s="552"/>
      <c r="BG1392" s="552"/>
      <c r="BH1392" s="552"/>
      <c r="BI1392" s="552"/>
      <c r="BJ1392" s="552"/>
      <c r="BK1392" s="552"/>
      <c r="BL1392" s="552"/>
      <c r="BM1392" s="552"/>
      <c r="BN1392" s="552"/>
      <c r="BO1392" s="678"/>
    </row>
    <row r="1393" spans="32:67" ht="20.25" customHeight="1">
      <c r="AF1393" s="678"/>
      <c r="AG1393" s="552"/>
      <c r="AH1393" s="552"/>
      <c r="AI1393" s="614"/>
      <c r="AJ1393" s="552"/>
      <c r="AK1393" s="552"/>
      <c r="AL1393" s="552"/>
      <c r="AM1393" s="615"/>
      <c r="AN1393" s="259"/>
      <c r="AO1393" s="615"/>
      <c r="AP1393" s="552"/>
      <c r="AQ1393" s="552"/>
      <c r="AR1393" s="552"/>
      <c r="AS1393" s="552"/>
      <c r="AT1393" s="552"/>
      <c r="AU1393" s="552"/>
      <c r="AV1393" s="552"/>
      <c r="AW1393" s="616"/>
      <c r="AX1393" s="552"/>
      <c r="AY1393" s="552"/>
      <c r="AZ1393" s="552"/>
      <c r="BA1393" s="616"/>
      <c r="BB1393" s="552"/>
      <c r="BC1393" s="552"/>
      <c r="BD1393" s="552"/>
      <c r="BE1393" s="616"/>
      <c r="BF1393" s="552"/>
      <c r="BG1393" s="552"/>
      <c r="BH1393" s="552"/>
      <c r="BI1393" s="552"/>
      <c r="BJ1393" s="552"/>
      <c r="BK1393" s="552"/>
      <c r="BL1393" s="552"/>
      <c r="BM1393" s="552"/>
      <c r="BN1393" s="552"/>
      <c r="BO1393" s="678"/>
    </row>
    <row r="1394" spans="32:67" ht="20.25" customHeight="1">
      <c r="AF1394" s="678"/>
      <c r="AG1394" s="552"/>
      <c r="AH1394" s="552"/>
      <c r="AI1394" s="614"/>
      <c r="AJ1394" s="552"/>
      <c r="AK1394" s="552"/>
      <c r="AL1394" s="552"/>
      <c r="AM1394" s="615"/>
      <c r="AN1394" s="259"/>
      <c r="AO1394" s="615"/>
      <c r="AP1394" s="552"/>
      <c r="AQ1394" s="552"/>
      <c r="AR1394" s="552"/>
      <c r="AS1394" s="552"/>
      <c r="AT1394" s="552"/>
      <c r="AU1394" s="552"/>
      <c r="AV1394" s="552"/>
      <c r="AW1394" s="616"/>
      <c r="AX1394" s="552"/>
      <c r="AY1394" s="552"/>
      <c r="AZ1394" s="552"/>
      <c r="BA1394" s="616"/>
      <c r="BB1394" s="552"/>
      <c r="BC1394" s="552"/>
      <c r="BD1394" s="552"/>
      <c r="BE1394" s="616"/>
      <c r="BF1394" s="552"/>
      <c r="BG1394" s="552"/>
      <c r="BH1394" s="552"/>
      <c r="BI1394" s="552"/>
      <c r="BJ1394" s="552"/>
      <c r="BK1394" s="552"/>
      <c r="BL1394" s="552"/>
      <c r="BM1394" s="552"/>
      <c r="BN1394" s="552"/>
      <c r="BO1394" s="678"/>
    </row>
    <row r="1395" spans="32:67" ht="20.25" customHeight="1">
      <c r="AF1395" s="678"/>
      <c r="AG1395" s="552"/>
      <c r="AH1395" s="552"/>
      <c r="AI1395" s="614"/>
      <c r="AJ1395" s="552"/>
      <c r="AK1395" s="552"/>
      <c r="AL1395" s="552"/>
      <c r="AM1395" s="615"/>
      <c r="AN1395" s="259"/>
      <c r="AO1395" s="615"/>
      <c r="AP1395" s="552"/>
      <c r="AQ1395" s="552"/>
      <c r="AR1395" s="552"/>
      <c r="AS1395" s="552"/>
      <c r="AT1395" s="552"/>
      <c r="AU1395" s="552"/>
      <c r="AV1395" s="552"/>
      <c r="AW1395" s="616"/>
      <c r="AX1395" s="552"/>
      <c r="AY1395" s="552"/>
      <c r="AZ1395" s="552"/>
      <c r="BA1395" s="616"/>
      <c r="BB1395" s="552"/>
      <c r="BC1395" s="552"/>
      <c r="BD1395" s="552"/>
      <c r="BE1395" s="616"/>
      <c r="BF1395" s="552"/>
      <c r="BG1395" s="552"/>
      <c r="BH1395" s="552"/>
      <c r="BI1395" s="552"/>
      <c r="BJ1395" s="552"/>
      <c r="BK1395" s="552"/>
      <c r="BL1395" s="552"/>
      <c r="BM1395" s="552"/>
      <c r="BN1395" s="552"/>
      <c r="BO1395" s="678"/>
    </row>
    <row r="1396" spans="32:67" ht="20.25" customHeight="1">
      <c r="AF1396" s="678"/>
      <c r="AG1396" s="552"/>
      <c r="AH1396" s="552"/>
      <c r="AI1396" s="614"/>
      <c r="AJ1396" s="552"/>
      <c r="AK1396" s="552"/>
      <c r="AL1396" s="552"/>
      <c r="AM1396" s="615"/>
      <c r="AN1396" s="259"/>
      <c r="AO1396" s="615"/>
      <c r="AP1396" s="552"/>
      <c r="AQ1396" s="552"/>
      <c r="AR1396" s="552"/>
      <c r="AS1396" s="552"/>
      <c r="AT1396" s="552"/>
      <c r="AU1396" s="552"/>
      <c r="AV1396" s="552"/>
      <c r="AW1396" s="616"/>
      <c r="AX1396" s="552"/>
      <c r="AY1396" s="552"/>
      <c r="AZ1396" s="552"/>
      <c r="BA1396" s="616"/>
      <c r="BB1396" s="552"/>
      <c r="BC1396" s="552"/>
      <c r="BD1396" s="552"/>
      <c r="BE1396" s="616"/>
      <c r="BF1396" s="552"/>
      <c r="BG1396" s="552"/>
      <c r="BH1396" s="552"/>
      <c r="BI1396" s="552"/>
      <c r="BJ1396" s="552"/>
      <c r="BK1396" s="552"/>
      <c r="BL1396" s="552"/>
      <c r="BM1396" s="552"/>
      <c r="BN1396" s="552"/>
      <c r="BO1396" s="678"/>
    </row>
    <row r="1397" spans="32:67" ht="20.25" customHeight="1">
      <c r="AF1397" s="678"/>
      <c r="AG1397" s="552"/>
      <c r="AH1397" s="552"/>
      <c r="AI1397" s="614"/>
      <c r="AJ1397" s="552"/>
      <c r="AK1397" s="552"/>
      <c r="AL1397" s="552"/>
      <c r="AM1397" s="615"/>
      <c r="AN1397" s="259"/>
      <c r="AO1397" s="615"/>
      <c r="AP1397" s="552"/>
      <c r="AQ1397" s="552"/>
      <c r="AR1397" s="552"/>
      <c r="AS1397" s="552"/>
      <c r="AT1397" s="552"/>
      <c r="AU1397" s="552"/>
      <c r="AV1397" s="552"/>
      <c r="AW1397" s="616"/>
      <c r="AX1397" s="552"/>
      <c r="AY1397" s="552"/>
      <c r="AZ1397" s="552"/>
      <c r="BA1397" s="616"/>
      <c r="BB1397" s="552"/>
      <c r="BC1397" s="552"/>
      <c r="BD1397" s="552"/>
      <c r="BE1397" s="616"/>
      <c r="BF1397" s="552"/>
      <c r="BG1397" s="552"/>
      <c r="BH1397" s="552"/>
      <c r="BI1397" s="552"/>
      <c r="BJ1397" s="552"/>
      <c r="BK1397" s="552"/>
      <c r="BL1397" s="552"/>
      <c r="BM1397" s="552"/>
      <c r="BN1397" s="552"/>
      <c r="BO1397" s="678"/>
    </row>
    <row r="1398" spans="32:67" ht="20.25" customHeight="1">
      <c r="AF1398" s="678"/>
      <c r="AG1398" s="552"/>
      <c r="AH1398" s="552"/>
      <c r="AI1398" s="614"/>
      <c r="AJ1398" s="552"/>
      <c r="AK1398" s="552"/>
      <c r="AL1398" s="552"/>
      <c r="AM1398" s="615"/>
      <c r="AN1398" s="259"/>
      <c r="AO1398" s="615"/>
      <c r="AP1398" s="552"/>
      <c r="AQ1398" s="552"/>
      <c r="AR1398" s="552"/>
      <c r="AS1398" s="552"/>
      <c r="AT1398" s="552"/>
      <c r="AU1398" s="552"/>
      <c r="AV1398" s="552"/>
      <c r="AW1398" s="616"/>
      <c r="AX1398" s="552"/>
      <c r="AY1398" s="552"/>
      <c r="AZ1398" s="552"/>
      <c r="BA1398" s="616"/>
      <c r="BB1398" s="552"/>
      <c r="BC1398" s="552"/>
      <c r="BD1398" s="552"/>
      <c r="BE1398" s="616"/>
      <c r="BF1398" s="552"/>
      <c r="BG1398" s="552"/>
      <c r="BH1398" s="552"/>
      <c r="BI1398" s="552"/>
      <c r="BJ1398" s="552"/>
      <c r="BK1398" s="552"/>
      <c r="BL1398" s="552"/>
      <c r="BM1398" s="552"/>
      <c r="BN1398" s="552"/>
      <c r="BO1398" s="678"/>
    </row>
    <row r="1399" spans="32:67" ht="20.25" customHeight="1">
      <c r="AF1399" s="678"/>
      <c r="AG1399" s="552"/>
      <c r="AH1399" s="552"/>
      <c r="AI1399" s="614"/>
      <c r="AJ1399" s="552"/>
      <c r="AK1399" s="552"/>
      <c r="AL1399" s="552"/>
      <c r="AM1399" s="615"/>
      <c r="AN1399" s="259"/>
      <c r="AO1399" s="615"/>
      <c r="AP1399" s="552"/>
      <c r="AQ1399" s="552"/>
      <c r="AR1399" s="552"/>
      <c r="AS1399" s="552"/>
      <c r="AT1399" s="552"/>
      <c r="AU1399" s="552"/>
      <c r="AV1399" s="552"/>
      <c r="AW1399" s="616"/>
      <c r="AX1399" s="552"/>
      <c r="AY1399" s="552"/>
      <c r="AZ1399" s="552"/>
      <c r="BA1399" s="616"/>
      <c r="BB1399" s="552"/>
      <c r="BC1399" s="552"/>
      <c r="BD1399" s="552"/>
      <c r="BE1399" s="616"/>
      <c r="BF1399" s="552"/>
      <c r="BG1399" s="552"/>
      <c r="BH1399" s="552"/>
      <c r="BI1399" s="552"/>
      <c r="BJ1399" s="552"/>
      <c r="BK1399" s="552"/>
      <c r="BL1399" s="552"/>
      <c r="BM1399" s="552"/>
      <c r="BN1399" s="552"/>
      <c r="BO1399" s="678"/>
    </row>
    <row r="1400" spans="32:67" ht="20.25" customHeight="1">
      <c r="AF1400" s="678"/>
      <c r="AG1400" s="552"/>
      <c r="AH1400" s="552"/>
      <c r="AI1400" s="614"/>
      <c r="AJ1400" s="552"/>
      <c r="AK1400" s="552"/>
      <c r="AL1400" s="552"/>
      <c r="AM1400" s="615"/>
      <c r="AN1400" s="259"/>
      <c r="AO1400" s="615"/>
      <c r="AP1400" s="552"/>
      <c r="AQ1400" s="552"/>
      <c r="AR1400" s="552"/>
      <c r="AS1400" s="552"/>
      <c r="AT1400" s="552"/>
      <c r="AU1400" s="552"/>
      <c r="AV1400" s="552"/>
      <c r="AW1400" s="616"/>
      <c r="AX1400" s="552"/>
      <c r="AY1400" s="552"/>
      <c r="AZ1400" s="552"/>
      <c r="BA1400" s="616"/>
      <c r="BB1400" s="552"/>
      <c r="BC1400" s="552"/>
      <c r="BD1400" s="552"/>
      <c r="BE1400" s="616"/>
      <c r="BF1400" s="552"/>
      <c r="BG1400" s="552"/>
      <c r="BH1400" s="552"/>
      <c r="BI1400" s="552"/>
      <c r="BJ1400" s="552"/>
      <c r="BK1400" s="552"/>
      <c r="BL1400" s="552"/>
      <c r="BM1400" s="552"/>
      <c r="BN1400" s="552"/>
      <c r="BO1400" s="678"/>
    </row>
    <row r="1401" spans="32:67" ht="20.25" customHeight="1">
      <c r="AF1401" s="678"/>
      <c r="AG1401" s="552"/>
      <c r="AH1401" s="552"/>
      <c r="AI1401" s="614"/>
      <c r="AJ1401" s="552"/>
      <c r="AK1401" s="552"/>
      <c r="AL1401" s="552"/>
      <c r="AM1401" s="615"/>
      <c r="AN1401" s="259"/>
      <c r="AO1401" s="615"/>
      <c r="AP1401" s="552"/>
      <c r="AQ1401" s="552"/>
      <c r="AR1401" s="552"/>
      <c r="AS1401" s="552"/>
      <c r="AT1401" s="552"/>
      <c r="AU1401" s="552"/>
      <c r="AV1401" s="552"/>
      <c r="AW1401" s="616"/>
      <c r="AX1401" s="552"/>
      <c r="AY1401" s="552"/>
      <c r="AZ1401" s="552"/>
      <c r="BA1401" s="616"/>
      <c r="BB1401" s="552"/>
      <c r="BC1401" s="552"/>
      <c r="BD1401" s="552"/>
      <c r="BE1401" s="616"/>
      <c r="BF1401" s="552"/>
      <c r="BG1401" s="552"/>
      <c r="BH1401" s="552"/>
      <c r="BI1401" s="552"/>
      <c r="BJ1401" s="552"/>
      <c r="BK1401" s="552"/>
      <c r="BL1401" s="552"/>
      <c r="BM1401" s="552"/>
      <c r="BN1401" s="552"/>
      <c r="BO1401" s="678"/>
    </row>
    <row r="1402" spans="32:67" ht="20.25" customHeight="1">
      <c r="AF1402" s="678"/>
      <c r="AG1402" s="552"/>
      <c r="AH1402" s="552"/>
      <c r="AI1402" s="614"/>
      <c r="AJ1402" s="552"/>
      <c r="AK1402" s="552"/>
      <c r="AL1402" s="552"/>
      <c r="AM1402" s="615"/>
      <c r="AN1402" s="259"/>
      <c r="AO1402" s="615"/>
      <c r="AP1402" s="552"/>
      <c r="AQ1402" s="552"/>
      <c r="AR1402" s="552"/>
      <c r="AS1402" s="552"/>
      <c r="AT1402" s="552"/>
      <c r="AU1402" s="552"/>
      <c r="AV1402" s="552"/>
      <c r="AW1402" s="616"/>
      <c r="AX1402" s="552"/>
      <c r="AY1402" s="552"/>
      <c r="AZ1402" s="552"/>
      <c r="BA1402" s="616"/>
      <c r="BB1402" s="552"/>
      <c r="BC1402" s="552"/>
      <c r="BD1402" s="552"/>
      <c r="BE1402" s="616"/>
      <c r="BF1402" s="552"/>
      <c r="BG1402" s="552"/>
      <c r="BH1402" s="552"/>
      <c r="BI1402" s="552"/>
      <c r="BJ1402" s="552"/>
      <c r="BK1402" s="552"/>
      <c r="BL1402" s="552"/>
      <c r="BM1402" s="552"/>
      <c r="BN1402" s="552"/>
      <c r="BO1402" s="678"/>
    </row>
    <row r="1403" spans="32:67" ht="20.25" customHeight="1">
      <c r="AF1403" s="678"/>
      <c r="AG1403" s="552"/>
      <c r="AH1403" s="552"/>
      <c r="AI1403" s="614"/>
      <c r="AJ1403" s="552"/>
      <c r="AK1403" s="552"/>
      <c r="AL1403" s="552"/>
      <c r="AM1403" s="615"/>
      <c r="AN1403" s="259"/>
      <c r="AO1403" s="615"/>
      <c r="AP1403" s="552"/>
      <c r="AQ1403" s="552"/>
      <c r="AR1403" s="552"/>
      <c r="AS1403" s="552"/>
      <c r="AT1403" s="552"/>
      <c r="AU1403" s="552"/>
      <c r="AV1403" s="552"/>
      <c r="AW1403" s="616"/>
      <c r="AX1403" s="552"/>
      <c r="AY1403" s="552"/>
      <c r="AZ1403" s="552"/>
      <c r="BA1403" s="616"/>
      <c r="BB1403" s="552"/>
      <c r="BC1403" s="552"/>
      <c r="BD1403" s="552"/>
      <c r="BE1403" s="616"/>
      <c r="BF1403" s="552"/>
      <c r="BG1403" s="552"/>
      <c r="BH1403" s="552"/>
      <c r="BI1403" s="552"/>
      <c r="BJ1403" s="552"/>
      <c r="BK1403" s="552"/>
      <c r="BL1403" s="552"/>
      <c r="BM1403" s="552"/>
      <c r="BN1403" s="552"/>
      <c r="BO1403" s="678"/>
    </row>
    <row r="1404" spans="32:67" ht="20.25" customHeight="1">
      <c r="AF1404" s="678"/>
      <c r="AG1404" s="552"/>
      <c r="AH1404" s="552"/>
      <c r="AI1404" s="614"/>
      <c r="AJ1404" s="552"/>
      <c r="AK1404" s="552"/>
      <c r="AL1404" s="552"/>
      <c r="AM1404" s="615"/>
      <c r="AN1404" s="259"/>
      <c r="AO1404" s="615"/>
      <c r="AP1404" s="552"/>
      <c r="AQ1404" s="552"/>
      <c r="AR1404" s="552"/>
      <c r="AS1404" s="552"/>
      <c r="AT1404" s="552"/>
      <c r="AU1404" s="552"/>
      <c r="AV1404" s="552"/>
      <c r="AW1404" s="616"/>
      <c r="AX1404" s="552"/>
      <c r="AY1404" s="552"/>
      <c r="AZ1404" s="552"/>
      <c r="BA1404" s="616"/>
      <c r="BB1404" s="552"/>
      <c r="BC1404" s="552"/>
      <c r="BD1404" s="552"/>
      <c r="BE1404" s="616"/>
      <c r="BF1404" s="552"/>
      <c r="BG1404" s="552"/>
      <c r="BH1404" s="552"/>
      <c r="BI1404" s="552"/>
      <c r="BJ1404" s="552"/>
      <c r="BK1404" s="552"/>
      <c r="BL1404" s="552"/>
      <c r="BM1404" s="552"/>
      <c r="BN1404" s="552"/>
      <c r="BO1404" s="678"/>
    </row>
    <row r="1405" spans="32:67" ht="20.25" customHeight="1">
      <c r="AF1405" s="678"/>
      <c r="AG1405" s="552"/>
      <c r="AH1405" s="552"/>
      <c r="AI1405" s="614"/>
      <c r="AJ1405" s="552"/>
      <c r="AK1405" s="552"/>
      <c r="AL1405" s="552"/>
      <c r="AM1405" s="615"/>
      <c r="AN1405" s="259"/>
      <c r="AO1405" s="615"/>
      <c r="AP1405" s="552"/>
      <c r="AQ1405" s="552"/>
      <c r="AR1405" s="552"/>
      <c r="AS1405" s="552"/>
      <c r="AT1405" s="552"/>
      <c r="AU1405" s="552"/>
      <c r="AV1405" s="552"/>
      <c r="AW1405" s="616"/>
      <c r="AX1405" s="552"/>
      <c r="AY1405" s="552"/>
      <c r="AZ1405" s="552"/>
      <c r="BA1405" s="616"/>
      <c r="BB1405" s="552"/>
      <c r="BC1405" s="552"/>
      <c r="BD1405" s="552"/>
      <c r="BE1405" s="616"/>
      <c r="BF1405" s="552"/>
      <c r="BG1405" s="552"/>
      <c r="BH1405" s="552"/>
      <c r="BI1405" s="552"/>
      <c r="BJ1405" s="552"/>
      <c r="BK1405" s="552"/>
      <c r="BL1405" s="552"/>
      <c r="BM1405" s="552"/>
      <c r="BN1405" s="552"/>
      <c r="BO1405" s="678"/>
    </row>
    <row r="1406" spans="32:67" ht="20.25" customHeight="1">
      <c r="AF1406" s="678"/>
      <c r="AG1406" s="552"/>
      <c r="AH1406" s="552"/>
      <c r="AI1406" s="614"/>
      <c r="AJ1406" s="552"/>
      <c r="AK1406" s="552"/>
      <c r="AL1406" s="552"/>
      <c r="AM1406" s="615"/>
      <c r="AN1406" s="259"/>
      <c r="AO1406" s="615"/>
      <c r="AP1406" s="552"/>
      <c r="AQ1406" s="552"/>
      <c r="AR1406" s="552"/>
      <c r="AS1406" s="552"/>
      <c r="AT1406" s="552"/>
      <c r="AU1406" s="552"/>
      <c r="AV1406" s="552"/>
      <c r="AW1406" s="616"/>
      <c r="AX1406" s="552"/>
      <c r="AY1406" s="552"/>
      <c r="AZ1406" s="552"/>
      <c r="BA1406" s="616"/>
      <c r="BB1406" s="552"/>
      <c r="BC1406" s="552"/>
      <c r="BD1406" s="552"/>
      <c r="BE1406" s="616"/>
      <c r="BF1406" s="552"/>
      <c r="BG1406" s="552"/>
      <c r="BH1406" s="552"/>
      <c r="BI1406" s="552"/>
      <c r="BJ1406" s="552"/>
      <c r="BK1406" s="552"/>
      <c r="BL1406" s="552"/>
      <c r="BM1406" s="552"/>
      <c r="BN1406" s="552"/>
      <c r="BO1406" s="678"/>
    </row>
    <row r="1407" spans="32:67" ht="20.25" customHeight="1">
      <c r="AF1407" s="678"/>
      <c r="AG1407" s="552"/>
      <c r="AH1407" s="552"/>
      <c r="AI1407" s="614"/>
      <c r="AJ1407" s="552"/>
      <c r="AK1407" s="552"/>
      <c r="AL1407" s="552"/>
      <c r="AM1407" s="615"/>
      <c r="AN1407" s="259"/>
      <c r="AO1407" s="615"/>
      <c r="AP1407" s="552"/>
      <c r="AQ1407" s="552"/>
      <c r="AR1407" s="552"/>
      <c r="AS1407" s="552"/>
      <c r="AT1407" s="552"/>
      <c r="AU1407" s="552"/>
      <c r="AV1407" s="552"/>
      <c r="AW1407" s="616"/>
      <c r="AX1407" s="552"/>
      <c r="AY1407" s="552"/>
      <c r="AZ1407" s="552"/>
      <c r="BA1407" s="616"/>
      <c r="BB1407" s="552"/>
      <c r="BC1407" s="552"/>
      <c r="BD1407" s="552"/>
      <c r="BE1407" s="616"/>
      <c r="BF1407" s="552"/>
      <c r="BG1407" s="552"/>
      <c r="BH1407" s="552"/>
      <c r="BI1407" s="552"/>
      <c r="BJ1407" s="552"/>
      <c r="BK1407" s="552"/>
      <c r="BL1407" s="552"/>
      <c r="BM1407" s="552"/>
      <c r="BN1407" s="552"/>
      <c r="BO1407" s="678"/>
    </row>
    <row r="1408" spans="32:67" ht="20.25" customHeight="1">
      <c r="AF1408" s="678"/>
      <c r="AG1408" s="552"/>
      <c r="AH1408" s="552"/>
      <c r="AI1408" s="614"/>
      <c r="AJ1408" s="552"/>
      <c r="AK1408" s="552"/>
      <c r="AL1408" s="552"/>
      <c r="AM1408" s="615"/>
      <c r="AN1408" s="259"/>
      <c r="AO1408" s="615"/>
      <c r="AP1408" s="552"/>
      <c r="AQ1408" s="552"/>
      <c r="AR1408" s="552"/>
      <c r="AS1408" s="552"/>
      <c r="AT1408" s="552"/>
      <c r="AU1408" s="552"/>
      <c r="AV1408" s="552"/>
      <c r="AW1408" s="616"/>
      <c r="AX1408" s="552"/>
      <c r="AY1408" s="552"/>
      <c r="AZ1408" s="552"/>
      <c r="BA1408" s="616"/>
      <c r="BB1408" s="552"/>
      <c r="BC1408" s="552"/>
      <c r="BD1408" s="552"/>
      <c r="BE1408" s="616"/>
      <c r="BF1408" s="552"/>
      <c r="BG1408" s="552"/>
      <c r="BH1408" s="552"/>
      <c r="BI1408" s="552"/>
      <c r="BJ1408" s="552"/>
      <c r="BK1408" s="552"/>
      <c r="BL1408" s="552"/>
      <c r="BM1408" s="552"/>
      <c r="BN1408" s="552"/>
      <c r="BO1408" s="678"/>
    </row>
    <row r="1409" spans="32:67" ht="20.25" customHeight="1">
      <c r="AF1409" s="678"/>
      <c r="AG1409" s="552"/>
      <c r="AH1409" s="552"/>
      <c r="AI1409" s="614"/>
      <c r="AJ1409" s="552"/>
      <c r="AK1409" s="552"/>
      <c r="AL1409" s="552"/>
      <c r="AM1409" s="615"/>
      <c r="AN1409" s="259"/>
      <c r="AO1409" s="615"/>
      <c r="AP1409" s="552"/>
      <c r="AQ1409" s="552"/>
      <c r="AR1409" s="552"/>
      <c r="AS1409" s="552"/>
      <c r="AT1409" s="552"/>
      <c r="AU1409" s="552"/>
      <c r="AV1409" s="552"/>
      <c r="AW1409" s="616"/>
      <c r="AX1409" s="552"/>
      <c r="AY1409" s="552"/>
      <c r="AZ1409" s="552"/>
      <c r="BA1409" s="616"/>
      <c r="BB1409" s="552"/>
      <c r="BC1409" s="552"/>
      <c r="BD1409" s="552"/>
      <c r="BE1409" s="616"/>
      <c r="BF1409" s="552"/>
      <c r="BG1409" s="552"/>
      <c r="BH1409" s="552"/>
      <c r="BI1409" s="552"/>
      <c r="BJ1409" s="552"/>
      <c r="BK1409" s="552"/>
      <c r="BL1409" s="552"/>
      <c r="BM1409" s="552"/>
      <c r="BN1409" s="552"/>
      <c r="BO1409" s="678"/>
    </row>
    <row r="1410" spans="32:67" ht="20.25" customHeight="1">
      <c r="AF1410" s="678"/>
      <c r="AG1410" s="552"/>
      <c r="AH1410" s="552"/>
      <c r="AI1410" s="614"/>
      <c r="AJ1410" s="552"/>
      <c r="AK1410" s="552"/>
      <c r="AL1410" s="552"/>
      <c r="AM1410" s="615"/>
      <c r="AN1410" s="259"/>
      <c r="AO1410" s="615"/>
      <c r="AP1410" s="552"/>
      <c r="AQ1410" s="552"/>
      <c r="AR1410" s="552"/>
      <c r="AS1410" s="552"/>
      <c r="AT1410" s="552"/>
      <c r="AU1410" s="552"/>
      <c r="AV1410" s="552"/>
      <c r="AW1410" s="616"/>
      <c r="AX1410" s="552"/>
      <c r="AY1410" s="552"/>
      <c r="AZ1410" s="552"/>
      <c r="BA1410" s="616"/>
      <c r="BB1410" s="552"/>
      <c r="BC1410" s="552"/>
      <c r="BD1410" s="552"/>
      <c r="BE1410" s="616"/>
      <c r="BF1410" s="552"/>
      <c r="BG1410" s="552"/>
      <c r="BH1410" s="552"/>
      <c r="BI1410" s="552"/>
      <c r="BJ1410" s="552"/>
      <c r="BK1410" s="552"/>
      <c r="BL1410" s="552"/>
      <c r="BM1410" s="552"/>
      <c r="BN1410" s="552"/>
      <c r="BO1410" s="678"/>
    </row>
    <row r="1411" spans="32:67" ht="20.25" customHeight="1">
      <c r="AF1411" s="678"/>
      <c r="AG1411" s="552"/>
      <c r="AH1411" s="552"/>
      <c r="AI1411" s="614"/>
      <c r="AJ1411" s="552"/>
      <c r="AK1411" s="552"/>
      <c r="AL1411" s="552"/>
      <c r="AM1411" s="615"/>
      <c r="AN1411" s="259"/>
      <c r="AO1411" s="615"/>
      <c r="AP1411" s="552"/>
      <c r="AQ1411" s="552"/>
      <c r="AR1411" s="552"/>
      <c r="AS1411" s="552"/>
      <c r="AT1411" s="552"/>
      <c r="AU1411" s="552"/>
      <c r="AV1411" s="552"/>
      <c r="AW1411" s="616"/>
      <c r="AX1411" s="552"/>
      <c r="AY1411" s="552"/>
      <c r="AZ1411" s="552"/>
      <c r="BA1411" s="616"/>
      <c r="BB1411" s="552"/>
      <c r="BC1411" s="552"/>
      <c r="BD1411" s="552"/>
      <c r="BE1411" s="616"/>
      <c r="BF1411" s="552"/>
      <c r="BG1411" s="552"/>
      <c r="BH1411" s="552"/>
      <c r="BI1411" s="552"/>
      <c r="BJ1411" s="552"/>
      <c r="BK1411" s="552"/>
      <c r="BL1411" s="552"/>
      <c r="BM1411" s="552"/>
      <c r="BN1411" s="552"/>
      <c r="BO1411" s="678"/>
    </row>
    <row r="1412" spans="32:67" ht="20.25" customHeight="1">
      <c r="AF1412" s="678"/>
      <c r="AG1412" s="552"/>
      <c r="AH1412" s="552"/>
      <c r="AI1412" s="614"/>
      <c r="AJ1412" s="552"/>
      <c r="AK1412" s="552"/>
      <c r="AL1412" s="552"/>
      <c r="AM1412" s="615"/>
      <c r="AN1412" s="259"/>
      <c r="AO1412" s="615"/>
      <c r="AP1412" s="552"/>
      <c r="AQ1412" s="552"/>
      <c r="AR1412" s="552"/>
      <c r="AS1412" s="552"/>
      <c r="AT1412" s="552"/>
      <c r="AU1412" s="552"/>
      <c r="AV1412" s="552"/>
      <c r="AW1412" s="616"/>
      <c r="AX1412" s="552"/>
      <c r="AY1412" s="552"/>
      <c r="AZ1412" s="552"/>
      <c r="BA1412" s="616"/>
      <c r="BB1412" s="552"/>
      <c r="BC1412" s="552"/>
      <c r="BD1412" s="552"/>
      <c r="BE1412" s="616"/>
      <c r="BF1412" s="552"/>
      <c r="BG1412" s="552"/>
      <c r="BH1412" s="552"/>
      <c r="BI1412" s="552"/>
      <c r="BJ1412" s="552"/>
      <c r="BK1412" s="552"/>
      <c r="BL1412" s="552"/>
      <c r="BM1412" s="552"/>
      <c r="BN1412" s="552"/>
      <c r="BO1412" s="678"/>
    </row>
    <row r="1413" spans="32:67" ht="20.25" customHeight="1">
      <c r="AF1413" s="678"/>
      <c r="AG1413" s="552"/>
      <c r="AH1413" s="552"/>
      <c r="AI1413" s="614"/>
      <c r="AJ1413" s="552"/>
      <c r="AK1413" s="552"/>
      <c r="AL1413" s="552"/>
      <c r="AM1413" s="615"/>
      <c r="AN1413" s="259"/>
      <c r="AO1413" s="615"/>
      <c r="AP1413" s="552"/>
      <c r="AQ1413" s="552"/>
      <c r="AR1413" s="552"/>
      <c r="AS1413" s="552"/>
      <c r="AT1413" s="552"/>
      <c r="AU1413" s="552"/>
      <c r="AV1413" s="552"/>
      <c r="AW1413" s="616"/>
      <c r="AX1413" s="552"/>
      <c r="AY1413" s="552"/>
      <c r="AZ1413" s="552"/>
      <c r="BA1413" s="616"/>
      <c r="BB1413" s="552"/>
      <c r="BC1413" s="552"/>
      <c r="BD1413" s="552"/>
      <c r="BE1413" s="616"/>
      <c r="BF1413" s="552"/>
      <c r="BG1413" s="552"/>
      <c r="BH1413" s="552"/>
      <c r="BI1413" s="552"/>
      <c r="BJ1413" s="552"/>
      <c r="BK1413" s="552"/>
      <c r="BL1413" s="552"/>
      <c r="BM1413" s="552"/>
      <c r="BN1413" s="552"/>
      <c r="BO1413" s="678"/>
    </row>
    <row r="1414" spans="32:67" ht="20.25" customHeight="1">
      <c r="AF1414" s="678"/>
      <c r="AG1414" s="552"/>
      <c r="AH1414" s="552"/>
      <c r="AI1414" s="614"/>
      <c r="AJ1414" s="552"/>
      <c r="AK1414" s="552"/>
      <c r="AL1414" s="552"/>
      <c r="AM1414" s="615"/>
      <c r="AN1414" s="259"/>
      <c r="AO1414" s="615"/>
      <c r="AP1414" s="552"/>
      <c r="AQ1414" s="552"/>
      <c r="AR1414" s="552"/>
      <c r="AS1414" s="552"/>
      <c r="AT1414" s="552"/>
      <c r="AU1414" s="552"/>
      <c r="AV1414" s="552"/>
      <c r="AW1414" s="616"/>
      <c r="AX1414" s="552"/>
      <c r="AY1414" s="552"/>
      <c r="AZ1414" s="552"/>
      <c r="BA1414" s="616"/>
      <c r="BB1414" s="552"/>
      <c r="BC1414" s="552"/>
      <c r="BD1414" s="552"/>
      <c r="BE1414" s="616"/>
      <c r="BF1414" s="552"/>
      <c r="BG1414" s="552"/>
      <c r="BH1414" s="552"/>
      <c r="BI1414" s="552"/>
      <c r="BJ1414" s="552"/>
      <c r="BK1414" s="552"/>
      <c r="BL1414" s="552"/>
      <c r="BM1414" s="552"/>
      <c r="BN1414" s="552"/>
      <c r="BO1414" s="678"/>
    </row>
    <row r="1415" spans="32:67" ht="20.25" customHeight="1">
      <c r="AF1415" s="678"/>
      <c r="AG1415" s="552"/>
      <c r="AH1415" s="552"/>
      <c r="AI1415" s="614"/>
      <c r="AJ1415" s="552"/>
      <c r="AK1415" s="552"/>
      <c r="AL1415" s="552"/>
      <c r="AM1415" s="615"/>
      <c r="AN1415" s="259"/>
      <c r="AO1415" s="615"/>
      <c r="AP1415" s="552"/>
      <c r="AQ1415" s="552"/>
      <c r="AR1415" s="552"/>
      <c r="AS1415" s="552"/>
      <c r="AT1415" s="552"/>
      <c r="AU1415" s="552"/>
      <c r="AV1415" s="552"/>
      <c r="AW1415" s="616"/>
      <c r="AX1415" s="552"/>
      <c r="AY1415" s="552"/>
      <c r="AZ1415" s="552"/>
      <c r="BA1415" s="616"/>
      <c r="BB1415" s="552"/>
      <c r="BC1415" s="552"/>
      <c r="BD1415" s="552"/>
      <c r="BE1415" s="616"/>
      <c r="BF1415" s="552"/>
      <c r="BG1415" s="552"/>
      <c r="BH1415" s="552"/>
      <c r="BI1415" s="552"/>
      <c r="BJ1415" s="552"/>
      <c r="BK1415" s="552"/>
      <c r="BL1415" s="552"/>
      <c r="BM1415" s="552"/>
      <c r="BN1415" s="552"/>
      <c r="BO1415" s="678"/>
    </row>
    <row r="1416" spans="32:67" ht="20.25" customHeight="1">
      <c r="AF1416" s="678"/>
      <c r="AG1416" s="552"/>
      <c r="AH1416" s="552"/>
      <c r="AI1416" s="614"/>
      <c r="AJ1416" s="552"/>
      <c r="AK1416" s="552"/>
      <c r="AL1416" s="552"/>
      <c r="AM1416" s="615"/>
      <c r="AN1416" s="259"/>
      <c r="AO1416" s="615"/>
      <c r="AP1416" s="552"/>
      <c r="AQ1416" s="552"/>
      <c r="AR1416" s="552"/>
      <c r="AS1416" s="552"/>
      <c r="AT1416" s="552"/>
      <c r="AU1416" s="552"/>
      <c r="AV1416" s="552"/>
      <c r="AW1416" s="616"/>
      <c r="AX1416" s="552"/>
      <c r="AY1416" s="552"/>
      <c r="AZ1416" s="552"/>
      <c r="BA1416" s="616"/>
      <c r="BB1416" s="552"/>
      <c r="BC1416" s="552"/>
      <c r="BD1416" s="552"/>
      <c r="BE1416" s="616"/>
      <c r="BF1416" s="552"/>
      <c r="BG1416" s="552"/>
      <c r="BH1416" s="552"/>
      <c r="BI1416" s="552"/>
      <c r="BJ1416" s="552"/>
      <c r="BK1416" s="552"/>
      <c r="BL1416" s="552"/>
      <c r="BM1416" s="552"/>
      <c r="BN1416" s="552"/>
      <c r="BO1416" s="678"/>
    </row>
    <row r="1417" spans="32:67" ht="20.25" customHeight="1">
      <c r="AF1417" s="678"/>
      <c r="AG1417" s="552"/>
      <c r="AH1417" s="552"/>
      <c r="AI1417" s="614"/>
      <c r="AJ1417" s="552"/>
      <c r="AK1417" s="552"/>
      <c r="AL1417" s="552"/>
      <c r="AM1417" s="615"/>
      <c r="AN1417" s="259"/>
      <c r="AO1417" s="615"/>
      <c r="AP1417" s="552"/>
      <c r="AQ1417" s="552"/>
      <c r="AR1417" s="552"/>
      <c r="AS1417" s="552"/>
      <c r="AT1417" s="552"/>
      <c r="AU1417" s="552"/>
      <c r="AV1417" s="552"/>
      <c r="AW1417" s="616"/>
      <c r="AX1417" s="552"/>
      <c r="AY1417" s="552"/>
      <c r="AZ1417" s="552"/>
      <c r="BA1417" s="616"/>
      <c r="BB1417" s="552"/>
      <c r="BC1417" s="552"/>
      <c r="BD1417" s="552"/>
      <c r="BE1417" s="616"/>
      <c r="BF1417" s="552"/>
      <c r="BG1417" s="552"/>
      <c r="BH1417" s="552"/>
      <c r="BI1417" s="552"/>
      <c r="BJ1417" s="552"/>
      <c r="BK1417" s="552"/>
      <c r="BL1417" s="552"/>
      <c r="BM1417" s="552"/>
      <c r="BN1417" s="552"/>
      <c r="BO1417" s="678"/>
    </row>
    <row r="1418" spans="32:67" ht="20.25" customHeight="1">
      <c r="AF1418" s="678"/>
      <c r="AG1418" s="552"/>
      <c r="AH1418" s="552"/>
      <c r="AI1418" s="614"/>
      <c r="AJ1418" s="552"/>
      <c r="AK1418" s="552"/>
      <c r="AL1418" s="552"/>
      <c r="AM1418" s="615"/>
      <c r="AN1418" s="259"/>
      <c r="AO1418" s="615"/>
      <c r="AP1418" s="552"/>
      <c r="AQ1418" s="552"/>
      <c r="AR1418" s="552"/>
      <c r="AS1418" s="552"/>
      <c r="AT1418" s="552"/>
      <c r="AU1418" s="552"/>
      <c r="AV1418" s="552"/>
      <c r="AW1418" s="616"/>
      <c r="AX1418" s="552"/>
      <c r="AY1418" s="552"/>
      <c r="AZ1418" s="552"/>
      <c r="BA1418" s="616"/>
      <c r="BB1418" s="552"/>
      <c r="BC1418" s="552"/>
      <c r="BD1418" s="552"/>
      <c r="BE1418" s="616"/>
      <c r="BF1418" s="552"/>
      <c r="BG1418" s="552"/>
      <c r="BH1418" s="552"/>
      <c r="BI1418" s="552"/>
      <c r="BJ1418" s="552"/>
      <c r="BK1418" s="552"/>
      <c r="BL1418" s="552"/>
      <c r="BM1418" s="552"/>
      <c r="BN1418" s="552"/>
      <c r="BO1418" s="678"/>
    </row>
    <row r="1419" spans="32:67" ht="20.25" customHeight="1">
      <c r="AF1419" s="678"/>
      <c r="AG1419" s="552"/>
      <c r="AH1419" s="552"/>
      <c r="AI1419" s="614"/>
      <c r="AJ1419" s="552"/>
      <c r="AK1419" s="552"/>
      <c r="AL1419" s="552"/>
      <c r="AM1419" s="615"/>
      <c r="AN1419" s="259"/>
      <c r="AO1419" s="615"/>
      <c r="AP1419" s="552"/>
      <c r="AQ1419" s="552"/>
      <c r="AR1419" s="552"/>
      <c r="AS1419" s="552"/>
      <c r="AT1419" s="552"/>
      <c r="AU1419" s="552"/>
      <c r="AV1419" s="552"/>
      <c r="AW1419" s="616"/>
      <c r="AX1419" s="552"/>
      <c r="AY1419" s="552"/>
      <c r="AZ1419" s="552"/>
      <c r="BA1419" s="616"/>
      <c r="BB1419" s="552"/>
      <c r="BC1419" s="552"/>
      <c r="BD1419" s="552"/>
      <c r="BE1419" s="616"/>
      <c r="BF1419" s="552"/>
      <c r="BG1419" s="552"/>
      <c r="BH1419" s="552"/>
      <c r="BI1419" s="552"/>
      <c r="BJ1419" s="552"/>
      <c r="BK1419" s="552"/>
      <c r="BL1419" s="552"/>
      <c r="BM1419" s="552"/>
      <c r="BN1419" s="552"/>
      <c r="BO1419" s="678"/>
    </row>
    <row r="1420" spans="32:67" ht="20.25" customHeight="1">
      <c r="AF1420" s="678"/>
      <c r="AG1420" s="552"/>
      <c r="AH1420" s="552"/>
      <c r="AI1420" s="614"/>
      <c r="AJ1420" s="552"/>
      <c r="AK1420" s="552"/>
      <c r="AL1420" s="552"/>
      <c r="AM1420" s="615"/>
      <c r="AN1420" s="259"/>
      <c r="AO1420" s="615"/>
      <c r="AP1420" s="552"/>
      <c r="AQ1420" s="552"/>
      <c r="AR1420" s="552"/>
      <c r="AS1420" s="552"/>
      <c r="AT1420" s="552"/>
      <c r="AU1420" s="552"/>
      <c r="AV1420" s="552"/>
      <c r="AW1420" s="616"/>
      <c r="AX1420" s="552"/>
      <c r="AY1420" s="552"/>
      <c r="AZ1420" s="552"/>
      <c r="BA1420" s="616"/>
      <c r="BB1420" s="552"/>
      <c r="BC1420" s="552"/>
      <c r="BD1420" s="552"/>
      <c r="BE1420" s="616"/>
      <c r="BF1420" s="552"/>
      <c r="BG1420" s="552"/>
      <c r="BH1420" s="552"/>
      <c r="BI1420" s="552"/>
      <c r="BJ1420" s="552"/>
      <c r="BK1420" s="552"/>
      <c r="BL1420" s="552"/>
      <c r="BM1420" s="552"/>
      <c r="BN1420" s="552"/>
      <c r="BO1420" s="678"/>
    </row>
    <row r="1421" spans="32:67" ht="20.25" customHeight="1">
      <c r="AF1421" s="678"/>
      <c r="AG1421" s="552"/>
      <c r="AH1421" s="552"/>
      <c r="AI1421" s="614"/>
      <c r="AJ1421" s="552"/>
      <c r="AK1421" s="552"/>
      <c r="AL1421" s="552"/>
      <c r="AM1421" s="615"/>
      <c r="AN1421" s="259"/>
      <c r="AO1421" s="615"/>
      <c r="AP1421" s="552"/>
      <c r="AQ1421" s="552"/>
      <c r="AR1421" s="552"/>
      <c r="AS1421" s="552"/>
      <c r="AT1421" s="552"/>
      <c r="AU1421" s="552"/>
      <c r="AV1421" s="552"/>
      <c r="AW1421" s="616"/>
      <c r="AX1421" s="552"/>
      <c r="AY1421" s="552"/>
      <c r="AZ1421" s="552"/>
      <c r="BA1421" s="616"/>
      <c r="BB1421" s="552"/>
      <c r="BC1421" s="552"/>
      <c r="BD1421" s="552"/>
      <c r="BE1421" s="616"/>
      <c r="BF1421" s="552"/>
      <c r="BG1421" s="552"/>
      <c r="BH1421" s="552"/>
      <c r="BI1421" s="552"/>
      <c r="BJ1421" s="552"/>
      <c r="BK1421" s="552"/>
      <c r="BL1421" s="552"/>
      <c r="BM1421" s="552"/>
      <c r="BN1421" s="552"/>
      <c r="BO1421" s="678"/>
    </row>
    <row r="1422" spans="32:67" ht="20.25" customHeight="1">
      <c r="AF1422" s="678"/>
      <c r="AG1422" s="552"/>
      <c r="AH1422" s="552"/>
      <c r="AI1422" s="614"/>
      <c r="AJ1422" s="552"/>
      <c r="AK1422" s="552"/>
      <c r="AL1422" s="552"/>
      <c r="AM1422" s="615"/>
      <c r="AN1422" s="259"/>
      <c r="AO1422" s="615"/>
      <c r="AP1422" s="552"/>
      <c r="AQ1422" s="552"/>
      <c r="AR1422" s="552"/>
      <c r="AS1422" s="552"/>
      <c r="AT1422" s="552"/>
      <c r="AU1422" s="552"/>
      <c r="AV1422" s="552"/>
      <c r="AW1422" s="616"/>
      <c r="AX1422" s="552"/>
      <c r="AY1422" s="552"/>
      <c r="AZ1422" s="552"/>
      <c r="BA1422" s="616"/>
      <c r="BB1422" s="552"/>
      <c r="BC1422" s="552"/>
      <c r="BD1422" s="552"/>
      <c r="BE1422" s="616"/>
      <c r="BF1422" s="552"/>
      <c r="BG1422" s="552"/>
      <c r="BH1422" s="552"/>
      <c r="BI1422" s="552"/>
      <c r="BJ1422" s="552"/>
      <c r="BK1422" s="552"/>
      <c r="BL1422" s="552"/>
      <c r="BM1422" s="552"/>
      <c r="BN1422" s="552"/>
      <c r="BO1422" s="678"/>
    </row>
    <row r="1423" spans="32:67" ht="20.25" customHeight="1">
      <c r="AF1423" s="678"/>
      <c r="AG1423" s="552"/>
      <c r="AH1423" s="552"/>
      <c r="AI1423" s="614"/>
      <c r="AJ1423" s="552"/>
      <c r="AK1423" s="552"/>
      <c r="AL1423" s="552"/>
      <c r="AM1423" s="615"/>
      <c r="AN1423" s="259"/>
      <c r="AO1423" s="615"/>
      <c r="AP1423" s="552"/>
      <c r="AQ1423" s="552"/>
      <c r="AR1423" s="552"/>
      <c r="AS1423" s="552"/>
      <c r="AT1423" s="552"/>
      <c r="AU1423" s="552"/>
      <c r="AV1423" s="552"/>
      <c r="AW1423" s="616"/>
      <c r="AX1423" s="552"/>
      <c r="AY1423" s="552"/>
      <c r="AZ1423" s="552"/>
      <c r="BA1423" s="616"/>
      <c r="BB1423" s="552"/>
      <c r="BC1423" s="552"/>
      <c r="BD1423" s="552"/>
      <c r="BE1423" s="616"/>
      <c r="BF1423" s="552"/>
      <c r="BG1423" s="552"/>
      <c r="BH1423" s="552"/>
      <c r="BI1423" s="552"/>
      <c r="BJ1423" s="552"/>
      <c r="BK1423" s="552"/>
      <c r="BL1423" s="552"/>
      <c r="BM1423" s="552"/>
      <c r="BN1423" s="552"/>
      <c r="BO1423" s="678"/>
    </row>
    <row r="1424" spans="32:67" ht="20.25" customHeight="1">
      <c r="AF1424" s="678"/>
      <c r="AG1424" s="552"/>
      <c r="AH1424" s="552"/>
      <c r="AI1424" s="614"/>
      <c r="AJ1424" s="552"/>
      <c r="AK1424" s="552"/>
      <c r="AL1424" s="552"/>
      <c r="AM1424" s="615"/>
      <c r="AN1424" s="259"/>
      <c r="AO1424" s="615"/>
      <c r="AP1424" s="552"/>
      <c r="AQ1424" s="552"/>
      <c r="AR1424" s="552"/>
      <c r="AS1424" s="552"/>
      <c r="AT1424" s="552"/>
      <c r="AU1424" s="552"/>
      <c r="AV1424" s="552"/>
      <c r="AW1424" s="616"/>
      <c r="AX1424" s="552"/>
      <c r="AY1424" s="552"/>
      <c r="AZ1424" s="552"/>
      <c r="BA1424" s="616"/>
      <c r="BB1424" s="552"/>
      <c r="BC1424" s="552"/>
      <c r="BD1424" s="552"/>
      <c r="BE1424" s="616"/>
      <c r="BF1424" s="552"/>
      <c r="BG1424" s="552"/>
      <c r="BH1424" s="552"/>
      <c r="BI1424" s="552"/>
      <c r="BJ1424" s="552"/>
      <c r="BK1424" s="552"/>
      <c r="BL1424" s="552"/>
      <c r="BM1424" s="552"/>
      <c r="BN1424" s="552"/>
      <c r="BO1424" s="678"/>
    </row>
    <row r="1425" spans="32:67" ht="20.25" customHeight="1">
      <c r="AF1425" s="678"/>
      <c r="AG1425" s="552"/>
      <c r="AH1425" s="552"/>
      <c r="AI1425" s="614"/>
      <c r="AJ1425" s="552"/>
      <c r="AK1425" s="552"/>
      <c r="AL1425" s="552"/>
      <c r="AM1425" s="615"/>
      <c r="AN1425" s="259"/>
      <c r="AO1425" s="615"/>
      <c r="AP1425" s="552"/>
      <c r="AQ1425" s="552"/>
      <c r="AR1425" s="552"/>
      <c r="AS1425" s="552"/>
      <c r="AT1425" s="552"/>
      <c r="AU1425" s="552"/>
      <c r="AV1425" s="552"/>
      <c r="AW1425" s="616"/>
      <c r="AX1425" s="552"/>
      <c r="AY1425" s="552"/>
      <c r="AZ1425" s="552"/>
      <c r="BA1425" s="616"/>
      <c r="BB1425" s="552"/>
      <c r="BC1425" s="552"/>
      <c r="BD1425" s="552"/>
      <c r="BE1425" s="616"/>
      <c r="BF1425" s="552"/>
      <c r="BG1425" s="552"/>
      <c r="BH1425" s="552"/>
      <c r="BI1425" s="552"/>
      <c r="BJ1425" s="552"/>
      <c r="BK1425" s="552"/>
      <c r="BL1425" s="552"/>
      <c r="BM1425" s="552"/>
      <c r="BN1425" s="552"/>
      <c r="BO1425" s="678"/>
    </row>
    <row r="1426" spans="32:67" ht="20.25" customHeight="1">
      <c r="AF1426" s="678"/>
      <c r="AG1426" s="552"/>
      <c r="AH1426" s="552"/>
      <c r="AI1426" s="614"/>
      <c r="AJ1426" s="552"/>
      <c r="AK1426" s="552"/>
      <c r="AL1426" s="552"/>
      <c r="AM1426" s="615"/>
      <c r="AN1426" s="259"/>
      <c r="AO1426" s="615"/>
      <c r="AP1426" s="552"/>
      <c r="AQ1426" s="552"/>
      <c r="AR1426" s="552"/>
      <c r="AS1426" s="552"/>
      <c r="AT1426" s="552"/>
      <c r="AU1426" s="552"/>
      <c r="AV1426" s="552"/>
      <c r="AW1426" s="616"/>
      <c r="AX1426" s="552"/>
      <c r="AY1426" s="552"/>
      <c r="AZ1426" s="552"/>
      <c r="BA1426" s="616"/>
      <c r="BB1426" s="552"/>
      <c r="BC1426" s="552"/>
      <c r="BD1426" s="552"/>
      <c r="BE1426" s="616"/>
      <c r="BF1426" s="552"/>
      <c r="BG1426" s="552"/>
      <c r="BH1426" s="552"/>
      <c r="BI1426" s="552"/>
      <c r="BJ1426" s="552"/>
      <c r="BK1426" s="552"/>
      <c r="BL1426" s="552"/>
      <c r="BM1426" s="552"/>
      <c r="BN1426" s="552"/>
      <c r="BO1426" s="678"/>
    </row>
    <row r="1427" spans="32:67" ht="20.25" customHeight="1">
      <c r="AF1427" s="678"/>
      <c r="AG1427" s="552"/>
      <c r="AH1427" s="552"/>
      <c r="AI1427" s="614"/>
      <c r="AJ1427" s="552"/>
      <c r="AK1427" s="552"/>
      <c r="AL1427" s="552"/>
      <c r="AM1427" s="615"/>
      <c r="AN1427" s="259"/>
      <c r="AO1427" s="615"/>
      <c r="AP1427" s="552"/>
      <c r="AQ1427" s="552"/>
      <c r="AR1427" s="552"/>
      <c r="AS1427" s="552"/>
      <c r="AT1427" s="552"/>
      <c r="AU1427" s="552"/>
      <c r="AV1427" s="552"/>
      <c r="AW1427" s="616"/>
      <c r="AX1427" s="552"/>
      <c r="AY1427" s="552"/>
      <c r="AZ1427" s="552"/>
      <c r="BA1427" s="616"/>
      <c r="BB1427" s="552"/>
      <c r="BC1427" s="552"/>
      <c r="BD1427" s="552"/>
      <c r="BE1427" s="616"/>
      <c r="BF1427" s="552"/>
      <c r="BG1427" s="552"/>
      <c r="BH1427" s="552"/>
      <c r="BI1427" s="552"/>
      <c r="BJ1427" s="552"/>
      <c r="BK1427" s="552"/>
      <c r="BL1427" s="552"/>
      <c r="BM1427" s="552"/>
      <c r="BN1427" s="552"/>
      <c r="BO1427" s="678"/>
    </row>
    <row r="1428" spans="32:67" ht="20.25" customHeight="1">
      <c r="AF1428" s="678"/>
      <c r="AG1428" s="552"/>
      <c r="AH1428" s="552"/>
      <c r="AI1428" s="614"/>
      <c r="AJ1428" s="552"/>
      <c r="AK1428" s="552"/>
      <c r="AL1428" s="552"/>
      <c r="AM1428" s="615"/>
      <c r="AN1428" s="259"/>
      <c r="AO1428" s="615"/>
      <c r="AP1428" s="552"/>
      <c r="AQ1428" s="552"/>
      <c r="AR1428" s="552"/>
      <c r="AS1428" s="552"/>
      <c r="AT1428" s="552"/>
      <c r="AU1428" s="552"/>
      <c r="AV1428" s="552"/>
      <c r="AW1428" s="616"/>
      <c r="AX1428" s="552"/>
      <c r="AY1428" s="552"/>
      <c r="AZ1428" s="552"/>
      <c r="BA1428" s="616"/>
      <c r="BB1428" s="552"/>
      <c r="BC1428" s="552"/>
      <c r="BD1428" s="552"/>
      <c r="BE1428" s="616"/>
      <c r="BF1428" s="552"/>
      <c r="BG1428" s="552"/>
      <c r="BH1428" s="552"/>
      <c r="BI1428" s="552"/>
      <c r="BJ1428" s="552"/>
      <c r="BK1428" s="552"/>
      <c r="BL1428" s="552"/>
      <c r="BM1428" s="552"/>
      <c r="BN1428" s="552"/>
      <c r="BO1428" s="678"/>
    </row>
    <row r="1429" spans="32:67" ht="20.25" customHeight="1">
      <c r="AF1429" s="678"/>
      <c r="AG1429" s="552"/>
      <c r="AH1429" s="552"/>
      <c r="AI1429" s="614"/>
      <c r="AJ1429" s="552"/>
      <c r="AK1429" s="552"/>
      <c r="AL1429" s="552"/>
      <c r="AM1429" s="615"/>
      <c r="AN1429" s="259"/>
      <c r="AO1429" s="615"/>
      <c r="AP1429" s="552"/>
      <c r="AQ1429" s="552"/>
      <c r="AR1429" s="552"/>
      <c r="AS1429" s="552"/>
      <c r="AT1429" s="552"/>
      <c r="AU1429" s="552"/>
      <c r="AV1429" s="552"/>
      <c r="AW1429" s="616"/>
      <c r="AX1429" s="552"/>
      <c r="AY1429" s="552"/>
      <c r="AZ1429" s="552"/>
      <c r="BA1429" s="616"/>
      <c r="BB1429" s="552"/>
      <c r="BC1429" s="552"/>
      <c r="BD1429" s="552"/>
      <c r="BE1429" s="616"/>
      <c r="BF1429" s="552"/>
      <c r="BG1429" s="552"/>
      <c r="BH1429" s="552"/>
      <c r="BI1429" s="552"/>
      <c r="BJ1429" s="552"/>
      <c r="BK1429" s="552"/>
      <c r="BL1429" s="552"/>
      <c r="BM1429" s="552"/>
      <c r="BN1429" s="552"/>
      <c r="BO1429" s="678"/>
    </row>
    <row r="1430" spans="32:67" ht="20.25" customHeight="1">
      <c r="AF1430" s="678"/>
      <c r="AG1430" s="552"/>
      <c r="AH1430" s="552"/>
      <c r="AI1430" s="614"/>
      <c r="AJ1430" s="552"/>
      <c r="AK1430" s="552"/>
      <c r="AL1430" s="552"/>
      <c r="AM1430" s="615"/>
      <c r="AN1430" s="259"/>
      <c r="AO1430" s="615"/>
      <c r="AP1430" s="552"/>
      <c r="AQ1430" s="552"/>
      <c r="AR1430" s="552"/>
      <c r="AS1430" s="552"/>
      <c r="AT1430" s="552"/>
      <c r="AU1430" s="552"/>
      <c r="AV1430" s="552"/>
      <c r="AW1430" s="616"/>
      <c r="AX1430" s="552"/>
      <c r="AY1430" s="552"/>
      <c r="AZ1430" s="552"/>
      <c r="BA1430" s="616"/>
      <c r="BB1430" s="552"/>
      <c r="BC1430" s="552"/>
      <c r="BD1430" s="552"/>
      <c r="BE1430" s="616"/>
      <c r="BF1430" s="552"/>
      <c r="BG1430" s="552"/>
      <c r="BH1430" s="552"/>
      <c r="BI1430" s="552"/>
      <c r="BJ1430" s="552"/>
      <c r="BK1430" s="552"/>
      <c r="BL1430" s="552"/>
      <c r="BM1430" s="552"/>
      <c r="BN1430" s="552"/>
      <c r="BO1430" s="678"/>
    </row>
    <row r="1431" spans="32:67" ht="20.25" customHeight="1">
      <c r="AF1431" s="678"/>
      <c r="AG1431" s="552"/>
      <c r="AH1431" s="552"/>
      <c r="AI1431" s="614"/>
      <c r="AJ1431" s="552"/>
      <c r="AK1431" s="552"/>
      <c r="AL1431" s="552"/>
      <c r="AM1431" s="615"/>
      <c r="AN1431" s="259"/>
      <c r="AO1431" s="615"/>
      <c r="AP1431" s="552"/>
      <c r="AQ1431" s="552"/>
      <c r="AR1431" s="552"/>
      <c r="AS1431" s="552"/>
      <c r="AT1431" s="552"/>
      <c r="AU1431" s="552"/>
      <c r="AV1431" s="552"/>
      <c r="AW1431" s="616"/>
      <c r="AX1431" s="552"/>
      <c r="AY1431" s="552"/>
      <c r="AZ1431" s="552"/>
      <c r="BA1431" s="616"/>
      <c r="BB1431" s="552"/>
      <c r="BC1431" s="552"/>
      <c r="BD1431" s="552"/>
      <c r="BE1431" s="616"/>
      <c r="BF1431" s="552"/>
      <c r="BG1431" s="552"/>
      <c r="BH1431" s="552"/>
      <c r="BI1431" s="552"/>
      <c r="BJ1431" s="552"/>
      <c r="BK1431" s="552"/>
      <c r="BL1431" s="552"/>
      <c r="BM1431" s="552"/>
      <c r="BN1431" s="552"/>
      <c r="BO1431" s="678"/>
    </row>
    <row r="1432" spans="32:67" ht="20.25" customHeight="1">
      <c r="AF1432" s="678"/>
      <c r="AG1432" s="552"/>
      <c r="AH1432" s="552"/>
      <c r="AI1432" s="614"/>
      <c r="AJ1432" s="552"/>
      <c r="AK1432" s="552"/>
      <c r="AL1432" s="552"/>
      <c r="AM1432" s="615"/>
      <c r="AN1432" s="259"/>
      <c r="AO1432" s="615"/>
      <c r="AP1432" s="552"/>
      <c r="AQ1432" s="552"/>
      <c r="AR1432" s="552"/>
      <c r="AS1432" s="552"/>
      <c r="AT1432" s="552"/>
      <c r="AU1432" s="552"/>
      <c r="AV1432" s="552"/>
      <c r="AW1432" s="616"/>
      <c r="AX1432" s="552"/>
      <c r="AY1432" s="552"/>
      <c r="AZ1432" s="552"/>
      <c r="BA1432" s="616"/>
      <c r="BB1432" s="552"/>
      <c r="BC1432" s="552"/>
      <c r="BD1432" s="552"/>
      <c r="BE1432" s="616"/>
      <c r="BF1432" s="552"/>
      <c r="BG1432" s="552"/>
      <c r="BH1432" s="552"/>
      <c r="BI1432" s="552"/>
      <c r="BJ1432" s="552"/>
      <c r="BK1432" s="552"/>
      <c r="BL1432" s="552"/>
      <c r="BM1432" s="552"/>
      <c r="BN1432" s="552"/>
      <c r="BO1432" s="678"/>
    </row>
    <row r="1433" spans="32:67" ht="20.25" customHeight="1">
      <c r="AF1433" s="678"/>
      <c r="AG1433" s="552"/>
      <c r="AH1433" s="552"/>
      <c r="AI1433" s="614"/>
      <c r="AJ1433" s="552"/>
      <c r="AK1433" s="552"/>
      <c r="AL1433" s="552"/>
      <c r="AM1433" s="615"/>
      <c r="AN1433" s="259"/>
      <c r="AO1433" s="615"/>
      <c r="AP1433" s="552"/>
      <c r="AQ1433" s="552"/>
      <c r="AR1433" s="552"/>
      <c r="AS1433" s="552"/>
      <c r="AT1433" s="552"/>
      <c r="AU1433" s="552"/>
      <c r="AV1433" s="552"/>
      <c r="AW1433" s="616"/>
      <c r="AX1433" s="552"/>
      <c r="AY1433" s="552"/>
      <c r="AZ1433" s="552"/>
      <c r="BA1433" s="616"/>
      <c r="BB1433" s="552"/>
      <c r="BC1433" s="552"/>
      <c r="BD1433" s="552"/>
      <c r="BE1433" s="616"/>
      <c r="BF1433" s="552"/>
      <c r="BG1433" s="552"/>
      <c r="BH1433" s="552"/>
      <c r="BI1433" s="552"/>
      <c r="BJ1433" s="552"/>
      <c r="BK1433" s="552"/>
      <c r="BL1433" s="552"/>
      <c r="BM1433" s="552"/>
      <c r="BN1433" s="552"/>
      <c r="BO1433" s="678"/>
    </row>
    <row r="1434" spans="32:67" ht="20.25" customHeight="1">
      <c r="AF1434" s="678"/>
      <c r="AG1434" s="552"/>
      <c r="AH1434" s="552"/>
      <c r="AI1434" s="614"/>
      <c r="AJ1434" s="552"/>
      <c r="AK1434" s="552"/>
      <c r="AL1434" s="552"/>
      <c r="AM1434" s="615"/>
      <c r="AN1434" s="259"/>
      <c r="AO1434" s="615"/>
      <c r="AP1434" s="552"/>
      <c r="AQ1434" s="552"/>
      <c r="AR1434" s="552"/>
      <c r="AS1434" s="552"/>
      <c r="AT1434" s="552"/>
      <c r="AU1434" s="552"/>
      <c r="AV1434" s="552"/>
      <c r="AW1434" s="616"/>
      <c r="AX1434" s="552"/>
      <c r="AY1434" s="552"/>
      <c r="AZ1434" s="552"/>
      <c r="BA1434" s="616"/>
      <c r="BB1434" s="552"/>
      <c r="BC1434" s="552"/>
      <c r="BD1434" s="552"/>
      <c r="BE1434" s="616"/>
      <c r="BF1434" s="552"/>
      <c r="BG1434" s="552"/>
      <c r="BH1434" s="552"/>
      <c r="BI1434" s="552"/>
      <c r="BJ1434" s="552"/>
      <c r="BK1434" s="552"/>
      <c r="BL1434" s="552"/>
      <c r="BM1434" s="552"/>
      <c r="BN1434" s="552"/>
      <c r="BO1434" s="678"/>
    </row>
    <row r="1435" spans="32:67" ht="20.25" customHeight="1">
      <c r="AF1435" s="678"/>
      <c r="AG1435" s="552"/>
      <c r="AH1435" s="552"/>
      <c r="AI1435" s="614"/>
      <c r="AJ1435" s="552"/>
      <c r="AK1435" s="552"/>
      <c r="AL1435" s="552"/>
      <c r="AM1435" s="615"/>
      <c r="AN1435" s="259"/>
      <c r="AO1435" s="615"/>
      <c r="AP1435" s="552"/>
      <c r="AQ1435" s="552"/>
      <c r="AR1435" s="552"/>
      <c r="AS1435" s="552"/>
      <c r="AT1435" s="552"/>
      <c r="AU1435" s="552"/>
      <c r="AV1435" s="552"/>
      <c r="AW1435" s="616"/>
      <c r="AX1435" s="552"/>
      <c r="AY1435" s="552"/>
      <c r="AZ1435" s="552"/>
      <c r="BA1435" s="616"/>
      <c r="BB1435" s="552"/>
      <c r="BC1435" s="552"/>
      <c r="BD1435" s="552"/>
      <c r="BE1435" s="616"/>
      <c r="BF1435" s="552"/>
      <c r="BG1435" s="552"/>
      <c r="BH1435" s="552"/>
      <c r="BI1435" s="552"/>
      <c r="BJ1435" s="552"/>
      <c r="BK1435" s="552"/>
      <c r="BL1435" s="552"/>
      <c r="BM1435" s="552"/>
      <c r="BN1435" s="552"/>
      <c r="BO1435" s="678"/>
    </row>
    <row r="1436" spans="32:67" ht="20.25" customHeight="1">
      <c r="AF1436" s="678"/>
      <c r="AG1436" s="552"/>
      <c r="AH1436" s="552"/>
      <c r="AI1436" s="614"/>
      <c r="AJ1436" s="552"/>
      <c r="AK1436" s="552"/>
      <c r="AL1436" s="552"/>
      <c r="AM1436" s="615"/>
      <c r="AN1436" s="259"/>
      <c r="AO1436" s="615"/>
      <c r="AP1436" s="552"/>
      <c r="AQ1436" s="552"/>
      <c r="AR1436" s="552"/>
      <c r="AS1436" s="552"/>
      <c r="AT1436" s="552"/>
      <c r="AU1436" s="552"/>
      <c r="AV1436" s="552"/>
      <c r="AW1436" s="616"/>
      <c r="AX1436" s="552"/>
      <c r="AY1436" s="552"/>
      <c r="AZ1436" s="552"/>
      <c r="BA1436" s="616"/>
      <c r="BB1436" s="552"/>
      <c r="BC1436" s="552"/>
      <c r="BD1436" s="552"/>
      <c r="BE1436" s="616"/>
      <c r="BF1436" s="552"/>
      <c r="BG1436" s="552"/>
      <c r="BH1436" s="552"/>
      <c r="BI1436" s="552"/>
      <c r="BJ1436" s="552"/>
      <c r="BK1436" s="552"/>
      <c r="BL1436" s="552"/>
      <c r="BM1436" s="552"/>
      <c r="BN1436" s="552"/>
      <c r="BO1436" s="678"/>
    </row>
    <row r="1437" spans="32:67" ht="20.25" customHeight="1">
      <c r="AF1437" s="678"/>
      <c r="AG1437" s="552"/>
      <c r="AH1437" s="552"/>
      <c r="AI1437" s="614"/>
      <c r="AJ1437" s="552"/>
      <c r="AK1437" s="552"/>
      <c r="AL1437" s="552"/>
      <c r="AM1437" s="615"/>
      <c r="AN1437" s="259"/>
      <c r="AO1437" s="615"/>
      <c r="AP1437" s="552"/>
      <c r="AQ1437" s="552"/>
      <c r="AR1437" s="552"/>
      <c r="AS1437" s="552"/>
      <c r="AT1437" s="552"/>
      <c r="AU1437" s="552"/>
      <c r="AV1437" s="552"/>
      <c r="AW1437" s="616"/>
      <c r="AX1437" s="552"/>
      <c r="AY1437" s="552"/>
      <c r="AZ1437" s="552"/>
      <c r="BA1437" s="616"/>
      <c r="BB1437" s="552"/>
      <c r="BC1437" s="552"/>
      <c r="BD1437" s="552"/>
      <c r="BE1437" s="616"/>
      <c r="BF1437" s="552"/>
      <c r="BG1437" s="552"/>
      <c r="BH1437" s="552"/>
      <c r="BI1437" s="552"/>
      <c r="BJ1437" s="552"/>
      <c r="BK1437" s="552"/>
      <c r="BL1437" s="552"/>
      <c r="BM1437" s="552"/>
      <c r="BN1437" s="552"/>
      <c r="BO1437" s="678"/>
    </row>
    <row r="1438" spans="32:67" ht="20.25" customHeight="1">
      <c r="AF1438" s="678"/>
      <c r="AG1438" s="552"/>
      <c r="AH1438" s="552"/>
      <c r="AI1438" s="614"/>
      <c r="AJ1438" s="552"/>
      <c r="AK1438" s="552"/>
      <c r="AL1438" s="552"/>
      <c r="AM1438" s="615"/>
      <c r="AN1438" s="259"/>
      <c r="AO1438" s="615"/>
      <c r="AP1438" s="552"/>
      <c r="AQ1438" s="552"/>
      <c r="AR1438" s="552"/>
      <c r="AS1438" s="552"/>
      <c r="AT1438" s="552"/>
      <c r="AU1438" s="552"/>
      <c r="AV1438" s="552"/>
      <c r="AW1438" s="616"/>
      <c r="AX1438" s="552"/>
      <c r="AY1438" s="552"/>
      <c r="AZ1438" s="552"/>
      <c r="BA1438" s="616"/>
      <c r="BB1438" s="552"/>
      <c r="BC1438" s="552"/>
      <c r="BD1438" s="552"/>
      <c r="BE1438" s="616"/>
      <c r="BF1438" s="552"/>
      <c r="BG1438" s="552"/>
      <c r="BH1438" s="552"/>
      <c r="BI1438" s="552"/>
      <c r="BJ1438" s="552"/>
      <c r="BK1438" s="552"/>
      <c r="BL1438" s="552"/>
      <c r="BM1438" s="552"/>
      <c r="BN1438" s="552"/>
      <c r="BO1438" s="678"/>
    </row>
    <row r="1439" spans="32:67" ht="20.25" customHeight="1">
      <c r="AF1439" s="678"/>
      <c r="AG1439" s="552"/>
      <c r="AH1439" s="552"/>
      <c r="AI1439" s="614"/>
      <c r="AJ1439" s="552"/>
      <c r="AK1439" s="552"/>
      <c r="AL1439" s="552"/>
      <c r="AM1439" s="615"/>
      <c r="AN1439" s="259"/>
      <c r="AO1439" s="615"/>
      <c r="AP1439" s="552"/>
      <c r="AQ1439" s="552"/>
      <c r="AR1439" s="552"/>
      <c r="AS1439" s="552"/>
      <c r="AT1439" s="552"/>
      <c r="AU1439" s="552"/>
      <c r="AV1439" s="552"/>
      <c r="AW1439" s="616"/>
      <c r="AX1439" s="552"/>
      <c r="AY1439" s="552"/>
      <c r="AZ1439" s="552"/>
      <c r="BA1439" s="616"/>
      <c r="BB1439" s="552"/>
      <c r="BC1439" s="552"/>
      <c r="BD1439" s="552"/>
      <c r="BE1439" s="616"/>
      <c r="BF1439" s="552"/>
      <c r="BG1439" s="552"/>
      <c r="BH1439" s="552"/>
      <c r="BI1439" s="552"/>
      <c r="BJ1439" s="552"/>
      <c r="BK1439" s="552"/>
      <c r="BL1439" s="552"/>
      <c r="BM1439" s="552"/>
      <c r="BN1439" s="552"/>
      <c r="BO1439" s="678"/>
    </row>
    <row r="1440" spans="32:67" ht="20.25" customHeight="1">
      <c r="AF1440" s="678"/>
      <c r="AG1440" s="552"/>
      <c r="AH1440" s="552"/>
      <c r="AI1440" s="614"/>
      <c r="AJ1440" s="552"/>
      <c r="AK1440" s="552"/>
      <c r="AL1440" s="552"/>
      <c r="AM1440" s="615"/>
      <c r="AN1440" s="259"/>
      <c r="AO1440" s="615"/>
      <c r="AP1440" s="552"/>
      <c r="AQ1440" s="552"/>
      <c r="AR1440" s="552"/>
      <c r="AS1440" s="552"/>
      <c r="AT1440" s="552"/>
      <c r="AU1440" s="552"/>
      <c r="AV1440" s="552"/>
      <c r="AW1440" s="616"/>
      <c r="AX1440" s="552"/>
      <c r="AY1440" s="552"/>
      <c r="AZ1440" s="552"/>
      <c r="BA1440" s="616"/>
      <c r="BB1440" s="552"/>
      <c r="BC1440" s="552"/>
      <c r="BD1440" s="552"/>
      <c r="BE1440" s="616"/>
      <c r="BF1440" s="552"/>
      <c r="BG1440" s="552"/>
      <c r="BH1440" s="552"/>
      <c r="BI1440" s="552"/>
      <c r="BJ1440" s="552"/>
      <c r="BK1440" s="552"/>
      <c r="BL1440" s="552"/>
      <c r="BM1440" s="552"/>
      <c r="BN1440" s="552"/>
      <c r="BO1440" s="678"/>
    </row>
    <row r="1441" spans="32:67" ht="20.25" customHeight="1">
      <c r="AF1441" s="678"/>
      <c r="AG1441" s="552"/>
      <c r="AH1441" s="552"/>
      <c r="AI1441" s="614"/>
      <c r="AJ1441" s="552"/>
      <c r="AK1441" s="552"/>
      <c r="AL1441" s="552"/>
      <c r="AM1441" s="615"/>
      <c r="AN1441" s="259"/>
      <c r="AO1441" s="615"/>
      <c r="AP1441" s="552"/>
      <c r="AQ1441" s="552"/>
      <c r="AR1441" s="552"/>
      <c r="AS1441" s="552"/>
      <c r="AT1441" s="552"/>
      <c r="AU1441" s="552"/>
      <c r="AV1441" s="552"/>
      <c r="AW1441" s="616"/>
      <c r="AX1441" s="552"/>
      <c r="AY1441" s="552"/>
      <c r="AZ1441" s="552"/>
      <c r="BA1441" s="616"/>
      <c r="BB1441" s="552"/>
      <c r="BC1441" s="552"/>
      <c r="BD1441" s="552"/>
      <c r="BE1441" s="616"/>
      <c r="BF1441" s="552"/>
      <c r="BG1441" s="552"/>
      <c r="BH1441" s="552"/>
      <c r="BI1441" s="552"/>
      <c r="BJ1441" s="552"/>
      <c r="BK1441" s="552"/>
      <c r="BL1441" s="552"/>
      <c r="BM1441" s="552"/>
      <c r="BN1441" s="552"/>
      <c r="BO1441" s="678"/>
    </row>
    <row r="1442" spans="32:67" ht="20.25" customHeight="1">
      <c r="AF1442" s="678"/>
      <c r="AG1442" s="552"/>
      <c r="AH1442" s="552"/>
      <c r="AI1442" s="614"/>
      <c r="AJ1442" s="552"/>
      <c r="AK1442" s="552"/>
      <c r="AL1442" s="552"/>
      <c r="AM1442" s="615"/>
      <c r="AN1442" s="259"/>
      <c r="AO1442" s="615"/>
      <c r="AP1442" s="552"/>
      <c r="AQ1442" s="552"/>
      <c r="AR1442" s="552"/>
      <c r="AS1442" s="552"/>
      <c r="AT1442" s="552"/>
      <c r="AU1442" s="552"/>
      <c r="AV1442" s="552"/>
      <c r="AW1442" s="616"/>
      <c r="AX1442" s="552"/>
      <c r="AY1442" s="552"/>
      <c r="AZ1442" s="552"/>
      <c r="BA1442" s="616"/>
      <c r="BB1442" s="552"/>
      <c r="BC1442" s="552"/>
      <c r="BD1442" s="552"/>
      <c r="BE1442" s="616"/>
      <c r="BF1442" s="552"/>
      <c r="BG1442" s="552"/>
      <c r="BH1442" s="552"/>
      <c r="BI1442" s="552"/>
      <c r="BJ1442" s="552"/>
      <c r="BK1442" s="552"/>
      <c r="BL1442" s="552"/>
      <c r="BM1442" s="552"/>
      <c r="BN1442" s="552"/>
      <c r="BO1442" s="678"/>
    </row>
    <row r="1443" spans="32:67" ht="20.25" customHeight="1">
      <c r="AF1443" s="678"/>
      <c r="AG1443" s="552"/>
      <c r="AH1443" s="552"/>
      <c r="AI1443" s="614"/>
      <c r="AJ1443" s="552"/>
      <c r="AK1443" s="552"/>
      <c r="AL1443" s="552"/>
      <c r="AM1443" s="615"/>
      <c r="AN1443" s="259"/>
      <c r="AO1443" s="615"/>
      <c r="AP1443" s="552"/>
      <c r="AQ1443" s="552"/>
      <c r="AR1443" s="552"/>
      <c r="AS1443" s="552"/>
      <c r="AT1443" s="552"/>
      <c r="AU1443" s="552"/>
      <c r="AV1443" s="552"/>
      <c r="AW1443" s="616"/>
      <c r="AX1443" s="552"/>
      <c r="AY1443" s="552"/>
      <c r="AZ1443" s="552"/>
      <c r="BA1443" s="616"/>
      <c r="BB1443" s="552"/>
      <c r="BC1443" s="552"/>
      <c r="BD1443" s="552"/>
      <c r="BE1443" s="616"/>
      <c r="BF1443" s="552"/>
      <c r="BG1443" s="552"/>
      <c r="BH1443" s="552"/>
      <c r="BI1443" s="552"/>
      <c r="BJ1443" s="552"/>
      <c r="BK1443" s="552"/>
      <c r="BL1443" s="552"/>
      <c r="BM1443" s="552"/>
      <c r="BN1443" s="552"/>
      <c r="BO1443" s="678"/>
    </row>
    <row r="1444" spans="32:67" ht="20.25" customHeight="1">
      <c r="AF1444" s="678"/>
      <c r="AG1444" s="552"/>
      <c r="AH1444" s="552"/>
      <c r="AI1444" s="614"/>
      <c r="AJ1444" s="552"/>
      <c r="AK1444" s="552"/>
      <c r="AL1444" s="552"/>
      <c r="AM1444" s="615"/>
      <c r="AN1444" s="259"/>
      <c r="AO1444" s="615"/>
      <c r="AP1444" s="552"/>
      <c r="AQ1444" s="552"/>
      <c r="AR1444" s="552"/>
      <c r="AS1444" s="552"/>
      <c r="AT1444" s="552"/>
      <c r="AU1444" s="552"/>
      <c r="AV1444" s="552"/>
      <c r="AW1444" s="616"/>
      <c r="AX1444" s="552"/>
      <c r="AY1444" s="552"/>
      <c r="AZ1444" s="552"/>
      <c r="BA1444" s="616"/>
      <c r="BB1444" s="552"/>
      <c r="BC1444" s="552"/>
      <c r="BD1444" s="552"/>
      <c r="BE1444" s="616"/>
      <c r="BF1444" s="552"/>
      <c r="BG1444" s="552"/>
      <c r="BH1444" s="552"/>
      <c r="BI1444" s="552"/>
      <c r="BJ1444" s="552"/>
      <c r="BK1444" s="552"/>
      <c r="BL1444" s="552"/>
      <c r="BM1444" s="552"/>
      <c r="BN1444" s="552"/>
      <c r="BO1444" s="678"/>
    </row>
    <row r="1445" spans="32:67" ht="20.25" customHeight="1">
      <c r="AF1445" s="678"/>
      <c r="AG1445" s="552"/>
      <c r="AH1445" s="552"/>
      <c r="AI1445" s="614"/>
      <c r="AJ1445" s="552"/>
      <c r="AK1445" s="552"/>
      <c r="AL1445" s="552"/>
      <c r="AM1445" s="615"/>
      <c r="AN1445" s="259"/>
      <c r="AO1445" s="615"/>
      <c r="AP1445" s="552"/>
      <c r="AQ1445" s="552"/>
      <c r="AR1445" s="552"/>
      <c r="AS1445" s="552"/>
      <c r="AT1445" s="552"/>
      <c r="AU1445" s="552"/>
      <c r="AV1445" s="552"/>
      <c r="AW1445" s="616"/>
      <c r="AX1445" s="552"/>
      <c r="AY1445" s="552"/>
      <c r="AZ1445" s="552"/>
      <c r="BA1445" s="616"/>
      <c r="BB1445" s="552"/>
      <c r="BC1445" s="552"/>
      <c r="BD1445" s="552"/>
      <c r="BE1445" s="616"/>
      <c r="BF1445" s="552"/>
      <c r="BG1445" s="552"/>
      <c r="BH1445" s="552"/>
      <c r="BI1445" s="552"/>
      <c r="BJ1445" s="552"/>
      <c r="BK1445" s="552"/>
      <c r="BL1445" s="552"/>
      <c r="BM1445" s="552"/>
      <c r="BN1445" s="552"/>
      <c r="BO1445" s="678"/>
    </row>
    <row r="1446" spans="32:67" ht="20.25" customHeight="1">
      <c r="AF1446" s="678"/>
      <c r="AG1446" s="552"/>
      <c r="AH1446" s="552"/>
      <c r="AI1446" s="614"/>
      <c r="AJ1446" s="552"/>
      <c r="AK1446" s="552"/>
      <c r="AL1446" s="552"/>
      <c r="AM1446" s="615"/>
      <c r="AN1446" s="259"/>
      <c r="AO1446" s="615"/>
      <c r="AP1446" s="552"/>
      <c r="AQ1446" s="552"/>
      <c r="AR1446" s="552"/>
      <c r="AS1446" s="552"/>
      <c r="AT1446" s="552"/>
      <c r="AU1446" s="552"/>
      <c r="AV1446" s="552"/>
      <c r="AW1446" s="616"/>
      <c r="AX1446" s="552"/>
      <c r="AY1446" s="552"/>
      <c r="AZ1446" s="552"/>
      <c r="BA1446" s="616"/>
      <c r="BB1446" s="552"/>
      <c r="BC1446" s="552"/>
      <c r="BD1446" s="552"/>
      <c r="BE1446" s="616"/>
      <c r="BF1446" s="552"/>
      <c r="BG1446" s="552"/>
      <c r="BH1446" s="552"/>
      <c r="BI1446" s="552"/>
      <c r="BJ1446" s="552"/>
      <c r="BK1446" s="552"/>
      <c r="BL1446" s="552"/>
      <c r="BM1446" s="552"/>
      <c r="BN1446" s="552"/>
      <c r="BO1446" s="678"/>
    </row>
    <row r="1447" spans="32:67" ht="20.25" customHeight="1">
      <c r="AF1447" s="678"/>
      <c r="AG1447" s="552"/>
      <c r="AH1447" s="552"/>
      <c r="AI1447" s="614"/>
      <c r="AJ1447" s="552"/>
      <c r="AK1447" s="552"/>
      <c r="AL1447" s="552"/>
      <c r="AM1447" s="615"/>
      <c r="AN1447" s="259"/>
      <c r="AO1447" s="615"/>
      <c r="AP1447" s="552"/>
      <c r="AQ1447" s="552"/>
      <c r="AR1447" s="552"/>
      <c r="AS1447" s="552"/>
      <c r="AT1447" s="552"/>
      <c r="AU1447" s="552"/>
      <c r="AV1447" s="552"/>
      <c r="AW1447" s="616"/>
      <c r="AX1447" s="552"/>
      <c r="AY1447" s="552"/>
      <c r="AZ1447" s="552"/>
      <c r="BA1447" s="616"/>
      <c r="BB1447" s="552"/>
      <c r="BC1447" s="552"/>
      <c r="BD1447" s="552"/>
      <c r="BE1447" s="616"/>
      <c r="BF1447" s="552"/>
      <c r="BG1447" s="552"/>
      <c r="BH1447" s="552"/>
      <c r="BI1447" s="552"/>
      <c r="BJ1447" s="552"/>
      <c r="BK1447" s="552"/>
      <c r="BL1447" s="552"/>
      <c r="BM1447" s="552"/>
      <c r="BN1447" s="552"/>
      <c r="BO1447" s="678"/>
    </row>
    <row r="1448" spans="32:67" ht="20.25" customHeight="1">
      <c r="AF1448" s="678"/>
      <c r="AG1448" s="552"/>
      <c r="AH1448" s="552"/>
      <c r="AI1448" s="614"/>
      <c r="AJ1448" s="552"/>
      <c r="AK1448" s="552"/>
      <c r="AL1448" s="552"/>
      <c r="AM1448" s="615"/>
      <c r="AN1448" s="259"/>
      <c r="AO1448" s="615"/>
      <c r="AP1448" s="552"/>
      <c r="AQ1448" s="552"/>
      <c r="AR1448" s="552"/>
      <c r="AS1448" s="552"/>
      <c r="AT1448" s="552"/>
      <c r="AU1448" s="552"/>
      <c r="AV1448" s="552"/>
      <c r="AW1448" s="616"/>
      <c r="AX1448" s="552"/>
      <c r="AY1448" s="552"/>
      <c r="AZ1448" s="552"/>
      <c r="BA1448" s="616"/>
      <c r="BB1448" s="552"/>
      <c r="BC1448" s="552"/>
      <c r="BD1448" s="552"/>
      <c r="BE1448" s="616"/>
      <c r="BF1448" s="552"/>
      <c r="BG1448" s="552"/>
      <c r="BH1448" s="552"/>
      <c r="BI1448" s="552"/>
      <c r="BJ1448" s="552"/>
      <c r="BK1448" s="552"/>
      <c r="BL1448" s="552"/>
      <c r="BM1448" s="552"/>
      <c r="BN1448" s="552"/>
      <c r="BO1448" s="678"/>
    </row>
    <row r="1449" spans="32:67" ht="20.25" customHeight="1">
      <c r="AF1449" s="678"/>
      <c r="AG1449" s="552"/>
      <c r="AH1449" s="552"/>
      <c r="AI1449" s="614"/>
      <c r="AJ1449" s="552"/>
      <c r="AK1449" s="552"/>
      <c r="AL1449" s="552"/>
      <c r="AM1449" s="615"/>
      <c r="AN1449" s="259"/>
      <c r="AO1449" s="615"/>
      <c r="AP1449" s="552"/>
      <c r="AQ1449" s="552"/>
      <c r="AR1449" s="552"/>
      <c r="AS1449" s="552"/>
      <c r="AT1449" s="552"/>
      <c r="AU1449" s="552"/>
      <c r="AV1449" s="552"/>
      <c r="AW1449" s="616"/>
      <c r="AX1449" s="552"/>
      <c r="AY1449" s="552"/>
      <c r="AZ1449" s="552"/>
      <c r="BA1449" s="616"/>
      <c r="BB1449" s="552"/>
      <c r="BC1449" s="552"/>
      <c r="BD1449" s="552"/>
      <c r="BE1449" s="616"/>
      <c r="BF1449" s="552"/>
      <c r="BG1449" s="552"/>
      <c r="BH1449" s="552"/>
      <c r="BI1449" s="552"/>
      <c r="BJ1449" s="552"/>
      <c r="BK1449" s="552"/>
      <c r="BL1449" s="552"/>
      <c r="BM1449" s="552"/>
      <c r="BN1449" s="552"/>
      <c r="BO1449" s="678"/>
    </row>
    <row r="1450" spans="32:67" ht="20.25" customHeight="1">
      <c r="AF1450" s="678"/>
      <c r="AG1450" s="552"/>
      <c r="AH1450" s="552"/>
      <c r="AI1450" s="614"/>
      <c r="AJ1450" s="552"/>
      <c r="AK1450" s="552"/>
      <c r="AL1450" s="552"/>
      <c r="AM1450" s="615"/>
      <c r="AN1450" s="259"/>
      <c r="AO1450" s="615"/>
      <c r="AP1450" s="552"/>
      <c r="AQ1450" s="552"/>
      <c r="AR1450" s="552"/>
      <c r="AS1450" s="552"/>
      <c r="AT1450" s="552"/>
      <c r="AU1450" s="552"/>
      <c r="AV1450" s="552"/>
      <c r="AW1450" s="616"/>
      <c r="AX1450" s="552"/>
      <c r="AY1450" s="552"/>
      <c r="AZ1450" s="552"/>
      <c r="BA1450" s="616"/>
      <c r="BB1450" s="552"/>
      <c r="BC1450" s="552"/>
      <c r="BD1450" s="552"/>
      <c r="BE1450" s="616"/>
      <c r="BF1450" s="552"/>
      <c r="BG1450" s="552"/>
      <c r="BH1450" s="552"/>
      <c r="BI1450" s="552"/>
      <c r="BJ1450" s="552"/>
      <c r="BK1450" s="552"/>
      <c r="BL1450" s="552"/>
      <c r="BM1450" s="552"/>
      <c r="BN1450" s="552"/>
      <c r="BO1450" s="678"/>
    </row>
    <row r="1451" spans="32:67" ht="20.25" customHeight="1">
      <c r="AF1451" s="678"/>
      <c r="AG1451" s="552"/>
      <c r="AH1451" s="552"/>
      <c r="AI1451" s="614"/>
      <c r="AJ1451" s="552"/>
      <c r="AK1451" s="552"/>
      <c r="AL1451" s="552"/>
      <c r="AM1451" s="615"/>
      <c r="AN1451" s="259"/>
      <c r="AO1451" s="615"/>
      <c r="AP1451" s="552"/>
      <c r="AQ1451" s="552"/>
      <c r="AR1451" s="552"/>
      <c r="AS1451" s="552"/>
      <c r="AT1451" s="552"/>
      <c r="AU1451" s="552"/>
      <c r="AV1451" s="552"/>
      <c r="AW1451" s="616"/>
      <c r="AX1451" s="552"/>
      <c r="AY1451" s="552"/>
      <c r="AZ1451" s="552"/>
      <c r="BA1451" s="616"/>
      <c r="BB1451" s="552"/>
      <c r="BC1451" s="552"/>
      <c r="BD1451" s="552"/>
      <c r="BE1451" s="616"/>
      <c r="BF1451" s="552"/>
      <c r="BG1451" s="552"/>
      <c r="BH1451" s="552"/>
      <c r="BI1451" s="552"/>
      <c r="BJ1451" s="552"/>
      <c r="BK1451" s="552"/>
      <c r="BL1451" s="552"/>
      <c r="BM1451" s="552"/>
      <c r="BN1451" s="552"/>
      <c r="BO1451" s="678"/>
    </row>
    <row r="1452" spans="32:67" ht="20.25" customHeight="1">
      <c r="AF1452" s="678"/>
      <c r="AG1452" s="552"/>
      <c r="AH1452" s="552"/>
      <c r="AI1452" s="614"/>
      <c r="AJ1452" s="552"/>
      <c r="AK1452" s="552"/>
      <c r="AL1452" s="552"/>
      <c r="AM1452" s="615"/>
      <c r="AN1452" s="259"/>
      <c r="AO1452" s="615"/>
      <c r="AP1452" s="552"/>
      <c r="AQ1452" s="552"/>
      <c r="AR1452" s="552"/>
      <c r="AS1452" s="552"/>
      <c r="AT1452" s="552"/>
      <c r="AU1452" s="552"/>
      <c r="AV1452" s="552"/>
      <c r="AW1452" s="616"/>
      <c r="AX1452" s="552"/>
      <c r="AY1452" s="552"/>
      <c r="AZ1452" s="552"/>
      <c r="BA1452" s="616"/>
      <c r="BB1452" s="552"/>
      <c r="BC1452" s="552"/>
      <c r="BD1452" s="552"/>
      <c r="BE1452" s="616"/>
      <c r="BF1452" s="552"/>
      <c r="BG1452" s="552"/>
      <c r="BH1452" s="552"/>
      <c r="BI1452" s="552"/>
      <c r="BJ1452" s="552"/>
      <c r="BK1452" s="552"/>
      <c r="BL1452" s="552"/>
      <c r="BM1452" s="552"/>
      <c r="BN1452" s="552"/>
      <c r="BO1452" s="678"/>
    </row>
    <row r="1453" spans="32:67" ht="20.25" customHeight="1">
      <c r="AF1453" s="678"/>
      <c r="AG1453" s="552"/>
      <c r="AH1453" s="552"/>
      <c r="AI1453" s="614"/>
      <c r="AJ1453" s="552"/>
      <c r="AK1453" s="552"/>
      <c r="AL1453" s="552"/>
      <c r="AM1453" s="615"/>
      <c r="AN1453" s="259"/>
      <c r="AO1453" s="615"/>
      <c r="AP1453" s="552"/>
      <c r="AQ1453" s="552"/>
      <c r="AR1453" s="552"/>
      <c r="AS1453" s="552"/>
      <c r="AT1453" s="552"/>
      <c r="AU1453" s="552"/>
      <c r="AV1453" s="552"/>
      <c r="AW1453" s="616"/>
      <c r="AX1453" s="552"/>
      <c r="AY1453" s="552"/>
      <c r="AZ1453" s="552"/>
      <c r="BA1453" s="616"/>
      <c r="BB1453" s="552"/>
      <c r="BC1453" s="552"/>
      <c r="BD1453" s="552"/>
      <c r="BE1453" s="616"/>
      <c r="BF1453" s="552"/>
      <c r="BG1453" s="552"/>
      <c r="BH1453" s="552"/>
      <c r="BI1453" s="552"/>
      <c r="BJ1453" s="552"/>
      <c r="BK1453" s="552"/>
      <c r="BL1453" s="552"/>
      <c r="BM1453" s="552"/>
      <c r="BN1453" s="552"/>
      <c r="BO1453" s="678"/>
    </row>
    <row r="1454" spans="32:67" ht="20.25" customHeight="1">
      <c r="AF1454" s="678"/>
      <c r="AG1454" s="552"/>
      <c r="AH1454" s="552"/>
      <c r="AI1454" s="614"/>
      <c r="AJ1454" s="552"/>
      <c r="AK1454" s="552"/>
      <c r="AL1454" s="552"/>
      <c r="AM1454" s="615"/>
      <c r="AN1454" s="259"/>
      <c r="AO1454" s="615"/>
      <c r="AP1454" s="552"/>
      <c r="AQ1454" s="552"/>
      <c r="AR1454" s="552"/>
      <c r="AS1454" s="552"/>
      <c r="AT1454" s="552"/>
      <c r="AU1454" s="552"/>
      <c r="AV1454" s="552"/>
      <c r="AW1454" s="616"/>
      <c r="AX1454" s="552"/>
      <c r="AY1454" s="552"/>
      <c r="AZ1454" s="552"/>
      <c r="BA1454" s="616"/>
      <c r="BB1454" s="552"/>
      <c r="BC1454" s="552"/>
      <c r="BD1454" s="552"/>
      <c r="BE1454" s="616"/>
      <c r="BF1454" s="552"/>
      <c r="BG1454" s="552"/>
      <c r="BH1454" s="552"/>
      <c r="BI1454" s="552"/>
      <c r="BJ1454" s="552"/>
      <c r="BK1454" s="552"/>
      <c r="BL1454" s="552"/>
      <c r="BM1454" s="552"/>
      <c r="BN1454" s="552"/>
      <c r="BO1454" s="678"/>
    </row>
    <row r="1455" spans="32:67" ht="20.25" customHeight="1">
      <c r="AF1455" s="678"/>
      <c r="AG1455" s="552"/>
      <c r="AH1455" s="552"/>
      <c r="AI1455" s="614"/>
      <c r="AJ1455" s="552"/>
      <c r="AK1455" s="552"/>
      <c r="AL1455" s="552"/>
      <c r="AM1455" s="615"/>
      <c r="AN1455" s="259"/>
      <c r="AO1455" s="615"/>
      <c r="AP1455" s="552"/>
      <c r="AQ1455" s="552"/>
      <c r="AR1455" s="552"/>
      <c r="AS1455" s="552"/>
      <c r="AT1455" s="552"/>
      <c r="AU1455" s="552"/>
      <c r="AV1455" s="552"/>
      <c r="AW1455" s="616"/>
      <c r="AX1455" s="552"/>
      <c r="AY1455" s="552"/>
      <c r="AZ1455" s="552"/>
      <c r="BA1455" s="616"/>
      <c r="BB1455" s="552"/>
      <c r="BC1455" s="552"/>
      <c r="BD1455" s="552"/>
      <c r="BE1455" s="616"/>
      <c r="BF1455" s="552"/>
      <c r="BG1455" s="552"/>
      <c r="BH1455" s="552"/>
      <c r="BI1455" s="552"/>
      <c r="BJ1455" s="552"/>
      <c r="BK1455" s="552"/>
      <c r="BL1455" s="552"/>
      <c r="BM1455" s="552"/>
      <c r="BN1455" s="552"/>
      <c r="BO1455" s="678"/>
    </row>
    <row r="1456" spans="32:67" ht="20.25" customHeight="1">
      <c r="AF1456" s="678"/>
      <c r="AG1456" s="552"/>
      <c r="AH1456" s="552"/>
      <c r="AI1456" s="614"/>
      <c r="AJ1456" s="552"/>
      <c r="AK1456" s="552"/>
      <c r="AL1456" s="552"/>
      <c r="AM1456" s="615"/>
      <c r="AN1456" s="259"/>
      <c r="AO1456" s="615"/>
      <c r="AP1456" s="552"/>
      <c r="AQ1456" s="552"/>
      <c r="AR1456" s="552"/>
      <c r="AS1456" s="552"/>
      <c r="AT1456" s="552"/>
      <c r="AU1456" s="552"/>
      <c r="AV1456" s="552"/>
      <c r="AW1456" s="616"/>
      <c r="AX1456" s="552"/>
      <c r="AY1456" s="552"/>
      <c r="AZ1456" s="552"/>
      <c r="BA1456" s="616"/>
      <c r="BB1456" s="552"/>
      <c r="BC1456" s="552"/>
      <c r="BD1456" s="552"/>
      <c r="BE1456" s="616"/>
      <c r="BF1456" s="552"/>
      <c r="BG1456" s="552"/>
      <c r="BH1456" s="552"/>
      <c r="BI1456" s="552"/>
      <c r="BJ1456" s="552"/>
      <c r="BK1456" s="552"/>
      <c r="BL1456" s="552"/>
      <c r="BM1456" s="552"/>
      <c r="BN1456" s="552"/>
      <c r="BO1456" s="678"/>
    </row>
    <row r="1457" spans="32:67" ht="20.25" customHeight="1">
      <c r="AF1457" s="678"/>
      <c r="AG1457" s="552"/>
      <c r="AH1457" s="552"/>
      <c r="AI1457" s="614"/>
      <c r="AJ1457" s="552"/>
      <c r="AK1457" s="552"/>
      <c r="AL1457" s="552"/>
      <c r="AM1457" s="615"/>
      <c r="AN1457" s="259"/>
      <c r="AO1457" s="615"/>
      <c r="AP1457" s="552"/>
      <c r="AQ1457" s="552"/>
      <c r="AR1457" s="552"/>
      <c r="AS1457" s="552"/>
      <c r="AT1457" s="552"/>
      <c r="AU1457" s="552"/>
      <c r="AV1457" s="552"/>
      <c r="AW1457" s="616"/>
      <c r="AX1457" s="552"/>
      <c r="AY1457" s="552"/>
      <c r="AZ1457" s="552"/>
      <c r="BA1457" s="616"/>
      <c r="BB1457" s="552"/>
      <c r="BC1457" s="552"/>
      <c r="BD1457" s="552"/>
      <c r="BE1457" s="616"/>
      <c r="BF1457" s="552"/>
      <c r="BG1457" s="552"/>
      <c r="BH1457" s="552"/>
      <c r="BI1457" s="552"/>
      <c r="BJ1457" s="552"/>
      <c r="BK1457" s="552"/>
      <c r="BL1457" s="552"/>
      <c r="BM1457" s="552"/>
      <c r="BN1457" s="552"/>
      <c r="BO1457" s="678"/>
    </row>
    <row r="1458" spans="32:67" ht="20.25" customHeight="1">
      <c r="AF1458" s="678"/>
      <c r="AG1458" s="552"/>
      <c r="AH1458" s="552"/>
      <c r="AI1458" s="614"/>
      <c r="AJ1458" s="552"/>
      <c r="AK1458" s="552"/>
      <c r="AL1458" s="552"/>
      <c r="AM1458" s="615"/>
      <c r="AN1458" s="259"/>
      <c r="AO1458" s="615"/>
      <c r="AP1458" s="552"/>
      <c r="AQ1458" s="552"/>
      <c r="AR1458" s="552"/>
      <c r="AS1458" s="552"/>
      <c r="AT1458" s="552"/>
      <c r="AU1458" s="552"/>
      <c r="AV1458" s="552"/>
      <c r="AW1458" s="616"/>
      <c r="AX1458" s="552"/>
      <c r="AY1458" s="552"/>
      <c r="AZ1458" s="552"/>
      <c r="BA1458" s="616"/>
      <c r="BB1458" s="552"/>
      <c r="BC1458" s="552"/>
      <c r="BD1458" s="552"/>
      <c r="BE1458" s="616"/>
      <c r="BF1458" s="552"/>
      <c r="BG1458" s="552"/>
      <c r="BH1458" s="552"/>
      <c r="BI1458" s="552"/>
      <c r="BJ1458" s="552"/>
      <c r="BK1458" s="552"/>
      <c r="BL1458" s="552"/>
      <c r="BM1458" s="552"/>
      <c r="BN1458" s="552"/>
      <c r="BO1458" s="678"/>
    </row>
    <row r="1459" spans="32:67" ht="20.25" customHeight="1">
      <c r="AF1459" s="678"/>
      <c r="AG1459" s="552"/>
      <c r="AH1459" s="552"/>
      <c r="AI1459" s="614"/>
      <c r="AJ1459" s="552"/>
      <c r="AK1459" s="552"/>
      <c r="AL1459" s="552"/>
      <c r="AM1459" s="615"/>
      <c r="AN1459" s="259"/>
      <c r="AO1459" s="615"/>
      <c r="AP1459" s="552"/>
      <c r="AQ1459" s="552"/>
      <c r="AR1459" s="552"/>
      <c r="AS1459" s="552"/>
      <c r="AT1459" s="552"/>
      <c r="AU1459" s="552"/>
      <c r="AV1459" s="552"/>
      <c r="AW1459" s="616"/>
      <c r="AX1459" s="552"/>
      <c r="AY1459" s="552"/>
      <c r="AZ1459" s="552"/>
      <c r="BA1459" s="616"/>
      <c r="BB1459" s="552"/>
      <c r="BC1459" s="552"/>
      <c r="BD1459" s="552"/>
      <c r="BE1459" s="616"/>
      <c r="BF1459" s="552"/>
      <c r="BG1459" s="552"/>
      <c r="BH1459" s="552"/>
      <c r="BI1459" s="552"/>
      <c r="BJ1459" s="552"/>
      <c r="BK1459" s="552"/>
      <c r="BL1459" s="552"/>
      <c r="BM1459" s="552"/>
      <c r="BN1459" s="552"/>
      <c r="BO1459" s="678"/>
    </row>
    <row r="1460" spans="32:67" ht="20.25" customHeight="1">
      <c r="AF1460" s="678"/>
      <c r="AG1460" s="552"/>
      <c r="AH1460" s="552"/>
      <c r="AI1460" s="614"/>
      <c r="AJ1460" s="552"/>
      <c r="AK1460" s="552"/>
      <c r="AL1460" s="552"/>
      <c r="AM1460" s="615"/>
      <c r="AN1460" s="259"/>
      <c r="AO1460" s="615"/>
      <c r="AP1460" s="552"/>
      <c r="AQ1460" s="552"/>
      <c r="AR1460" s="552"/>
      <c r="AS1460" s="552"/>
      <c r="AT1460" s="552"/>
      <c r="AU1460" s="552"/>
      <c r="AV1460" s="552"/>
      <c r="AW1460" s="616"/>
      <c r="AX1460" s="552"/>
      <c r="AY1460" s="552"/>
      <c r="AZ1460" s="552"/>
      <c r="BA1460" s="616"/>
      <c r="BB1460" s="552"/>
      <c r="BC1460" s="552"/>
      <c r="BD1460" s="552"/>
      <c r="BE1460" s="616"/>
      <c r="BF1460" s="552"/>
      <c r="BG1460" s="552"/>
      <c r="BH1460" s="552"/>
      <c r="BI1460" s="552"/>
      <c r="BJ1460" s="552"/>
      <c r="BK1460" s="552"/>
      <c r="BL1460" s="552"/>
      <c r="BM1460" s="552"/>
      <c r="BN1460" s="552"/>
      <c r="BO1460" s="678"/>
    </row>
    <row r="1461" spans="32:67" ht="20.25" customHeight="1">
      <c r="AF1461" s="678"/>
      <c r="AG1461" s="552"/>
      <c r="AH1461" s="552"/>
      <c r="AI1461" s="614"/>
      <c r="AJ1461" s="552"/>
      <c r="AK1461" s="552"/>
      <c r="AL1461" s="552"/>
      <c r="AM1461" s="615"/>
      <c r="AN1461" s="259"/>
      <c r="AO1461" s="615"/>
      <c r="AP1461" s="552"/>
      <c r="AQ1461" s="552"/>
      <c r="AR1461" s="552"/>
      <c r="AS1461" s="552"/>
      <c r="AT1461" s="552"/>
      <c r="AU1461" s="552"/>
      <c r="AV1461" s="552"/>
      <c r="AW1461" s="616"/>
      <c r="AX1461" s="552"/>
      <c r="AY1461" s="552"/>
      <c r="AZ1461" s="552"/>
      <c r="BA1461" s="616"/>
      <c r="BB1461" s="552"/>
      <c r="BC1461" s="552"/>
      <c r="BD1461" s="552"/>
      <c r="BE1461" s="616"/>
      <c r="BF1461" s="552"/>
      <c r="BG1461" s="552"/>
      <c r="BH1461" s="552"/>
      <c r="BI1461" s="552"/>
      <c r="BJ1461" s="552"/>
      <c r="BK1461" s="552"/>
      <c r="BL1461" s="552"/>
      <c r="BM1461" s="552"/>
      <c r="BN1461" s="552"/>
      <c r="BO1461" s="678"/>
    </row>
    <row r="1462" spans="32:67" ht="20.25" customHeight="1">
      <c r="AF1462" s="678"/>
      <c r="AG1462" s="552"/>
      <c r="AH1462" s="552"/>
      <c r="AI1462" s="614"/>
      <c r="AJ1462" s="552"/>
      <c r="AK1462" s="552"/>
      <c r="AL1462" s="552"/>
      <c r="AM1462" s="615"/>
      <c r="AN1462" s="259"/>
      <c r="AO1462" s="615"/>
      <c r="AP1462" s="552"/>
      <c r="AQ1462" s="552"/>
      <c r="AR1462" s="552"/>
      <c r="AS1462" s="552"/>
      <c r="AT1462" s="552"/>
      <c r="AU1462" s="552"/>
      <c r="AV1462" s="552"/>
      <c r="AW1462" s="616"/>
      <c r="AX1462" s="552"/>
      <c r="AY1462" s="552"/>
      <c r="AZ1462" s="552"/>
      <c r="BA1462" s="616"/>
      <c r="BB1462" s="552"/>
      <c r="BC1462" s="552"/>
      <c r="BD1462" s="552"/>
      <c r="BE1462" s="616"/>
      <c r="BF1462" s="552"/>
      <c r="BG1462" s="552"/>
      <c r="BH1462" s="552"/>
      <c r="BI1462" s="552"/>
      <c r="BJ1462" s="552"/>
      <c r="BK1462" s="552"/>
      <c r="BL1462" s="552"/>
      <c r="BM1462" s="552"/>
      <c r="BN1462" s="552"/>
      <c r="BO1462" s="678"/>
    </row>
    <row r="1463" spans="32:67" ht="20.25" customHeight="1">
      <c r="AF1463" s="678"/>
      <c r="AG1463" s="552"/>
      <c r="AH1463" s="552"/>
      <c r="AI1463" s="614"/>
      <c r="AJ1463" s="552"/>
      <c r="AK1463" s="552"/>
      <c r="AL1463" s="552"/>
      <c r="AM1463" s="615"/>
      <c r="AN1463" s="259"/>
      <c r="AO1463" s="615"/>
      <c r="AP1463" s="552"/>
      <c r="AQ1463" s="552"/>
      <c r="AR1463" s="552"/>
      <c r="AS1463" s="552"/>
      <c r="AT1463" s="552"/>
      <c r="AU1463" s="552"/>
      <c r="AV1463" s="552"/>
      <c r="AW1463" s="616"/>
      <c r="AX1463" s="552"/>
      <c r="AY1463" s="552"/>
      <c r="AZ1463" s="552"/>
      <c r="BA1463" s="616"/>
      <c r="BB1463" s="552"/>
      <c r="BC1463" s="552"/>
      <c r="BD1463" s="552"/>
      <c r="BE1463" s="616"/>
      <c r="BF1463" s="552"/>
      <c r="BG1463" s="552"/>
      <c r="BH1463" s="552"/>
      <c r="BI1463" s="552"/>
      <c r="BJ1463" s="552"/>
      <c r="BK1463" s="552"/>
      <c r="BL1463" s="552"/>
      <c r="BM1463" s="552"/>
      <c r="BN1463" s="552"/>
      <c r="BO1463" s="678"/>
    </row>
    <row r="1464" spans="32:67" ht="20.25" customHeight="1">
      <c r="AF1464" s="678"/>
      <c r="AG1464" s="552"/>
      <c r="AH1464" s="552"/>
      <c r="AI1464" s="614"/>
      <c r="AJ1464" s="552"/>
      <c r="AK1464" s="552"/>
      <c r="AL1464" s="552"/>
      <c r="AM1464" s="615"/>
      <c r="AN1464" s="259"/>
      <c r="AO1464" s="615"/>
      <c r="AP1464" s="552"/>
      <c r="AQ1464" s="552"/>
      <c r="AR1464" s="552"/>
      <c r="AS1464" s="552"/>
      <c r="AT1464" s="552"/>
      <c r="AU1464" s="552"/>
      <c r="AV1464" s="552"/>
      <c r="AW1464" s="616"/>
      <c r="AX1464" s="552"/>
      <c r="AY1464" s="552"/>
      <c r="AZ1464" s="552"/>
      <c r="BA1464" s="616"/>
      <c r="BB1464" s="552"/>
      <c r="BC1464" s="552"/>
      <c r="BD1464" s="552"/>
      <c r="BE1464" s="616"/>
      <c r="BF1464" s="552"/>
      <c r="BG1464" s="552"/>
      <c r="BH1464" s="552"/>
      <c r="BI1464" s="552"/>
      <c r="BJ1464" s="552"/>
      <c r="BK1464" s="552"/>
      <c r="BL1464" s="552"/>
      <c r="BM1464" s="552"/>
      <c r="BN1464" s="552"/>
      <c r="BO1464" s="678"/>
    </row>
    <row r="1465" spans="32:67" ht="20.25" customHeight="1">
      <c r="AF1465" s="678"/>
      <c r="AG1465" s="552"/>
      <c r="AH1465" s="552"/>
      <c r="AI1465" s="614"/>
      <c r="AJ1465" s="552"/>
      <c r="AK1465" s="552"/>
      <c r="AL1465" s="552"/>
      <c r="AM1465" s="615"/>
      <c r="AN1465" s="259"/>
      <c r="AO1465" s="615"/>
      <c r="AP1465" s="552"/>
      <c r="AQ1465" s="552"/>
      <c r="AR1465" s="552"/>
      <c r="AS1465" s="552"/>
      <c r="AT1465" s="552"/>
      <c r="AU1465" s="552"/>
      <c r="AV1465" s="552"/>
      <c r="AW1465" s="616"/>
      <c r="AX1465" s="552"/>
      <c r="AY1465" s="552"/>
      <c r="AZ1465" s="552"/>
      <c r="BA1465" s="616"/>
      <c r="BB1465" s="552"/>
      <c r="BC1465" s="552"/>
      <c r="BD1465" s="552"/>
      <c r="BE1465" s="616"/>
      <c r="BF1465" s="552"/>
      <c r="BG1465" s="552"/>
      <c r="BH1465" s="552"/>
      <c r="BI1465" s="552"/>
      <c r="BJ1465" s="552"/>
      <c r="BK1465" s="552"/>
      <c r="BL1465" s="552"/>
      <c r="BM1465" s="552"/>
      <c r="BN1465" s="552"/>
      <c r="BO1465" s="678"/>
    </row>
    <row r="1466" spans="32:67" ht="20.25" customHeight="1">
      <c r="AF1466" s="678"/>
      <c r="AG1466" s="552"/>
      <c r="AH1466" s="552"/>
      <c r="AI1466" s="614"/>
      <c r="AJ1466" s="552"/>
      <c r="AK1466" s="552"/>
      <c r="AL1466" s="552"/>
      <c r="AM1466" s="615"/>
      <c r="AN1466" s="259"/>
      <c r="AO1466" s="615"/>
      <c r="AP1466" s="552"/>
      <c r="AQ1466" s="552"/>
      <c r="AR1466" s="552"/>
      <c r="AS1466" s="552"/>
      <c r="AT1466" s="552"/>
      <c r="AU1466" s="552"/>
      <c r="AV1466" s="552"/>
      <c r="AW1466" s="616"/>
      <c r="AX1466" s="552"/>
      <c r="AY1466" s="552"/>
      <c r="AZ1466" s="552"/>
      <c r="BA1466" s="616"/>
      <c r="BB1466" s="552"/>
      <c r="BC1466" s="552"/>
      <c r="BD1466" s="552"/>
      <c r="BE1466" s="616"/>
      <c r="BF1466" s="552"/>
      <c r="BG1466" s="552"/>
      <c r="BH1466" s="552"/>
      <c r="BI1466" s="552"/>
      <c r="BJ1466" s="552"/>
      <c r="BK1466" s="552"/>
      <c r="BL1466" s="552"/>
      <c r="BM1466" s="552"/>
      <c r="BN1466" s="552"/>
      <c r="BO1466" s="678"/>
    </row>
    <row r="1467" spans="32:67" ht="20.25" customHeight="1">
      <c r="AF1467" s="678"/>
      <c r="AG1467" s="552"/>
      <c r="AH1467" s="552"/>
      <c r="AI1467" s="614"/>
      <c r="AJ1467" s="552"/>
      <c r="AK1467" s="552"/>
      <c r="AL1467" s="552"/>
      <c r="AM1467" s="615"/>
      <c r="AN1467" s="259"/>
      <c r="AO1467" s="615"/>
      <c r="AP1467" s="552"/>
      <c r="AQ1467" s="552"/>
      <c r="AR1467" s="552"/>
      <c r="AS1467" s="552"/>
      <c r="AT1467" s="552"/>
      <c r="AU1467" s="552"/>
      <c r="AV1467" s="552"/>
      <c r="AW1467" s="616"/>
      <c r="AX1467" s="552"/>
      <c r="AY1467" s="552"/>
      <c r="AZ1467" s="552"/>
      <c r="BA1467" s="616"/>
      <c r="BB1467" s="552"/>
      <c r="BC1467" s="552"/>
      <c r="BD1467" s="552"/>
      <c r="BE1467" s="616"/>
      <c r="BF1467" s="552"/>
      <c r="BG1467" s="552"/>
      <c r="BH1467" s="552"/>
      <c r="BI1467" s="552"/>
      <c r="BJ1467" s="552"/>
      <c r="BK1467" s="552"/>
      <c r="BL1467" s="552"/>
      <c r="BM1467" s="552"/>
      <c r="BN1467" s="552"/>
      <c r="BO1467" s="678"/>
    </row>
    <row r="1468" spans="32:67" ht="20.25" customHeight="1">
      <c r="AF1468" s="678"/>
      <c r="AG1468" s="552"/>
      <c r="AH1468" s="552"/>
      <c r="AI1468" s="614"/>
      <c r="AJ1468" s="552"/>
      <c r="AK1468" s="552"/>
      <c r="AL1468" s="552"/>
      <c r="AM1468" s="615"/>
      <c r="AN1468" s="259"/>
      <c r="AO1468" s="615"/>
      <c r="AP1468" s="552"/>
      <c r="AQ1468" s="552"/>
      <c r="AR1468" s="552"/>
      <c r="AS1468" s="552"/>
      <c r="AT1468" s="552"/>
      <c r="AU1468" s="552"/>
      <c r="AV1468" s="552"/>
      <c r="AW1468" s="616"/>
      <c r="AX1468" s="552"/>
      <c r="AY1468" s="552"/>
      <c r="AZ1468" s="552"/>
      <c r="BA1468" s="616"/>
      <c r="BB1468" s="552"/>
      <c r="BC1468" s="552"/>
      <c r="BD1468" s="552"/>
      <c r="BE1468" s="616"/>
      <c r="BF1468" s="552"/>
      <c r="BG1468" s="552"/>
      <c r="BH1468" s="552"/>
      <c r="BI1468" s="552"/>
      <c r="BJ1468" s="552"/>
      <c r="BK1468" s="552"/>
      <c r="BL1468" s="552"/>
      <c r="BM1468" s="552"/>
      <c r="BN1468" s="552"/>
      <c r="BO1468" s="678"/>
    </row>
    <row r="1469" spans="32:67" ht="20.25" customHeight="1">
      <c r="AF1469" s="678"/>
      <c r="AG1469" s="552"/>
      <c r="AH1469" s="552"/>
      <c r="AI1469" s="614"/>
      <c r="AJ1469" s="552"/>
      <c r="AK1469" s="552"/>
      <c r="AL1469" s="552"/>
      <c r="AM1469" s="615"/>
      <c r="AN1469" s="259"/>
      <c r="AO1469" s="615"/>
      <c r="AP1469" s="552"/>
      <c r="AQ1469" s="552"/>
      <c r="AR1469" s="552"/>
      <c r="AS1469" s="552"/>
      <c r="AT1469" s="552"/>
      <c r="AU1469" s="552"/>
      <c r="AV1469" s="552"/>
      <c r="AW1469" s="616"/>
      <c r="AX1469" s="552"/>
      <c r="AY1469" s="552"/>
      <c r="AZ1469" s="552"/>
      <c r="BA1469" s="616"/>
      <c r="BB1469" s="552"/>
      <c r="BC1469" s="552"/>
      <c r="BD1469" s="552"/>
      <c r="BE1469" s="616"/>
      <c r="BF1469" s="552"/>
      <c r="BG1469" s="552"/>
      <c r="BH1469" s="552"/>
      <c r="BI1469" s="552"/>
      <c r="BJ1469" s="552"/>
      <c r="BK1469" s="552"/>
      <c r="BL1469" s="552"/>
      <c r="BM1469" s="552"/>
      <c r="BN1469" s="552"/>
      <c r="BO1469" s="678"/>
    </row>
    <row r="1470" spans="32:67" ht="20.25" customHeight="1">
      <c r="AF1470" s="678"/>
      <c r="AG1470" s="552"/>
      <c r="AH1470" s="552"/>
      <c r="AI1470" s="614"/>
      <c r="AJ1470" s="552"/>
      <c r="AK1470" s="552"/>
      <c r="AL1470" s="552"/>
      <c r="AM1470" s="615"/>
      <c r="AN1470" s="259"/>
      <c r="AO1470" s="615"/>
      <c r="AP1470" s="552"/>
      <c r="AQ1470" s="552"/>
      <c r="AR1470" s="552"/>
      <c r="AS1470" s="552"/>
      <c r="AT1470" s="552"/>
      <c r="AU1470" s="552"/>
      <c r="AV1470" s="552"/>
      <c r="AW1470" s="616"/>
      <c r="AX1470" s="552"/>
      <c r="AY1470" s="552"/>
      <c r="AZ1470" s="552"/>
      <c r="BA1470" s="616"/>
      <c r="BB1470" s="552"/>
      <c r="BC1470" s="552"/>
      <c r="BD1470" s="552"/>
      <c r="BE1470" s="616"/>
      <c r="BF1470" s="552"/>
      <c r="BG1470" s="552"/>
      <c r="BH1470" s="552"/>
      <c r="BI1470" s="552"/>
      <c r="BJ1470" s="552"/>
      <c r="BK1470" s="552"/>
      <c r="BL1470" s="552"/>
      <c r="BM1470" s="552"/>
      <c r="BN1470" s="552"/>
      <c r="BO1470" s="678"/>
    </row>
    <row r="1471" spans="32:67" ht="20.25" customHeight="1">
      <c r="AF1471" s="678"/>
      <c r="AG1471" s="552"/>
      <c r="AH1471" s="552"/>
      <c r="AI1471" s="614"/>
      <c r="AJ1471" s="552"/>
      <c r="AK1471" s="552"/>
      <c r="AL1471" s="552"/>
      <c r="AM1471" s="615"/>
      <c r="AN1471" s="259"/>
      <c r="AO1471" s="615"/>
      <c r="AP1471" s="552"/>
      <c r="AQ1471" s="552"/>
      <c r="AR1471" s="552"/>
      <c r="AS1471" s="552"/>
      <c r="AT1471" s="552"/>
      <c r="AU1471" s="552"/>
      <c r="AV1471" s="552"/>
      <c r="AW1471" s="616"/>
      <c r="AX1471" s="552"/>
      <c r="AY1471" s="552"/>
      <c r="AZ1471" s="552"/>
      <c r="BA1471" s="616"/>
      <c r="BB1471" s="552"/>
      <c r="BC1471" s="552"/>
      <c r="BD1471" s="552"/>
      <c r="BE1471" s="616"/>
      <c r="BF1471" s="552"/>
      <c r="BG1471" s="552"/>
      <c r="BH1471" s="552"/>
      <c r="BI1471" s="552"/>
      <c r="BJ1471" s="552"/>
      <c r="BK1471" s="552"/>
      <c r="BL1471" s="552"/>
      <c r="BM1471" s="552"/>
      <c r="BN1471" s="552"/>
      <c r="BO1471" s="678"/>
    </row>
    <row r="1472" spans="32:67" ht="20.25" customHeight="1">
      <c r="AF1472" s="678"/>
      <c r="AG1472" s="552"/>
      <c r="AH1472" s="552"/>
      <c r="AI1472" s="614"/>
      <c r="AJ1472" s="552"/>
      <c r="AK1472" s="552"/>
      <c r="AL1472" s="552"/>
      <c r="AM1472" s="615"/>
      <c r="AN1472" s="259"/>
      <c r="AO1472" s="615"/>
      <c r="AP1472" s="552"/>
      <c r="AQ1472" s="552"/>
      <c r="AR1472" s="552"/>
      <c r="AS1472" s="552"/>
      <c r="AT1472" s="552"/>
      <c r="AU1472" s="552"/>
      <c r="AV1472" s="552"/>
      <c r="AW1472" s="616"/>
      <c r="AX1472" s="552"/>
      <c r="AY1472" s="552"/>
      <c r="AZ1472" s="552"/>
      <c r="BA1472" s="616"/>
      <c r="BB1472" s="552"/>
      <c r="BC1472" s="552"/>
      <c r="BD1472" s="552"/>
      <c r="BE1472" s="616"/>
      <c r="BF1472" s="552"/>
      <c r="BG1472" s="552"/>
      <c r="BH1472" s="552"/>
      <c r="BI1472" s="552"/>
      <c r="BJ1472" s="552"/>
      <c r="BK1472" s="552"/>
      <c r="BL1472" s="552"/>
      <c r="BM1472" s="552"/>
      <c r="BN1472" s="552"/>
      <c r="BO1472" s="678"/>
    </row>
    <row r="1473" spans="32:67" ht="20.25" customHeight="1">
      <c r="AF1473" s="678"/>
      <c r="AG1473" s="552"/>
      <c r="AH1473" s="552"/>
      <c r="AI1473" s="614"/>
      <c r="AJ1473" s="552"/>
      <c r="AK1473" s="552"/>
      <c r="AL1473" s="552"/>
      <c r="AM1473" s="615"/>
      <c r="AN1473" s="259"/>
      <c r="AO1473" s="615"/>
      <c r="AP1473" s="552"/>
      <c r="AQ1473" s="552"/>
      <c r="AR1473" s="552"/>
      <c r="AS1473" s="552"/>
      <c r="AT1473" s="552"/>
      <c r="AU1473" s="552"/>
      <c r="AV1473" s="552"/>
      <c r="AW1473" s="616"/>
      <c r="AX1473" s="552"/>
      <c r="AY1473" s="552"/>
      <c r="AZ1473" s="552"/>
      <c r="BA1473" s="616"/>
      <c r="BB1473" s="552"/>
      <c r="BC1473" s="552"/>
      <c r="BD1473" s="552"/>
      <c r="BE1473" s="616"/>
      <c r="BF1473" s="552"/>
      <c r="BG1473" s="552"/>
      <c r="BH1473" s="552"/>
      <c r="BI1473" s="552"/>
      <c r="BJ1473" s="552"/>
      <c r="BK1473" s="552"/>
      <c r="BL1473" s="552"/>
      <c r="BM1473" s="552"/>
      <c r="BN1473" s="552"/>
      <c r="BO1473" s="678"/>
    </row>
    <row r="1474" spans="32:67" ht="20.25" customHeight="1">
      <c r="AF1474" s="678"/>
      <c r="AG1474" s="552"/>
      <c r="AH1474" s="552"/>
      <c r="AI1474" s="614"/>
      <c r="AJ1474" s="552"/>
      <c r="AK1474" s="552"/>
      <c r="AL1474" s="552"/>
      <c r="AM1474" s="615"/>
      <c r="AN1474" s="259"/>
      <c r="AO1474" s="615"/>
      <c r="AP1474" s="552"/>
      <c r="AQ1474" s="552"/>
      <c r="AR1474" s="552"/>
      <c r="AS1474" s="552"/>
      <c r="AT1474" s="552"/>
      <c r="AU1474" s="552"/>
      <c r="AV1474" s="552"/>
      <c r="AW1474" s="616"/>
      <c r="AX1474" s="552"/>
      <c r="AY1474" s="552"/>
      <c r="AZ1474" s="552"/>
      <c r="BA1474" s="616"/>
      <c r="BB1474" s="552"/>
      <c r="BC1474" s="552"/>
      <c r="BD1474" s="552"/>
      <c r="BE1474" s="616"/>
      <c r="BF1474" s="552"/>
      <c r="BG1474" s="552"/>
      <c r="BH1474" s="552"/>
      <c r="BI1474" s="552"/>
      <c r="BJ1474" s="552"/>
      <c r="BK1474" s="552"/>
      <c r="BL1474" s="552"/>
      <c r="BM1474" s="552"/>
      <c r="BN1474" s="552"/>
      <c r="BO1474" s="678"/>
    </row>
    <row r="1475" spans="32:67" ht="20.25" customHeight="1">
      <c r="AF1475" s="678"/>
      <c r="AG1475" s="552"/>
      <c r="AH1475" s="552"/>
      <c r="AI1475" s="614"/>
      <c r="AJ1475" s="552"/>
      <c r="AK1475" s="552"/>
      <c r="AL1475" s="552"/>
      <c r="AM1475" s="615"/>
      <c r="AN1475" s="259"/>
      <c r="AO1475" s="615"/>
      <c r="AP1475" s="552"/>
      <c r="AQ1475" s="552"/>
      <c r="AR1475" s="552"/>
      <c r="AS1475" s="552"/>
      <c r="AT1475" s="552"/>
      <c r="AU1475" s="552"/>
      <c r="AV1475" s="552"/>
      <c r="AW1475" s="616"/>
      <c r="AX1475" s="552"/>
      <c r="AY1475" s="552"/>
      <c r="AZ1475" s="552"/>
      <c r="BA1475" s="616"/>
      <c r="BB1475" s="552"/>
      <c r="BC1475" s="552"/>
      <c r="BD1475" s="552"/>
      <c r="BE1475" s="616"/>
      <c r="BF1475" s="552"/>
      <c r="BG1475" s="552"/>
      <c r="BH1475" s="552"/>
      <c r="BI1475" s="552"/>
      <c r="BJ1475" s="552"/>
      <c r="BK1475" s="552"/>
      <c r="BL1475" s="552"/>
      <c r="BM1475" s="552"/>
      <c r="BN1475" s="552"/>
      <c r="BO1475" s="678"/>
    </row>
    <row r="1476" spans="32:67" ht="20.25" customHeight="1">
      <c r="AF1476" s="678"/>
      <c r="AG1476" s="552"/>
      <c r="AH1476" s="552"/>
      <c r="AI1476" s="614"/>
      <c r="AJ1476" s="552"/>
      <c r="AK1476" s="552"/>
      <c r="AL1476" s="552"/>
      <c r="AM1476" s="615"/>
      <c r="AN1476" s="259"/>
      <c r="AO1476" s="615"/>
      <c r="AP1476" s="552"/>
      <c r="AQ1476" s="552"/>
      <c r="AR1476" s="552"/>
      <c r="AS1476" s="552"/>
      <c r="AT1476" s="552"/>
      <c r="AU1476" s="552"/>
      <c r="AV1476" s="552"/>
      <c r="AW1476" s="616"/>
      <c r="AX1476" s="552"/>
      <c r="AY1476" s="552"/>
      <c r="AZ1476" s="552"/>
      <c r="BA1476" s="616"/>
      <c r="BB1476" s="552"/>
      <c r="BC1476" s="552"/>
      <c r="BD1476" s="552"/>
      <c r="BE1476" s="616"/>
      <c r="BF1476" s="552"/>
      <c r="BG1476" s="552"/>
      <c r="BH1476" s="552"/>
      <c r="BI1476" s="552"/>
      <c r="BJ1476" s="552"/>
      <c r="BK1476" s="552"/>
      <c r="BL1476" s="552"/>
      <c r="BM1476" s="552"/>
      <c r="BN1476" s="552"/>
      <c r="BO1476" s="678"/>
    </row>
    <row r="1477" spans="32:67" ht="20.25" customHeight="1">
      <c r="AF1477" s="678"/>
      <c r="AG1477" s="552"/>
      <c r="AH1477" s="552"/>
      <c r="AI1477" s="614"/>
      <c r="AJ1477" s="552"/>
      <c r="AK1477" s="552"/>
      <c r="AL1477" s="552"/>
      <c r="AM1477" s="615"/>
      <c r="AN1477" s="259"/>
      <c r="AO1477" s="615"/>
      <c r="AP1477" s="552"/>
      <c r="AQ1477" s="552"/>
      <c r="AR1477" s="552"/>
      <c r="AS1477" s="552"/>
      <c r="AT1477" s="552"/>
      <c r="AU1477" s="552"/>
      <c r="AV1477" s="552"/>
      <c r="AW1477" s="616"/>
      <c r="AX1477" s="552"/>
      <c r="AY1477" s="552"/>
      <c r="AZ1477" s="552"/>
      <c r="BA1477" s="616"/>
      <c r="BB1477" s="552"/>
      <c r="BC1477" s="552"/>
      <c r="BD1477" s="552"/>
      <c r="BE1477" s="616"/>
      <c r="BF1477" s="552"/>
      <c r="BG1477" s="552"/>
      <c r="BH1477" s="552"/>
      <c r="BI1477" s="552"/>
      <c r="BJ1477" s="552"/>
      <c r="BK1477" s="552"/>
      <c r="BL1477" s="552"/>
      <c r="BM1477" s="552"/>
      <c r="BN1477" s="552"/>
      <c r="BO1477" s="678"/>
    </row>
    <row r="1478" spans="32:67" ht="20.25" customHeight="1">
      <c r="AF1478" s="678"/>
      <c r="AG1478" s="552"/>
      <c r="AH1478" s="552"/>
      <c r="AI1478" s="614"/>
      <c r="AJ1478" s="552"/>
      <c r="AK1478" s="552"/>
      <c r="AL1478" s="552"/>
      <c r="AM1478" s="615"/>
      <c r="AN1478" s="259"/>
      <c r="AO1478" s="615"/>
      <c r="AP1478" s="552"/>
      <c r="AQ1478" s="552"/>
      <c r="AR1478" s="552"/>
      <c r="AS1478" s="552"/>
      <c r="AT1478" s="552"/>
      <c r="AU1478" s="552"/>
      <c r="AV1478" s="552"/>
      <c r="AW1478" s="616"/>
      <c r="AX1478" s="552"/>
      <c r="AY1478" s="552"/>
      <c r="AZ1478" s="552"/>
      <c r="BA1478" s="616"/>
      <c r="BB1478" s="552"/>
      <c r="BC1478" s="552"/>
      <c r="BD1478" s="552"/>
      <c r="BE1478" s="616"/>
      <c r="BF1478" s="552"/>
      <c r="BG1478" s="552"/>
      <c r="BH1478" s="552"/>
      <c r="BI1478" s="552"/>
      <c r="BJ1478" s="552"/>
      <c r="BK1478" s="552"/>
      <c r="BL1478" s="552"/>
      <c r="BM1478" s="552"/>
      <c r="BN1478" s="552"/>
      <c r="BO1478" s="678"/>
    </row>
    <row r="1479" spans="32:67" ht="20.25" customHeight="1">
      <c r="AF1479" s="678"/>
      <c r="AG1479" s="552"/>
      <c r="AH1479" s="552"/>
      <c r="AI1479" s="614"/>
      <c r="AJ1479" s="552"/>
      <c r="AK1479" s="552"/>
      <c r="AL1479" s="552"/>
      <c r="AM1479" s="615"/>
      <c r="AN1479" s="259"/>
      <c r="AO1479" s="615"/>
      <c r="AP1479" s="552"/>
      <c r="AQ1479" s="552"/>
      <c r="AR1479" s="552"/>
      <c r="AS1479" s="552"/>
      <c r="AT1479" s="552"/>
      <c r="AU1479" s="552"/>
      <c r="AV1479" s="552"/>
      <c r="AW1479" s="616"/>
      <c r="AX1479" s="552"/>
      <c r="AY1479" s="552"/>
      <c r="AZ1479" s="552"/>
      <c r="BA1479" s="616"/>
      <c r="BB1479" s="552"/>
      <c r="BC1479" s="552"/>
      <c r="BD1479" s="552"/>
      <c r="BE1479" s="616"/>
      <c r="BF1479" s="552"/>
      <c r="BG1479" s="552"/>
      <c r="BH1479" s="552"/>
      <c r="BI1479" s="552"/>
      <c r="BJ1479" s="552"/>
      <c r="BK1479" s="552"/>
      <c r="BL1479" s="552"/>
      <c r="BM1479" s="552"/>
      <c r="BN1479" s="552"/>
      <c r="BO1479" s="678"/>
    </row>
    <row r="1480" spans="32:67" ht="20.25" customHeight="1">
      <c r="AF1480" s="678"/>
      <c r="AG1480" s="552"/>
      <c r="AH1480" s="552"/>
      <c r="AI1480" s="614"/>
      <c r="AJ1480" s="552"/>
      <c r="AK1480" s="552"/>
      <c r="AL1480" s="552"/>
      <c r="AM1480" s="615"/>
      <c r="AN1480" s="259"/>
      <c r="AO1480" s="615"/>
      <c r="AP1480" s="552"/>
      <c r="AQ1480" s="552"/>
      <c r="AR1480" s="552"/>
      <c r="AS1480" s="552"/>
      <c r="AT1480" s="552"/>
      <c r="AU1480" s="552"/>
      <c r="AV1480" s="552"/>
      <c r="AW1480" s="616"/>
      <c r="AX1480" s="552"/>
      <c r="AY1480" s="552"/>
      <c r="AZ1480" s="552"/>
      <c r="BA1480" s="616"/>
      <c r="BB1480" s="552"/>
      <c r="BC1480" s="552"/>
      <c r="BD1480" s="552"/>
      <c r="BE1480" s="616"/>
      <c r="BF1480" s="552"/>
      <c r="BG1480" s="552"/>
      <c r="BH1480" s="552"/>
      <c r="BI1480" s="552"/>
      <c r="BJ1480" s="552"/>
      <c r="BK1480" s="552"/>
      <c r="BL1480" s="552"/>
      <c r="BM1480" s="552"/>
      <c r="BN1480" s="552"/>
      <c r="BO1480" s="678"/>
    </row>
    <row r="1481" spans="32:67" ht="20.25" customHeight="1">
      <c r="AF1481" s="678"/>
      <c r="AG1481" s="552"/>
      <c r="AH1481" s="552"/>
      <c r="AI1481" s="614"/>
      <c r="AJ1481" s="552"/>
      <c r="AK1481" s="552"/>
      <c r="AL1481" s="552"/>
      <c r="AM1481" s="615"/>
      <c r="AN1481" s="259"/>
      <c r="AO1481" s="615"/>
      <c r="AP1481" s="552"/>
      <c r="AQ1481" s="552"/>
      <c r="AR1481" s="552"/>
      <c r="AS1481" s="552"/>
      <c r="AT1481" s="552"/>
      <c r="AU1481" s="552"/>
      <c r="AV1481" s="552"/>
      <c r="AW1481" s="616"/>
      <c r="AX1481" s="552"/>
      <c r="AY1481" s="552"/>
      <c r="AZ1481" s="552"/>
      <c r="BA1481" s="616"/>
      <c r="BB1481" s="552"/>
      <c r="BC1481" s="552"/>
      <c r="BD1481" s="552"/>
      <c r="BE1481" s="616"/>
      <c r="BF1481" s="552"/>
      <c r="BG1481" s="552"/>
      <c r="BH1481" s="552"/>
      <c r="BI1481" s="552"/>
      <c r="BJ1481" s="552"/>
      <c r="BK1481" s="552"/>
      <c r="BL1481" s="552"/>
      <c r="BM1481" s="552"/>
      <c r="BN1481" s="552"/>
      <c r="BO1481" s="678"/>
    </row>
    <row r="1482" spans="32:67" ht="20.25" customHeight="1">
      <c r="AF1482" s="678"/>
      <c r="AG1482" s="552"/>
      <c r="AH1482" s="552"/>
      <c r="AI1482" s="614"/>
      <c r="AJ1482" s="552"/>
      <c r="AK1482" s="552"/>
      <c r="AL1482" s="552"/>
      <c r="AM1482" s="615"/>
      <c r="AN1482" s="259"/>
      <c r="AO1482" s="615"/>
      <c r="AP1482" s="552"/>
      <c r="AQ1482" s="552"/>
      <c r="AR1482" s="552"/>
      <c r="AS1482" s="552"/>
      <c r="AT1482" s="552"/>
      <c r="AU1482" s="552"/>
      <c r="AV1482" s="552"/>
      <c r="AW1482" s="616"/>
      <c r="AX1482" s="552"/>
      <c r="AY1482" s="552"/>
      <c r="AZ1482" s="552"/>
      <c r="BA1482" s="616"/>
      <c r="BB1482" s="552"/>
      <c r="BC1482" s="552"/>
      <c r="BD1482" s="552"/>
      <c r="BE1482" s="616"/>
      <c r="BF1482" s="552"/>
      <c r="BG1482" s="552"/>
      <c r="BH1482" s="552"/>
      <c r="BI1482" s="552"/>
      <c r="BJ1482" s="552"/>
      <c r="BK1482" s="552"/>
      <c r="BL1482" s="552"/>
      <c r="BM1482" s="552"/>
      <c r="BN1482" s="552"/>
      <c r="BO1482" s="678"/>
    </row>
    <row r="1483" spans="32:67" ht="20.25" customHeight="1">
      <c r="AF1483" s="678"/>
      <c r="AG1483" s="552"/>
      <c r="AH1483" s="552"/>
      <c r="AI1483" s="614"/>
      <c r="AJ1483" s="552"/>
      <c r="AK1483" s="552"/>
      <c r="AL1483" s="552"/>
      <c r="AM1483" s="615"/>
      <c r="AN1483" s="259"/>
      <c r="AO1483" s="615"/>
      <c r="AP1483" s="552"/>
      <c r="AQ1483" s="552"/>
      <c r="AR1483" s="552"/>
      <c r="AS1483" s="552"/>
      <c r="AT1483" s="552"/>
      <c r="AU1483" s="552"/>
      <c r="AV1483" s="552"/>
      <c r="AW1483" s="616"/>
      <c r="AX1483" s="552"/>
      <c r="AY1483" s="552"/>
      <c r="AZ1483" s="552"/>
      <c r="BA1483" s="616"/>
      <c r="BB1483" s="552"/>
      <c r="BC1483" s="552"/>
      <c r="BD1483" s="552"/>
      <c r="BE1483" s="616"/>
      <c r="BF1483" s="552"/>
      <c r="BG1483" s="552"/>
      <c r="BH1483" s="552"/>
      <c r="BI1483" s="552"/>
      <c r="BJ1483" s="552"/>
      <c r="BK1483" s="552"/>
      <c r="BL1483" s="552"/>
      <c r="BM1483" s="552"/>
      <c r="BN1483" s="552"/>
      <c r="BO1483" s="678"/>
    </row>
    <row r="1484" spans="32:67" ht="20.25" customHeight="1">
      <c r="AF1484" s="678"/>
      <c r="AG1484" s="552"/>
      <c r="AH1484" s="552"/>
      <c r="AI1484" s="614"/>
      <c r="AJ1484" s="552"/>
      <c r="AK1484" s="552"/>
      <c r="AL1484" s="552"/>
      <c r="AM1484" s="615"/>
      <c r="AN1484" s="259"/>
      <c r="AO1484" s="615"/>
      <c r="AP1484" s="552"/>
      <c r="AQ1484" s="552"/>
      <c r="AR1484" s="552"/>
      <c r="AS1484" s="552"/>
      <c r="AT1484" s="552"/>
      <c r="AU1484" s="552"/>
      <c r="AV1484" s="552"/>
      <c r="AW1484" s="616"/>
      <c r="AX1484" s="552"/>
      <c r="AY1484" s="552"/>
      <c r="AZ1484" s="552"/>
      <c r="BA1484" s="616"/>
      <c r="BB1484" s="552"/>
      <c r="BC1484" s="552"/>
      <c r="BD1484" s="552"/>
      <c r="BE1484" s="616"/>
      <c r="BF1484" s="552"/>
      <c r="BG1484" s="552"/>
      <c r="BH1484" s="552"/>
      <c r="BI1484" s="552"/>
      <c r="BJ1484" s="552"/>
      <c r="BK1484" s="552"/>
      <c r="BL1484" s="552"/>
      <c r="BM1484" s="552"/>
      <c r="BN1484" s="552"/>
      <c r="BO1484" s="678"/>
    </row>
    <row r="1485" spans="32:67" ht="20.25" customHeight="1">
      <c r="AF1485" s="678"/>
      <c r="AG1485" s="552"/>
      <c r="AH1485" s="552"/>
      <c r="AI1485" s="614"/>
      <c r="AJ1485" s="552"/>
      <c r="AK1485" s="552"/>
      <c r="AL1485" s="552"/>
      <c r="AM1485" s="615"/>
      <c r="AN1485" s="259"/>
      <c r="AO1485" s="615"/>
      <c r="AP1485" s="552"/>
      <c r="AQ1485" s="552"/>
      <c r="AR1485" s="552"/>
      <c r="AS1485" s="552"/>
      <c r="AT1485" s="552"/>
      <c r="AU1485" s="552"/>
      <c r="AV1485" s="552"/>
      <c r="AW1485" s="616"/>
      <c r="AX1485" s="552"/>
      <c r="AY1485" s="552"/>
      <c r="AZ1485" s="552"/>
      <c r="BA1485" s="616"/>
      <c r="BB1485" s="552"/>
      <c r="BC1485" s="552"/>
      <c r="BD1485" s="552"/>
      <c r="BE1485" s="616"/>
      <c r="BF1485" s="552"/>
      <c r="BG1485" s="552"/>
      <c r="BH1485" s="552"/>
      <c r="BI1485" s="552"/>
      <c r="BJ1485" s="552"/>
      <c r="BK1485" s="552"/>
      <c r="BL1485" s="552"/>
      <c r="BM1485" s="552"/>
      <c r="BN1485" s="552"/>
      <c r="BO1485" s="678"/>
    </row>
    <row r="1486" spans="32:67" ht="20.25" customHeight="1">
      <c r="AF1486" s="678"/>
      <c r="AG1486" s="552"/>
      <c r="AH1486" s="552"/>
      <c r="AI1486" s="614"/>
      <c r="AJ1486" s="552"/>
      <c r="AK1486" s="552"/>
      <c r="AL1486" s="552"/>
      <c r="AM1486" s="615"/>
      <c r="AN1486" s="259"/>
      <c r="AO1486" s="615"/>
      <c r="AP1486" s="552"/>
      <c r="AQ1486" s="552"/>
      <c r="AR1486" s="552"/>
      <c r="AS1486" s="552"/>
      <c r="AT1486" s="552"/>
      <c r="AU1486" s="552"/>
      <c r="AV1486" s="552"/>
      <c r="AW1486" s="616"/>
      <c r="AX1486" s="552"/>
      <c r="AY1486" s="552"/>
      <c r="AZ1486" s="552"/>
      <c r="BA1486" s="616"/>
      <c r="BB1486" s="552"/>
      <c r="BC1486" s="552"/>
      <c r="BD1486" s="552"/>
      <c r="BE1486" s="616"/>
      <c r="BF1486" s="552"/>
      <c r="BG1486" s="552"/>
      <c r="BH1486" s="552"/>
      <c r="BI1486" s="552"/>
      <c r="BJ1486" s="552"/>
      <c r="BK1486" s="552"/>
      <c r="BL1486" s="552"/>
      <c r="BM1486" s="552"/>
      <c r="BN1486" s="552"/>
      <c r="BO1486" s="678"/>
    </row>
    <row r="1487" spans="32:67" ht="20.25" customHeight="1">
      <c r="AF1487" s="678"/>
      <c r="AG1487" s="552"/>
      <c r="AH1487" s="552"/>
      <c r="AI1487" s="614"/>
      <c r="AJ1487" s="552"/>
      <c r="AK1487" s="552"/>
      <c r="AL1487" s="552"/>
      <c r="AM1487" s="615"/>
      <c r="AN1487" s="259"/>
      <c r="AO1487" s="615"/>
      <c r="AP1487" s="552"/>
      <c r="AQ1487" s="552"/>
      <c r="AR1487" s="552"/>
      <c r="AS1487" s="552"/>
      <c r="AT1487" s="552"/>
      <c r="AU1487" s="552"/>
      <c r="AV1487" s="552"/>
      <c r="AW1487" s="616"/>
      <c r="AX1487" s="552"/>
      <c r="AY1487" s="552"/>
      <c r="AZ1487" s="552"/>
      <c r="BA1487" s="616"/>
      <c r="BB1487" s="552"/>
      <c r="BC1487" s="552"/>
      <c r="BD1487" s="552"/>
      <c r="BE1487" s="616"/>
      <c r="BF1487" s="552"/>
      <c r="BG1487" s="552"/>
      <c r="BH1487" s="552"/>
      <c r="BI1487" s="552"/>
      <c r="BJ1487" s="552"/>
      <c r="BK1487" s="552"/>
      <c r="BL1487" s="552"/>
      <c r="BM1487" s="552"/>
      <c r="BN1487" s="552"/>
      <c r="BO1487" s="678"/>
    </row>
    <row r="1488" spans="32:67" ht="20.25" customHeight="1">
      <c r="AF1488" s="678"/>
      <c r="AG1488" s="552"/>
      <c r="AH1488" s="552"/>
      <c r="AI1488" s="614"/>
      <c r="AJ1488" s="552"/>
      <c r="AK1488" s="552"/>
      <c r="AL1488" s="552"/>
      <c r="AM1488" s="615"/>
      <c r="AN1488" s="259"/>
      <c r="AO1488" s="615"/>
      <c r="AP1488" s="552"/>
      <c r="AQ1488" s="552"/>
      <c r="AR1488" s="552"/>
      <c r="AS1488" s="552"/>
      <c r="AT1488" s="552"/>
      <c r="AU1488" s="552"/>
      <c r="AV1488" s="552"/>
      <c r="AW1488" s="616"/>
      <c r="AX1488" s="552"/>
      <c r="AY1488" s="552"/>
      <c r="AZ1488" s="552"/>
      <c r="BA1488" s="616"/>
      <c r="BB1488" s="552"/>
      <c r="BC1488" s="552"/>
      <c r="BD1488" s="552"/>
      <c r="BE1488" s="616"/>
      <c r="BF1488" s="552"/>
      <c r="BG1488" s="552"/>
      <c r="BH1488" s="552"/>
      <c r="BI1488" s="552"/>
      <c r="BJ1488" s="552"/>
      <c r="BK1488" s="552"/>
      <c r="BL1488" s="552"/>
      <c r="BM1488" s="552"/>
      <c r="BN1488" s="552"/>
      <c r="BO1488" s="678"/>
    </row>
    <row r="1489" spans="32:67" ht="20.25" customHeight="1">
      <c r="AF1489" s="678"/>
      <c r="AG1489" s="552"/>
      <c r="AH1489" s="552"/>
      <c r="AI1489" s="614"/>
      <c r="AJ1489" s="552"/>
      <c r="AK1489" s="552"/>
      <c r="AL1489" s="552"/>
      <c r="AM1489" s="615"/>
      <c r="AN1489" s="259"/>
      <c r="AO1489" s="615"/>
      <c r="AP1489" s="552"/>
      <c r="AQ1489" s="552"/>
      <c r="AR1489" s="552"/>
      <c r="AS1489" s="552"/>
      <c r="AT1489" s="552"/>
      <c r="AU1489" s="552"/>
      <c r="AV1489" s="552"/>
      <c r="AW1489" s="616"/>
      <c r="AX1489" s="552"/>
      <c r="AY1489" s="552"/>
      <c r="AZ1489" s="552"/>
      <c r="BA1489" s="616"/>
      <c r="BB1489" s="552"/>
      <c r="BC1489" s="552"/>
      <c r="BD1489" s="552"/>
      <c r="BE1489" s="616"/>
      <c r="BF1489" s="552"/>
      <c r="BG1489" s="552"/>
      <c r="BH1489" s="552"/>
      <c r="BI1489" s="552"/>
      <c r="BJ1489" s="552"/>
      <c r="BK1489" s="552"/>
      <c r="BL1489" s="552"/>
      <c r="BM1489" s="552"/>
      <c r="BN1489" s="552"/>
      <c r="BO1489" s="678"/>
    </row>
    <row r="1490" spans="32:67" ht="20.25" customHeight="1">
      <c r="AF1490" s="678"/>
      <c r="AG1490" s="552"/>
      <c r="AH1490" s="552"/>
      <c r="AI1490" s="614"/>
      <c r="AJ1490" s="552"/>
      <c r="AK1490" s="552"/>
      <c r="AL1490" s="552"/>
      <c r="AM1490" s="615"/>
      <c r="AN1490" s="259"/>
      <c r="AO1490" s="615"/>
      <c r="AP1490" s="552"/>
      <c r="AQ1490" s="552"/>
      <c r="AR1490" s="552"/>
      <c r="AS1490" s="552"/>
      <c r="AT1490" s="552"/>
      <c r="AU1490" s="552"/>
      <c r="AV1490" s="552"/>
      <c r="AW1490" s="616"/>
      <c r="AX1490" s="552"/>
      <c r="AY1490" s="552"/>
      <c r="AZ1490" s="552"/>
      <c r="BA1490" s="616"/>
      <c r="BB1490" s="552"/>
      <c r="BC1490" s="552"/>
      <c r="BD1490" s="552"/>
      <c r="BE1490" s="616"/>
      <c r="BF1490" s="552"/>
      <c r="BG1490" s="552"/>
      <c r="BH1490" s="552"/>
      <c r="BI1490" s="552"/>
      <c r="BJ1490" s="552"/>
      <c r="BK1490" s="552"/>
      <c r="BL1490" s="552"/>
      <c r="BM1490" s="552"/>
      <c r="BN1490" s="552"/>
      <c r="BO1490" s="678"/>
    </row>
    <row r="1491" spans="32:67" ht="20.25" customHeight="1">
      <c r="AF1491" s="678"/>
      <c r="AG1491" s="552"/>
      <c r="AH1491" s="552"/>
      <c r="AI1491" s="614"/>
      <c r="AJ1491" s="552"/>
      <c r="AK1491" s="552"/>
      <c r="AL1491" s="552"/>
      <c r="AM1491" s="615"/>
      <c r="AN1491" s="259"/>
      <c r="AO1491" s="615"/>
      <c r="AP1491" s="552"/>
      <c r="AQ1491" s="552"/>
      <c r="AR1491" s="552"/>
      <c r="AS1491" s="552"/>
      <c r="AT1491" s="552"/>
      <c r="AU1491" s="552"/>
      <c r="AV1491" s="552"/>
      <c r="AW1491" s="616"/>
      <c r="AX1491" s="552"/>
      <c r="AY1491" s="552"/>
      <c r="AZ1491" s="552"/>
      <c r="BA1491" s="616"/>
      <c r="BB1491" s="552"/>
      <c r="BC1491" s="552"/>
      <c r="BD1491" s="552"/>
      <c r="BE1491" s="616"/>
      <c r="BF1491" s="552"/>
      <c r="BG1491" s="552"/>
      <c r="BH1491" s="552"/>
      <c r="BI1491" s="552"/>
      <c r="BJ1491" s="552"/>
      <c r="BK1491" s="552"/>
      <c r="BL1491" s="552"/>
      <c r="BM1491" s="552"/>
      <c r="BN1491" s="552"/>
      <c r="BO1491" s="678"/>
    </row>
    <row r="1492" spans="32:67" ht="20.25" customHeight="1">
      <c r="AF1492" s="678"/>
      <c r="AG1492" s="552"/>
      <c r="AH1492" s="552"/>
      <c r="AI1492" s="614"/>
      <c r="AJ1492" s="552"/>
      <c r="AK1492" s="552"/>
      <c r="AL1492" s="552"/>
      <c r="AM1492" s="615"/>
      <c r="AN1492" s="259"/>
      <c r="AO1492" s="615"/>
      <c r="AP1492" s="552"/>
      <c r="AQ1492" s="552"/>
      <c r="AR1492" s="552"/>
      <c r="AS1492" s="552"/>
      <c r="AT1492" s="552"/>
      <c r="AU1492" s="552"/>
      <c r="AV1492" s="552"/>
      <c r="AW1492" s="616"/>
      <c r="AX1492" s="552"/>
      <c r="AY1492" s="552"/>
      <c r="AZ1492" s="552"/>
      <c r="BA1492" s="616"/>
      <c r="BB1492" s="552"/>
      <c r="BC1492" s="552"/>
      <c r="BD1492" s="552"/>
      <c r="BE1492" s="616"/>
      <c r="BF1492" s="552"/>
      <c r="BG1492" s="552"/>
      <c r="BH1492" s="552"/>
      <c r="BI1492" s="552"/>
      <c r="BJ1492" s="552"/>
      <c r="BK1492" s="552"/>
      <c r="BL1492" s="552"/>
      <c r="BM1492" s="552"/>
      <c r="BN1492" s="552"/>
      <c r="BO1492" s="678"/>
    </row>
    <row r="1493" spans="32:67" ht="20.25" customHeight="1">
      <c r="AF1493" s="678"/>
      <c r="AG1493" s="552"/>
      <c r="AH1493" s="552"/>
      <c r="AI1493" s="614"/>
      <c r="AJ1493" s="552"/>
      <c r="AK1493" s="552"/>
      <c r="AL1493" s="552"/>
      <c r="AM1493" s="615"/>
      <c r="AN1493" s="259"/>
      <c r="AO1493" s="615"/>
      <c r="AP1493" s="552"/>
      <c r="AQ1493" s="552"/>
      <c r="AR1493" s="552"/>
      <c r="AS1493" s="552"/>
      <c r="AT1493" s="552"/>
      <c r="AU1493" s="552"/>
      <c r="AV1493" s="552"/>
      <c r="AW1493" s="616"/>
      <c r="AX1493" s="552"/>
      <c r="AY1493" s="552"/>
      <c r="AZ1493" s="552"/>
      <c r="BA1493" s="616"/>
      <c r="BB1493" s="552"/>
      <c r="BC1493" s="552"/>
      <c r="BD1493" s="552"/>
      <c r="BE1493" s="616"/>
      <c r="BF1493" s="552"/>
      <c r="BG1493" s="552"/>
      <c r="BH1493" s="552"/>
      <c r="BI1493" s="552"/>
      <c r="BJ1493" s="552"/>
      <c r="BK1493" s="552"/>
      <c r="BL1493" s="552"/>
      <c r="BM1493" s="552"/>
      <c r="BN1493" s="552"/>
      <c r="BO1493" s="678"/>
    </row>
    <row r="1494" spans="32:67" ht="20.25" customHeight="1">
      <c r="AF1494" s="678"/>
      <c r="AG1494" s="552"/>
      <c r="AH1494" s="552"/>
      <c r="AI1494" s="614"/>
      <c r="AJ1494" s="552"/>
      <c r="AK1494" s="552"/>
      <c r="AL1494" s="552"/>
      <c r="AM1494" s="615"/>
      <c r="AN1494" s="259"/>
      <c r="AO1494" s="615"/>
      <c r="AP1494" s="552"/>
      <c r="AQ1494" s="552"/>
      <c r="AR1494" s="552"/>
      <c r="AS1494" s="552"/>
      <c r="AT1494" s="552"/>
      <c r="AU1494" s="552"/>
      <c r="AV1494" s="552"/>
      <c r="AW1494" s="616"/>
      <c r="AX1494" s="552"/>
      <c r="AY1494" s="552"/>
      <c r="AZ1494" s="552"/>
      <c r="BA1494" s="616"/>
      <c r="BB1494" s="552"/>
      <c r="BC1494" s="552"/>
      <c r="BD1494" s="552"/>
      <c r="BE1494" s="616"/>
      <c r="BF1494" s="552"/>
      <c r="BG1494" s="552"/>
      <c r="BH1494" s="552"/>
      <c r="BI1494" s="552"/>
      <c r="BJ1494" s="552"/>
      <c r="BK1494" s="552"/>
      <c r="BL1494" s="552"/>
      <c r="BM1494" s="552"/>
      <c r="BN1494" s="552"/>
      <c r="BO1494" s="678"/>
    </row>
    <row r="1495" spans="32:67" ht="20.25" customHeight="1">
      <c r="AF1495" s="678"/>
      <c r="AG1495" s="552"/>
      <c r="AH1495" s="552"/>
      <c r="AI1495" s="614"/>
      <c r="AJ1495" s="552"/>
      <c r="AK1495" s="552"/>
      <c r="AL1495" s="552"/>
      <c r="AM1495" s="615"/>
      <c r="AN1495" s="259"/>
      <c r="AO1495" s="615"/>
      <c r="AP1495" s="552"/>
      <c r="AQ1495" s="552"/>
      <c r="AR1495" s="552"/>
      <c r="AS1495" s="552"/>
      <c r="AT1495" s="552"/>
      <c r="AU1495" s="552"/>
      <c r="AV1495" s="552"/>
      <c r="AW1495" s="616"/>
      <c r="AX1495" s="552"/>
      <c r="AY1495" s="552"/>
      <c r="AZ1495" s="552"/>
      <c r="BA1495" s="616"/>
      <c r="BB1495" s="552"/>
      <c r="BC1495" s="552"/>
      <c r="BD1495" s="552"/>
      <c r="BE1495" s="616"/>
      <c r="BF1495" s="552"/>
      <c r="BG1495" s="552"/>
      <c r="BH1495" s="552"/>
      <c r="BI1495" s="552"/>
      <c r="BJ1495" s="552"/>
      <c r="BK1495" s="552"/>
      <c r="BL1495" s="552"/>
      <c r="BM1495" s="552"/>
      <c r="BN1495" s="552"/>
      <c r="BO1495" s="678"/>
    </row>
    <row r="1496" spans="32:67" ht="20.25" customHeight="1">
      <c r="AF1496" s="678"/>
      <c r="AG1496" s="552"/>
      <c r="AH1496" s="552"/>
      <c r="AI1496" s="614"/>
      <c r="AJ1496" s="552"/>
      <c r="AK1496" s="552"/>
      <c r="AL1496" s="552"/>
      <c r="AM1496" s="615"/>
      <c r="AN1496" s="259"/>
      <c r="AO1496" s="615"/>
      <c r="AP1496" s="552"/>
      <c r="AQ1496" s="552"/>
      <c r="AR1496" s="552"/>
      <c r="AS1496" s="552"/>
      <c r="AT1496" s="552"/>
      <c r="AU1496" s="552"/>
      <c r="AV1496" s="552"/>
      <c r="AW1496" s="616"/>
      <c r="AX1496" s="552"/>
      <c r="AY1496" s="552"/>
      <c r="AZ1496" s="552"/>
      <c r="BA1496" s="616"/>
      <c r="BB1496" s="552"/>
      <c r="BC1496" s="552"/>
      <c r="BD1496" s="552"/>
      <c r="BE1496" s="616"/>
      <c r="BF1496" s="552"/>
      <c r="BG1496" s="552"/>
      <c r="BH1496" s="552"/>
      <c r="BI1496" s="552"/>
      <c r="BJ1496" s="552"/>
      <c r="BK1496" s="552"/>
      <c r="BL1496" s="552"/>
      <c r="BM1496" s="552"/>
      <c r="BN1496" s="552"/>
      <c r="BO1496" s="678"/>
    </row>
    <row r="1497" spans="32:67" ht="20.25" customHeight="1">
      <c r="AF1497" s="678"/>
      <c r="AG1497" s="552"/>
      <c r="AH1497" s="552"/>
      <c r="AI1497" s="614"/>
      <c r="AJ1497" s="552"/>
      <c r="AK1497" s="552"/>
      <c r="AL1497" s="552"/>
      <c r="AM1497" s="615"/>
      <c r="AN1497" s="259"/>
      <c r="AO1497" s="615"/>
      <c r="AP1497" s="552"/>
      <c r="AQ1497" s="552"/>
      <c r="AR1497" s="552"/>
      <c r="AS1497" s="552"/>
      <c r="AT1497" s="552"/>
      <c r="AU1497" s="552"/>
      <c r="AV1497" s="552"/>
      <c r="AW1497" s="616"/>
      <c r="AX1497" s="552"/>
      <c r="AY1497" s="552"/>
      <c r="AZ1497" s="552"/>
      <c r="BA1497" s="616"/>
      <c r="BB1497" s="552"/>
      <c r="BC1497" s="552"/>
      <c r="BD1497" s="552"/>
      <c r="BE1497" s="616"/>
      <c r="BF1497" s="552"/>
      <c r="BG1497" s="552"/>
      <c r="BH1497" s="552"/>
      <c r="BI1497" s="552"/>
      <c r="BJ1497" s="552"/>
      <c r="BK1497" s="552"/>
      <c r="BL1497" s="552"/>
      <c r="BM1497" s="552"/>
      <c r="BN1497" s="552"/>
      <c r="BO1497" s="678"/>
    </row>
    <row r="1498" spans="32:67" ht="20.25" customHeight="1">
      <c r="AF1498" s="678"/>
      <c r="AG1498" s="552"/>
      <c r="AH1498" s="552"/>
      <c r="AI1498" s="614"/>
      <c r="AJ1498" s="552"/>
      <c r="AK1498" s="552"/>
      <c r="AL1498" s="552"/>
      <c r="AM1498" s="615"/>
      <c r="AN1498" s="259"/>
      <c r="AO1498" s="615"/>
      <c r="AP1498" s="552"/>
      <c r="AQ1498" s="552"/>
      <c r="AR1498" s="552"/>
      <c r="AS1498" s="552"/>
      <c r="AT1498" s="552"/>
      <c r="AU1498" s="552"/>
      <c r="AV1498" s="552"/>
      <c r="AW1498" s="616"/>
      <c r="AX1498" s="552"/>
      <c r="AY1498" s="552"/>
      <c r="AZ1498" s="552"/>
      <c r="BA1498" s="616"/>
      <c r="BB1498" s="552"/>
      <c r="BC1498" s="552"/>
      <c r="BD1498" s="552"/>
      <c r="BE1498" s="616"/>
      <c r="BF1498" s="552"/>
      <c r="BG1498" s="552"/>
      <c r="BH1498" s="552"/>
      <c r="BI1498" s="552"/>
      <c r="BJ1498" s="552"/>
      <c r="BK1498" s="552"/>
      <c r="BL1498" s="552"/>
      <c r="BM1498" s="552"/>
      <c r="BN1498" s="552"/>
      <c r="BO1498" s="678"/>
    </row>
    <row r="1499" spans="32:67" ht="20.25" customHeight="1">
      <c r="AF1499" s="678"/>
      <c r="AG1499" s="552"/>
      <c r="AH1499" s="552"/>
      <c r="AI1499" s="614"/>
      <c r="AJ1499" s="552"/>
      <c r="AK1499" s="552"/>
      <c r="AL1499" s="552"/>
      <c r="AM1499" s="615"/>
      <c r="AN1499" s="259"/>
      <c r="AO1499" s="615"/>
      <c r="AP1499" s="552"/>
      <c r="AQ1499" s="552"/>
      <c r="AR1499" s="552"/>
      <c r="AS1499" s="552"/>
      <c r="AT1499" s="552"/>
      <c r="AU1499" s="552"/>
      <c r="AV1499" s="552"/>
      <c r="AW1499" s="616"/>
      <c r="AX1499" s="552"/>
      <c r="AY1499" s="552"/>
      <c r="AZ1499" s="552"/>
      <c r="BA1499" s="616"/>
      <c r="BB1499" s="552"/>
      <c r="BC1499" s="552"/>
      <c r="BD1499" s="552"/>
      <c r="BE1499" s="616"/>
      <c r="BF1499" s="552"/>
      <c r="BG1499" s="552"/>
      <c r="BH1499" s="552"/>
      <c r="BI1499" s="552"/>
      <c r="BJ1499" s="552"/>
      <c r="BK1499" s="552"/>
      <c r="BL1499" s="552"/>
      <c r="BM1499" s="552"/>
      <c r="BN1499" s="552"/>
      <c r="BO1499" s="678"/>
    </row>
    <row r="1500" spans="32:67" ht="20.25" customHeight="1">
      <c r="AF1500" s="678"/>
      <c r="AG1500" s="552"/>
      <c r="AH1500" s="552"/>
      <c r="AI1500" s="614"/>
      <c r="AJ1500" s="552"/>
      <c r="AK1500" s="552"/>
      <c r="AL1500" s="552"/>
      <c r="AM1500" s="615"/>
      <c r="AN1500" s="259"/>
      <c r="AO1500" s="615"/>
      <c r="AP1500" s="552"/>
      <c r="AQ1500" s="552"/>
      <c r="AR1500" s="552"/>
      <c r="AS1500" s="552"/>
      <c r="AT1500" s="552"/>
      <c r="AU1500" s="552"/>
      <c r="AV1500" s="552"/>
      <c r="AW1500" s="616"/>
      <c r="AX1500" s="552"/>
      <c r="AY1500" s="552"/>
      <c r="AZ1500" s="552"/>
      <c r="BA1500" s="616"/>
      <c r="BB1500" s="552"/>
      <c r="BC1500" s="552"/>
      <c r="BD1500" s="552"/>
      <c r="BE1500" s="616"/>
      <c r="BF1500" s="552"/>
      <c r="BG1500" s="552"/>
      <c r="BH1500" s="552"/>
      <c r="BI1500" s="552"/>
      <c r="BJ1500" s="552"/>
      <c r="BK1500" s="552"/>
      <c r="BL1500" s="552"/>
      <c r="BM1500" s="552"/>
      <c r="BN1500" s="552"/>
      <c r="BO1500" s="678"/>
    </row>
    <row r="1501" spans="32:67" ht="20.25" customHeight="1">
      <c r="AF1501" s="678"/>
      <c r="AG1501" s="552"/>
      <c r="AH1501" s="552"/>
      <c r="AI1501" s="614"/>
      <c r="AJ1501" s="552"/>
      <c r="AK1501" s="552"/>
      <c r="AL1501" s="552"/>
      <c r="AM1501" s="615"/>
      <c r="AN1501" s="259"/>
      <c r="AO1501" s="615"/>
      <c r="AP1501" s="552"/>
      <c r="AQ1501" s="552"/>
      <c r="AR1501" s="552"/>
      <c r="AS1501" s="552"/>
      <c r="AT1501" s="552"/>
      <c r="AU1501" s="552"/>
      <c r="AV1501" s="552"/>
      <c r="AW1501" s="616"/>
      <c r="AX1501" s="552"/>
      <c r="AY1501" s="552"/>
      <c r="AZ1501" s="552"/>
      <c r="BA1501" s="616"/>
      <c r="BB1501" s="552"/>
      <c r="BC1501" s="552"/>
      <c r="BD1501" s="552"/>
      <c r="BE1501" s="616"/>
      <c r="BF1501" s="552"/>
      <c r="BG1501" s="552"/>
      <c r="BH1501" s="552"/>
      <c r="BI1501" s="552"/>
      <c r="BJ1501" s="552"/>
      <c r="BK1501" s="552"/>
      <c r="BL1501" s="552"/>
      <c r="BM1501" s="552"/>
      <c r="BN1501" s="552"/>
      <c r="BO1501" s="678"/>
    </row>
    <row r="1502" spans="32:67" ht="20.25" customHeight="1">
      <c r="AF1502" s="678"/>
      <c r="AG1502" s="552"/>
      <c r="AH1502" s="552"/>
      <c r="AI1502" s="614"/>
      <c r="AJ1502" s="552"/>
      <c r="AK1502" s="552"/>
      <c r="AL1502" s="552"/>
      <c r="AM1502" s="615"/>
      <c r="AN1502" s="259"/>
      <c r="AO1502" s="615"/>
      <c r="AP1502" s="552"/>
      <c r="AQ1502" s="552"/>
      <c r="AR1502" s="552"/>
      <c r="AS1502" s="552"/>
      <c r="AT1502" s="552"/>
      <c r="AU1502" s="552"/>
      <c r="AV1502" s="552"/>
      <c r="AW1502" s="616"/>
      <c r="AX1502" s="552"/>
      <c r="AY1502" s="552"/>
      <c r="AZ1502" s="552"/>
      <c r="BA1502" s="616"/>
      <c r="BB1502" s="552"/>
      <c r="BC1502" s="552"/>
      <c r="BD1502" s="552"/>
      <c r="BE1502" s="616"/>
      <c r="BF1502" s="552"/>
      <c r="BG1502" s="552"/>
      <c r="BH1502" s="552"/>
      <c r="BI1502" s="552"/>
      <c r="BJ1502" s="552"/>
      <c r="BK1502" s="552"/>
      <c r="BL1502" s="552"/>
      <c r="BM1502" s="552"/>
      <c r="BN1502" s="552"/>
      <c r="BO1502" s="678"/>
    </row>
    <row r="1503" spans="32:67" ht="20.25" customHeight="1">
      <c r="AF1503" s="678"/>
      <c r="AG1503" s="552"/>
      <c r="AH1503" s="552"/>
      <c r="AI1503" s="614"/>
      <c r="AJ1503" s="552"/>
      <c r="AK1503" s="552"/>
      <c r="AL1503" s="552"/>
      <c r="AM1503" s="615"/>
      <c r="AN1503" s="259"/>
      <c r="AO1503" s="615"/>
      <c r="AP1503" s="552"/>
      <c r="AQ1503" s="552"/>
      <c r="AR1503" s="552"/>
      <c r="AS1503" s="552"/>
      <c r="AT1503" s="552"/>
      <c r="AU1503" s="552"/>
      <c r="AV1503" s="552"/>
      <c r="AW1503" s="616"/>
      <c r="AX1503" s="552"/>
      <c r="AY1503" s="552"/>
      <c r="AZ1503" s="552"/>
      <c r="BA1503" s="616"/>
      <c r="BB1503" s="552"/>
      <c r="BC1503" s="552"/>
      <c r="BD1503" s="552"/>
      <c r="BE1503" s="616"/>
      <c r="BF1503" s="552"/>
      <c r="BG1503" s="552"/>
      <c r="BH1503" s="552"/>
      <c r="BI1503" s="552"/>
      <c r="BJ1503" s="552"/>
      <c r="BK1503" s="552"/>
      <c r="BL1503" s="552"/>
      <c r="BM1503" s="552"/>
      <c r="BN1503" s="552"/>
      <c r="BO1503" s="678"/>
    </row>
    <row r="1504" spans="32:67" ht="20.25" customHeight="1">
      <c r="AF1504" s="678"/>
      <c r="AG1504" s="552"/>
      <c r="AH1504" s="552"/>
      <c r="AI1504" s="614"/>
      <c r="AJ1504" s="552"/>
      <c r="AK1504" s="552"/>
      <c r="AL1504" s="552"/>
      <c r="AM1504" s="615"/>
      <c r="AN1504" s="259"/>
      <c r="AO1504" s="615"/>
      <c r="AP1504" s="552"/>
      <c r="AQ1504" s="552"/>
      <c r="AR1504" s="552"/>
      <c r="AS1504" s="552"/>
      <c r="AT1504" s="552"/>
      <c r="AU1504" s="552"/>
      <c r="AV1504" s="552"/>
      <c r="AW1504" s="616"/>
      <c r="AX1504" s="552"/>
      <c r="AY1504" s="552"/>
      <c r="AZ1504" s="552"/>
      <c r="BA1504" s="616"/>
      <c r="BB1504" s="552"/>
      <c r="BC1504" s="552"/>
      <c r="BD1504" s="552"/>
      <c r="BE1504" s="616"/>
      <c r="BF1504" s="552"/>
      <c r="BG1504" s="552"/>
      <c r="BH1504" s="552"/>
      <c r="BI1504" s="552"/>
      <c r="BJ1504" s="552"/>
      <c r="BK1504" s="552"/>
      <c r="BL1504" s="552"/>
      <c r="BM1504" s="552"/>
      <c r="BN1504" s="552"/>
      <c r="BO1504" s="678"/>
    </row>
    <row r="1505" spans="32:67" ht="20.25" customHeight="1">
      <c r="AF1505" s="678"/>
      <c r="AG1505" s="552"/>
      <c r="AH1505" s="552"/>
      <c r="AI1505" s="614"/>
      <c r="AJ1505" s="552"/>
      <c r="AK1505" s="552"/>
      <c r="AL1505" s="552"/>
      <c r="AM1505" s="615"/>
      <c r="AN1505" s="259"/>
      <c r="AO1505" s="615"/>
      <c r="AP1505" s="552"/>
      <c r="AQ1505" s="552"/>
      <c r="AR1505" s="552"/>
      <c r="AS1505" s="552"/>
      <c r="AT1505" s="552"/>
      <c r="AU1505" s="552"/>
      <c r="AV1505" s="552"/>
      <c r="AW1505" s="616"/>
      <c r="AX1505" s="552"/>
      <c r="AY1505" s="552"/>
      <c r="AZ1505" s="552"/>
      <c r="BA1505" s="616"/>
      <c r="BB1505" s="552"/>
      <c r="BC1505" s="552"/>
      <c r="BD1505" s="552"/>
      <c r="BE1505" s="616"/>
      <c r="BF1505" s="552"/>
      <c r="BG1505" s="552"/>
      <c r="BH1505" s="552"/>
      <c r="BI1505" s="552"/>
      <c r="BJ1505" s="552"/>
      <c r="BK1505" s="552"/>
      <c r="BL1505" s="552"/>
      <c r="BM1505" s="552"/>
      <c r="BN1505" s="552"/>
      <c r="BO1505" s="678"/>
    </row>
    <row r="1506" spans="32:67" ht="20.25" customHeight="1">
      <c r="AF1506" s="678"/>
      <c r="AG1506" s="552"/>
      <c r="AH1506" s="552"/>
      <c r="AI1506" s="614"/>
      <c r="AJ1506" s="552"/>
      <c r="AK1506" s="552"/>
      <c r="AL1506" s="552"/>
      <c r="AM1506" s="615"/>
      <c r="AN1506" s="259"/>
      <c r="AO1506" s="615"/>
      <c r="AP1506" s="552"/>
      <c r="AQ1506" s="552"/>
      <c r="AR1506" s="552"/>
      <c r="AS1506" s="552"/>
      <c r="AT1506" s="552"/>
      <c r="AU1506" s="552"/>
      <c r="AV1506" s="552"/>
      <c r="AW1506" s="616"/>
      <c r="AX1506" s="552"/>
      <c r="AY1506" s="552"/>
      <c r="AZ1506" s="552"/>
      <c r="BA1506" s="616"/>
      <c r="BB1506" s="552"/>
      <c r="BC1506" s="552"/>
      <c r="BD1506" s="552"/>
      <c r="BE1506" s="616"/>
      <c r="BF1506" s="552"/>
      <c r="BG1506" s="552"/>
      <c r="BH1506" s="552"/>
      <c r="BI1506" s="552"/>
      <c r="BJ1506" s="552"/>
      <c r="BK1506" s="552"/>
      <c r="BL1506" s="552"/>
      <c r="BM1506" s="552"/>
      <c r="BN1506" s="552"/>
      <c r="BO1506" s="678"/>
    </row>
    <row r="1507" spans="32:67" ht="20.25" customHeight="1">
      <c r="AF1507" s="678"/>
      <c r="AG1507" s="552"/>
      <c r="AH1507" s="552"/>
      <c r="AI1507" s="614"/>
      <c r="AJ1507" s="552"/>
      <c r="AK1507" s="552"/>
      <c r="AL1507" s="552"/>
      <c r="AM1507" s="615"/>
      <c r="AN1507" s="259"/>
      <c r="AO1507" s="615"/>
      <c r="AP1507" s="552"/>
      <c r="AQ1507" s="552"/>
      <c r="AR1507" s="552"/>
      <c r="AS1507" s="552"/>
      <c r="AT1507" s="552"/>
      <c r="AU1507" s="552"/>
      <c r="AV1507" s="552"/>
      <c r="AW1507" s="616"/>
      <c r="AX1507" s="552"/>
      <c r="AY1507" s="552"/>
      <c r="AZ1507" s="552"/>
      <c r="BA1507" s="616"/>
      <c r="BB1507" s="552"/>
      <c r="BC1507" s="552"/>
      <c r="BD1507" s="552"/>
      <c r="BE1507" s="616"/>
      <c r="BF1507" s="552"/>
      <c r="BG1507" s="552"/>
      <c r="BH1507" s="552"/>
      <c r="BI1507" s="552"/>
      <c r="BJ1507" s="552"/>
      <c r="BK1507" s="552"/>
      <c r="BL1507" s="552"/>
      <c r="BM1507" s="552"/>
      <c r="BN1507" s="552"/>
      <c r="BO1507" s="678"/>
    </row>
    <row r="1508" spans="32:67" ht="20.25" customHeight="1">
      <c r="AF1508" s="678"/>
      <c r="AG1508" s="552"/>
      <c r="AH1508" s="552"/>
      <c r="AI1508" s="614"/>
      <c r="AJ1508" s="552"/>
      <c r="AK1508" s="552"/>
      <c r="AL1508" s="552"/>
      <c r="AM1508" s="615"/>
      <c r="AN1508" s="259"/>
      <c r="AO1508" s="615"/>
      <c r="AP1508" s="552"/>
      <c r="AQ1508" s="552"/>
      <c r="AR1508" s="552"/>
      <c r="AS1508" s="552"/>
      <c r="AT1508" s="552"/>
      <c r="AU1508" s="552"/>
      <c r="AV1508" s="552"/>
      <c r="AW1508" s="616"/>
      <c r="AX1508" s="552"/>
      <c r="AY1508" s="552"/>
      <c r="AZ1508" s="552"/>
      <c r="BA1508" s="616"/>
      <c r="BB1508" s="552"/>
      <c r="BC1508" s="552"/>
      <c r="BD1508" s="552"/>
      <c r="BE1508" s="616"/>
      <c r="BF1508" s="552"/>
      <c r="BG1508" s="552"/>
      <c r="BH1508" s="552"/>
      <c r="BI1508" s="552"/>
      <c r="BJ1508" s="552"/>
      <c r="BK1508" s="552"/>
      <c r="BL1508" s="552"/>
      <c r="BM1508" s="552"/>
      <c r="BN1508" s="552"/>
      <c r="BO1508" s="678"/>
    </row>
    <row r="1509" spans="32:67" ht="20.25" customHeight="1">
      <c r="AF1509" s="678"/>
      <c r="AG1509" s="552"/>
      <c r="AH1509" s="552"/>
      <c r="AI1509" s="614"/>
      <c r="AJ1509" s="552"/>
      <c r="AK1509" s="552"/>
      <c r="AL1509" s="552"/>
      <c r="AM1509" s="615"/>
      <c r="AN1509" s="259"/>
      <c r="AO1509" s="615"/>
      <c r="AP1509" s="552"/>
      <c r="AQ1509" s="552"/>
      <c r="AR1509" s="552"/>
      <c r="AS1509" s="552"/>
      <c r="AT1509" s="552"/>
      <c r="AU1509" s="552"/>
      <c r="AV1509" s="552"/>
      <c r="AW1509" s="616"/>
      <c r="AX1509" s="552"/>
      <c r="AY1509" s="552"/>
      <c r="AZ1509" s="552"/>
      <c r="BA1509" s="616"/>
      <c r="BB1509" s="552"/>
      <c r="BC1509" s="552"/>
      <c r="BD1509" s="552"/>
      <c r="BE1509" s="616"/>
      <c r="BF1509" s="552"/>
      <c r="BG1509" s="552"/>
      <c r="BH1509" s="552"/>
      <c r="BI1509" s="552"/>
      <c r="BJ1509" s="552"/>
      <c r="BK1509" s="552"/>
      <c r="BL1509" s="552"/>
      <c r="BM1509" s="552"/>
      <c r="BN1509" s="552"/>
      <c r="BO1509" s="678"/>
    </row>
    <row r="1510" spans="32:67" ht="20.25" customHeight="1">
      <c r="AF1510" s="678"/>
      <c r="AG1510" s="552"/>
      <c r="AH1510" s="552"/>
      <c r="AI1510" s="614"/>
      <c r="AJ1510" s="552"/>
      <c r="AK1510" s="552"/>
      <c r="AL1510" s="552"/>
      <c r="AM1510" s="615"/>
      <c r="AN1510" s="259"/>
      <c r="AO1510" s="615"/>
      <c r="AP1510" s="552"/>
      <c r="AQ1510" s="552"/>
      <c r="AR1510" s="552"/>
      <c r="AS1510" s="552"/>
      <c r="AT1510" s="552"/>
      <c r="AU1510" s="552"/>
      <c r="AV1510" s="552"/>
      <c r="AW1510" s="616"/>
      <c r="AX1510" s="552"/>
      <c r="AY1510" s="552"/>
      <c r="AZ1510" s="552"/>
      <c r="BA1510" s="616"/>
      <c r="BB1510" s="552"/>
      <c r="BC1510" s="552"/>
      <c r="BD1510" s="552"/>
      <c r="BE1510" s="616"/>
      <c r="BF1510" s="552"/>
      <c r="BG1510" s="552"/>
      <c r="BH1510" s="552"/>
      <c r="BI1510" s="552"/>
      <c r="BJ1510" s="552"/>
      <c r="BK1510" s="552"/>
      <c r="BL1510" s="552"/>
      <c r="BM1510" s="552"/>
      <c r="BN1510" s="552"/>
      <c r="BO1510" s="678"/>
    </row>
    <row r="1511" spans="32:67" ht="20.25" customHeight="1">
      <c r="AF1511" s="678"/>
      <c r="AG1511" s="552"/>
      <c r="AH1511" s="552"/>
      <c r="AI1511" s="614"/>
      <c r="AJ1511" s="552"/>
      <c r="AK1511" s="552"/>
      <c r="AL1511" s="552"/>
      <c r="AM1511" s="615"/>
      <c r="AN1511" s="259"/>
      <c r="AO1511" s="615"/>
      <c r="AP1511" s="552"/>
      <c r="AQ1511" s="552"/>
      <c r="AR1511" s="552"/>
      <c r="AS1511" s="552"/>
      <c r="AT1511" s="552"/>
      <c r="AU1511" s="552"/>
      <c r="AV1511" s="552"/>
      <c r="AW1511" s="616"/>
      <c r="AX1511" s="552"/>
      <c r="AY1511" s="552"/>
      <c r="AZ1511" s="552"/>
      <c r="BA1511" s="616"/>
      <c r="BB1511" s="552"/>
      <c r="BC1511" s="552"/>
      <c r="BD1511" s="552"/>
      <c r="BE1511" s="616"/>
      <c r="BF1511" s="552"/>
      <c r="BG1511" s="552"/>
      <c r="BH1511" s="552"/>
      <c r="BI1511" s="552"/>
      <c r="BJ1511" s="552"/>
      <c r="BK1511" s="552"/>
      <c r="BL1511" s="552"/>
      <c r="BM1511" s="552"/>
      <c r="BN1511" s="552"/>
      <c r="BO1511" s="678"/>
    </row>
    <row r="1512" spans="32:67" ht="20.25" customHeight="1">
      <c r="AF1512" s="678"/>
      <c r="AG1512" s="552"/>
      <c r="AH1512" s="552"/>
      <c r="AI1512" s="614"/>
      <c r="AJ1512" s="552"/>
      <c r="AK1512" s="552"/>
      <c r="AL1512" s="552"/>
      <c r="AM1512" s="615"/>
      <c r="AN1512" s="259"/>
      <c r="AO1512" s="615"/>
      <c r="AP1512" s="552"/>
      <c r="AQ1512" s="552"/>
      <c r="AR1512" s="552"/>
      <c r="AS1512" s="552"/>
      <c r="AT1512" s="552"/>
      <c r="AU1512" s="552"/>
      <c r="AV1512" s="552"/>
      <c r="AW1512" s="616"/>
      <c r="AX1512" s="552"/>
      <c r="AY1512" s="552"/>
      <c r="AZ1512" s="552"/>
      <c r="BA1512" s="616"/>
      <c r="BB1512" s="552"/>
      <c r="BC1512" s="552"/>
      <c r="BD1512" s="552"/>
      <c r="BE1512" s="616"/>
      <c r="BF1512" s="552"/>
      <c r="BG1512" s="552"/>
      <c r="BH1512" s="552"/>
      <c r="BI1512" s="552"/>
      <c r="BJ1512" s="552"/>
      <c r="BK1512" s="552"/>
      <c r="BL1512" s="552"/>
      <c r="BM1512" s="552"/>
      <c r="BN1512" s="552"/>
      <c r="BO1512" s="678"/>
    </row>
    <row r="1513" spans="32:67" ht="20.25" customHeight="1">
      <c r="AF1513" s="678"/>
      <c r="AG1513" s="552"/>
      <c r="AH1513" s="552"/>
      <c r="AI1513" s="614"/>
      <c r="AJ1513" s="552"/>
      <c r="AK1513" s="552"/>
      <c r="AL1513" s="552"/>
      <c r="AM1513" s="615"/>
      <c r="AN1513" s="259"/>
      <c r="AO1513" s="615"/>
      <c r="AP1513" s="552"/>
      <c r="AQ1513" s="552"/>
      <c r="AR1513" s="552"/>
      <c r="AS1513" s="552"/>
      <c r="AT1513" s="552"/>
      <c r="AU1513" s="552"/>
      <c r="AV1513" s="552"/>
      <c r="AW1513" s="616"/>
      <c r="AX1513" s="552"/>
      <c r="AY1513" s="552"/>
      <c r="AZ1513" s="552"/>
      <c r="BA1513" s="616"/>
      <c r="BB1513" s="552"/>
      <c r="BC1513" s="552"/>
      <c r="BD1513" s="552"/>
      <c r="BE1513" s="616"/>
      <c r="BF1513" s="552"/>
      <c r="BG1513" s="552"/>
      <c r="BH1513" s="552"/>
      <c r="BI1513" s="552"/>
      <c r="BJ1513" s="552"/>
      <c r="BK1513" s="552"/>
      <c r="BL1513" s="552"/>
      <c r="BM1513" s="552"/>
      <c r="BN1513" s="552"/>
      <c r="BO1513" s="678"/>
    </row>
    <row r="1514" spans="32:67" ht="20.25" customHeight="1">
      <c r="AF1514" s="678"/>
      <c r="AG1514" s="552"/>
      <c r="AH1514" s="552"/>
      <c r="AI1514" s="614"/>
      <c r="AJ1514" s="552"/>
      <c r="AK1514" s="552"/>
      <c r="AL1514" s="552"/>
      <c r="AM1514" s="615"/>
      <c r="AN1514" s="259"/>
      <c r="AO1514" s="615"/>
      <c r="AP1514" s="552"/>
      <c r="AQ1514" s="552"/>
      <c r="AR1514" s="552"/>
      <c r="AS1514" s="552"/>
      <c r="AT1514" s="552"/>
      <c r="AU1514" s="552"/>
      <c r="AV1514" s="552"/>
      <c r="AW1514" s="616"/>
      <c r="AX1514" s="552"/>
      <c r="AY1514" s="552"/>
      <c r="AZ1514" s="552"/>
      <c r="BA1514" s="616"/>
      <c r="BB1514" s="552"/>
      <c r="BC1514" s="552"/>
      <c r="BD1514" s="552"/>
      <c r="BE1514" s="616"/>
      <c r="BF1514" s="552"/>
      <c r="BG1514" s="552"/>
      <c r="BH1514" s="552"/>
      <c r="BI1514" s="552"/>
      <c r="BJ1514" s="552"/>
      <c r="BK1514" s="552"/>
      <c r="BL1514" s="552"/>
      <c r="BM1514" s="552"/>
      <c r="BN1514" s="552"/>
      <c r="BO1514" s="678"/>
    </row>
    <row r="1515" spans="32:67" ht="20.25" customHeight="1">
      <c r="AF1515" s="678"/>
      <c r="AG1515" s="552"/>
      <c r="AH1515" s="552"/>
      <c r="AI1515" s="614"/>
      <c r="AJ1515" s="552"/>
      <c r="AK1515" s="552"/>
      <c r="AL1515" s="552"/>
      <c r="AM1515" s="615"/>
      <c r="AN1515" s="259"/>
      <c r="AO1515" s="615"/>
      <c r="AP1515" s="552"/>
      <c r="AQ1515" s="552"/>
      <c r="AR1515" s="552"/>
      <c r="AS1515" s="552"/>
      <c r="AT1515" s="552"/>
      <c r="AU1515" s="552"/>
      <c r="AV1515" s="552"/>
      <c r="AW1515" s="616"/>
      <c r="AX1515" s="552"/>
      <c r="AY1515" s="552"/>
      <c r="AZ1515" s="552"/>
      <c r="BA1515" s="616"/>
      <c r="BB1515" s="552"/>
      <c r="BC1515" s="552"/>
      <c r="BD1515" s="552"/>
      <c r="BE1515" s="616"/>
      <c r="BF1515" s="552"/>
      <c r="BG1515" s="552"/>
      <c r="BH1515" s="552"/>
      <c r="BI1515" s="552"/>
      <c r="BJ1515" s="552"/>
      <c r="BK1515" s="552"/>
      <c r="BL1515" s="552"/>
      <c r="BM1515" s="552"/>
      <c r="BN1515" s="552"/>
      <c r="BO1515" s="678"/>
    </row>
    <row r="1516" spans="32:67" ht="20.25" customHeight="1">
      <c r="AF1516" s="678"/>
      <c r="AG1516" s="552"/>
      <c r="AH1516" s="552"/>
      <c r="AI1516" s="614"/>
      <c r="AJ1516" s="552"/>
      <c r="AK1516" s="552"/>
      <c r="AL1516" s="552"/>
      <c r="AM1516" s="615"/>
      <c r="AN1516" s="259"/>
      <c r="AO1516" s="615"/>
      <c r="AP1516" s="552"/>
      <c r="AQ1516" s="552"/>
      <c r="AR1516" s="552"/>
      <c r="AS1516" s="552"/>
      <c r="AT1516" s="552"/>
      <c r="AU1516" s="552"/>
      <c r="AV1516" s="552"/>
      <c r="AW1516" s="616"/>
      <c r="AX1516" s="552"/>
      <c r="AY1516" s="552"/>
      <c r="AZ1516" s="552"/>
      <c r="BA1516" s="616"/>
      <c r="BB1516" s="552"/>
      <c r="BC1516" s="552"/>
      <c r="BD1516" s="552"/>
      <c r="BE1516" s="616"/>
      <c r="BF1516" s="552"/>
      <c r="BG1516" s="552"/>
      <c r="BH1516" s="552"/>
      <c r="BI1516" s="552"/>
      <c r="BJ1516" s="552"/>
      <c r="BK1516" s="552"/>
      <c r="BL1516" s="552"/>
      <c r="BM1516" s="552"/>
      <c r="BN1516" s="552"/>
      <c r="BO1516" s="678"/>
    </row>
    <row r="1517" spans="32:67" ht="20.25" customHeight="1">
      <c r="AF1517" s="678"/>
      <c r="AG1517" s="552"/>
      <c r="AH1517" s="552"/>
      <c r="AI1517" s="614"/>
      <c r="AJ1517" s="552"/>
      <c r="AK1517" s="552"/>
      <c r="AL1517" s="552"/>
      <c r="AM1517" s="615"/>
      <c r="AN1517" s="259"/>
      <c r="AO1517" s="615"/>
      <c r="AP1517" s="552"/>
      <c r="AQ1517" s="552"/>
      <c r="AR1517" s="552"/>
      <c r="AS1517" s="552"/>
      <c r="AT1517" s="552"/>
      <c r="AU1517" s="552"/>
      <c r="AV1517" s="552"/>
      <c r="AW1517" s="616"/>
      <c r="AX1517" s="552"/>
      <c r="AY1517" s="552"/>
      <c r="AZ1517" s="552"/>
      <c r="BA1517" s="616"/>
      <c r="BB1517" s="552"/>
      <c r="BC1517" s="552"/>
      <c r="BD1517" s="552"/>
      <c r="BE1517" s="616"/>
      <c r="BF1517" s="552"/>
      <c r="BG1517" s="552"/>
      <c r="BH1517" s="552"/>
      <c r="BI1517" s="552"/>
      <c r="BJ1517" s="552"/>
      <c r="BK1517" s="552"/>
      <c r="BL1517" s="552"/>
      <c r="BM1517" s="552"/>
      <c r="BN1517" s="552"/>
      <c r="BO1517" s="678"/>
    </row>
    <row r="1518" spans="32:67" ht="20.25" customHeight="1">
      <c r="AF1518" s="678"/>
      <c r="AG1518" s="552"/>
      <c r="AH1518" s="552"/>
      <c r="AI1518" s="614"/>
      <c r="AJ1518" s="552"/>
      <c r="AK1518" s="552"/>
      <c r="AL1518" s="552"/>
      <c r="AM1518" s="615"/>
      <c r="AN1518" s="259"/>
      <c r="AO1518" s="615"/>
      <c r="AP1518" s="552"/>
      <c r="AQ1518" s="552"/>
      <c r="AR1518" s="552"/>
      <c r="AS1518" s="552"/>
      <c r="AT1518" s="552"/>
      <c r="AU1518" s="552"/>
      <c r="AV1518" s="552"/>
      <c r="AW1518" s="616"/>
      <c r="AX1518" s="552"/>
      <c r="AY1518" s="552"/>
      <c r="AZ1518" s="552"/>
      <c r="BA1518" s="616"/>
      <c r="BB1518" s="552"/>
      <c r="BC1518" s="552"/>
      <c r="BD1518" s="552"/>
      <c r="BE1518" s="616"/>
      <c r="BF1518" s="552"/>
      <c r="BG1518" s="552"/>
      <c r="BH1518" s="552"/>
      <c r="BI1518" s="552"/>
      <c r="BJ1518" s="552"/>
      <c r="BK1518" s="552"/>
      <c r="BL1518" s="552"/>
      <c r="BM1518" s="552"/>
      <c r="BN1518" s="552"/>
      <c r="BO1518" s="678"/>
    </row>
    <row r="1519" spans="32:67" ht="20.25" customHeight="1">
      <c r="AF1519" s="678"/>
      <c r="AG1519" s="552"/>
      <c r="AH1519" s="552"/>
      <c r="AI1519" s="614"/>
      <c r="AJ1519" s="552"/>
      <c r="AK1519" s="552"/>
      <c r="AL1519" s="552"/>
      <c r="AM1519" s="615"/>
      <c r="AN1519" s="259"/>
      <c r="AO1519" s="615"/>
      <c r="AP1519" s="552"/>
      <c r="AQ1519" s="552"/>
      <c r="AR1519" s="552"/>
      <c r="AS1519" s="552"/>
      <c r="AT1519" s="552"/>
      <c r="AU1519" s="552"/>
      <c r="AV1519" s="552"/>
      <c r="AW1519" s="616"/>
      <c r="AX1519" s="552"/>
      <c r="AY1519" s="552"/>
      <c r="AZ1519" s="552"/>
      <c r="BA1519" s="616"/>
      <c r="BB1519" s="552"/>
      <c r="BC1519" s="552"/>
      <c r="BD1519" s="552"/>
      <c r="BE1519" s="616"/>
      <c r="BF1519" s="552"/>
      <c r="BG1519" s="552"/>
      <c r="BH1519" s="552"/>
      <c r="BI1519" s="552"/>
      <c r="BJ1519" s="552"/>
      <c r="BK1519" s="552"/>
      <c r="BL1519" s="552"/>
      <c r="BM1519" s="552"/>
      <c r="BN1519" s="552"/>
      <c r="BO1519" s="678"/>
    </row>
    <row r="1520" spans="32:67" ht="20.25" customHeight="1">
      <c r="AF1520" s="678"/>
      <c r="AG1520" s="552"/>
      <c r="AH1520" s="552"/>
      <c r="AI1520" s="614"/>
      <c r="AJ1520" s="552"/>
      <c r="AK1520" s="552"/>
      <c r="AL1520" s="552"/>
      <c r="AM1520" s="615"/>
      <c r="AN1520" s="259"/>
      <c r="AO1520" s="615"/>
      <c r="AP1520" s="552"/>
      <c r="AQ1520" s="552"/>
      <c r="AR1520" s="552"/>
      <c r="AS1520" s="552"/>
      <c r="AT1520" s="552"/>
      <c r="AU1520" s="552"/>
      <c r="AV1520" s="552"/>
      <c r="AW1520" s="616"/>
      <c r="AX1520" s="552"/>
      <c r="AY1520" s="552"/>
      <c r="AZ1520" s="552"/>
      <c r="BA1520" s="616"/>
      <c r="BB1520" s="552"/>
      <c r="BC1520" s="552"/>
      <c r="BD1520" s="552"/>
      <c r="BE1520" s="616"/>
      <c r="BF1520" s="552"/>
      <c r="BG1520" s="552"/>
      <c r="BH1520" s="552"/>
      <c r="BI1520" s="552"/>
      <c r="BJ1520" s="552"/>
      <c r="BK1520" s="552"/>
      <c r="BL1520" s="552"/>
      <c r="BM1520" s="552"/>
      <c r="BN1520" s="552"/>
      <c r="BO1520" s="678"/>
    </row>
    <row r="1521" spans="32:67" ht="20.25" customHeight="1">
      <c r="AF1521" s="678"/>
      <c r="AG1521" s="552"/>
      <c r="AH1521" s="552"/>
      <c r="AI1521" s="614"/>
      <c r="AJ1521" s="552"/>
      <c r="AK1521" s="552"/>
      <c r="AL1521" s="552"/>
      <c r="AM1521" s="615"/>
      <c r="AN1521" s="259"/>
      <c r="AO1521" s="615"/>
      <c r="AP1521" s="552"/>
      <c r="AQ1521" s="552"/>
      <c r="AR1521" s="552"/>
      <c r="AS1521" s="552"/>
      <c r="AT1521" s="552"/>
      <c r="AU1521" s="552"/>
      <c r="AV1521" s="552"/>
      <c r="AW1521" s="616"/>
      <c r="AX1521" s="552"/>
      <c r="AY1521" s="552"/>
      <c r="AZ1521" s="552"/>
      <c r="BA1521" s="616"/>
      <c r="BB1521" s="552"/>
      <c r="BC1521" s="552"/>
      <c r="BD1521" s="552"/>
      <c r="BE1521" s="616"/>
      <c r="BF1521" s="552"/>
      <c r="BG1521" s="552"/>
      <c r="BH1521" s="552"/>
      <c r="BI1521" s="552"/>
      <c r="BJ1521" s="552"/>
      <c r="BK1521" s="552"/>
      <c r="BL1521" s="552"/>
      <c r="BM1521" s="552"/>
      <c r="BN1521" s="552"/>
      <c r="BO1521" s="678"/>
    </row>
    <row r="1522" spans="32:67" ht="20.25" customHeight="1">
      <c r="AF1522" s="678"/>
      <c r="AG1522" s="552"/>
      <c r="AH1522" s="552"/>
      <c r="AI1522" s="614"/>
      <c r="AJ1522" s="552"/>
      <c r="AK1522" s="552"/>
      <c r="AL1522" s="552"/>
      <c r="AM1522" s="615"/>
      <c r="AN1522" s="259"/>
      <c r="AO1522" s="615"/>
      <c r="AP1522" s="552"/>
      <c r="AQ1522" s="552"/>
      <c r="AR1522" s="552"/>
      <c r="AS1522" s="552"/>
      <c r="AT1522" s="552"/>
      <c r="AU1522" s="552"/>
      <c r="AV1522" s="552"/>
      <c r="AW1522" s="616"/>
      <c r="AX1522" s="552"/>
      <c r="AY1522" s="552"/>
      <c r="AZ1522" s="552"/>
      <c r="BA1522" s="616"/>
      <c r="BB1522" s="552"/>
      <c r="BC1522" s="552"/>
      <c r="BD1522" s="552"/>
      <c r="BE1522" s="616"/>
      <c r="BF1522" s="552"/>
      <c r="BG1522" s="552"/>
      <c r="BH1522" s="552"/>
      <c r="BI1522" s="552"/>
      <c r="BJ1522" s="552"/>
      <c r="BK1522" s="552"/>
      <c r="BL1522" s="552"/>
      <c r="BM1522" s="552"/>
      <c r="BN1522" s="552"/>
      <c r="BO1522" s="678"/>
    </row>
    <row r="1523" spans="32:67" ht="20.25" customHeight="1">
      <c r="AF1523" s="678"/>
      <c r="AG1523" s="552"/>
      <c r="AH1523" s="552"/>
      <c r="AI1523" s="614"/>
      <c r="AJ1523" s="552"/>
      <c r="AK1523" s="552"/>
      <c r="AL1523" s="552"/>
      <c r="AM1523" s="615"/>
      <c r="AN1523" s="259"/>
      <c r="AO1523" s="615"/>
      <c r="AP1523" s="552"/>
      <c r="AQ1523" s="552"/>
      <c r="AR1523" s="552"/>
      <c r="AS1523" s="552"/>
      <c r="AT1523" s="552"/>
      <c r="AU1523" s="552"/>
      <c r="AV1523" s="552"/>
      <c r="AW1523" s="616"/>
      <c r="AX1523" s="552"/>
      <c r="AY1523" s="552"/>
      <c r="AZ1523" s="552"/>
      <c r="BA1523" s="616"/>
      <c r="BB1523" s="552"/>
      <c r="BC1523" s="552"/>
      <c r="BD1523" s="552"/>
      <c r="BE1523" s="616"/>
      <c r="BF1523" s="552"/>
      <c r="BG1523" s="552"/>
      <c r="BH1523" s="552"/>
      <c r="BI1523" s="552"/>
      <c r="BJ1523" s="552"/>
      <c r="BK1523" s="552"/>
      <c r="BL1523" s="552"/>
      <c r="BM1523" s="552"/>
      <c r="BN1523" s="552"/>
      <c r="BO1523" s="678"/>
    </row>
    <row r="1524" spans="32:67" ht="20.25" customHeight="1">
      <c r="AF1524" s="678"/>
      <c r="AG1524" s="552"/>
      <c r="AH1524" s="552"/>
      <c r="AI1524" s="614"/>
      <c r="AJ1524" s="552"/>
      <c r="AK1524" s="552"/>
      <c r="AL1524" s="552"/>
      <c r="AM1524" s="615"/>
      <c r="AN1524" s="259"/>
      <c r="AO1524" s="615"/>
      <c r="AP1524" s="552"/>
      <c r="AQ1524" s="552"/>
      <c r="AR1524" s="552"/>
      <c r="AS1524" s="552"/>
      <c r="AT1524" s="552"/>
      <c r="AU1524" s="552"/>
      <c r="AV1524" s="552"/>
      <c r="AW1524" s="616"/>
      <c r="AX1524" s="552"/>
      <c r="AY1524" s="552"/>
      <c r="AZ1524" s="552"/>
      <c r="BA1524" s="616"/>
      <c r="BB1524" s="552"/>
      <c r="BC1524" s="552"/>
      <c r="BD1524" s="552"/>
      <c r="BE1524" s="616"/>
      <c r="BF1524" s="552"/>
      <c r="BG1524" s="552"/>
      <c r="BH1524" s="552"/>
      <c r="BI1524" s="552"/>
      <c r="BJ1524" s="552"/>
      <c r="BK1524" s="552"/>
      <c r="BL1524" s="552"/>
      <c r="BM1524" s="552"/>
      <c r="BN1524" s="552"/>
      <c r="BO1524" s="678"/>
    </row>
    <row r="1525" spans="32:67" ht="20.25" customHeight="1">
      <c r="AF1525" s="678"/>
      <c r="AG1525" s="552"/>
      <c r="AH1525" s="552"/>
      <c r="AI1525" s="614"/>
      <c r="AJ1525" s="552"/>
      <c r="AK1525" s="552"/>
      <c r="AL1525" s="552"/>
      <c r="AM1525" s="615"/>
      <c r="AN1525" s="259"/>
      <c r="AO1525" s="615"/>
      <c r="AP1525" s="552"/>
      <c r="AQ1525" s="552"/>
      <c r="AR1525" s="552"/>
      <c r="AS1525" s="552"/>
      <c r="AT1525" s="552"/>
      <c r="AU1525" s="552"/>
      <c r="AV1525" s="552"/>
      <c r="AW1525" s="616"/>
      <c r="AX1525" s="552"/>
      <c r="AY1525" s="552"/>
      <c r="AZ1525" s="552"/>
      <c r="BA1525" s="616"/>
      <c r="BB1525" s="552"/>
      <c r="BC1525" s="552"/>
      <c r="BD1525" s="552"/>
      <c r="BE1525" s="616"/>
      <c r="BF1525" s="552"/>
      <c r="BG1525" s="552"/>
      <c r="BH1525" s="552"/>
      <c r="BI1525" s="552"/>
      <c r="BJ1525" s="552"/>
      <c r="BK1525" s="552"/>
      <c r="BL1525" s="552"/>
      <c r="BM1525" s="552"/>
      <c r="BN1525" s="552"/>
      <c r="BO1525" s="678"/>
    </row>
    <row r="1526" spans="32:67" ht="20.25" customHeight="1">
      <c r="AF1526" s="678"/>
      <c r="AG1526" s="552"/>
      <c r="AH1526" s="552"/>
      <c r="AI1526" s="614"/>
      <c r="AJ1526" s="552"/>
      <c r="AK1526" s="552"/>
      <c r="AL1526" s="552"/>
      <c r="AM1526" s="615"/>
      <c r="AN1526" s="259"/>
      <c r="AO1526" s="615"/>
      <c r="AP1526" s="552"/>
      <c r="AQ1526" s="552"/>
      <c r="AR1526" s="552"/>
      <c r="AS1526" s="552"/>
      <c r="AT1526" s="552"/>
      <c r="AU1526" s="552"/>
      <c r="AV1526" s="552"/>
      <c r="AW1526" s="616"/>
      <c r="AX1526" s="552"/>
      <c r="AY1526" s="552"/>
      <c r="AZ1526" s="552"/>
      <c r="BA1526" s="616"/>
      <c r="BB1526" s="552"/>
      <c r="BC1526" s="552"/>
      <c r="BD1526" s="552"/>
      <c r="BE1526" s="616"/>
      <c r="BF1526" s="552"/>
      <c r="BG1526" s="552"/>
      <c r="BH1526" s="552"/>
      <c r="BI1526" s="552"/>
      <c r="BJ1526" s="552"/>
      <c r="BK1526" s="552"/>
      <c r="BL1526" s="552"/>
      <c r="BM1526" s="552"/>
      <c r="BN1526" s="552"/>
      <c r="BO1526" s="678"/>
    </row>
    <row r="1527" spans="32:67" ht="20.25" customHeight="1">
      <c r="AF1527" s="678"/>
      <c r="AG1527" s="552"/>
      <c r="AH1527" s="552"/>
      <c r="AI1527" s="614"/>
      <c r="AJ1527" s="552"/>
      <c r="AK1527" s="552"/>
      <c r="AL1527" s="552"/>
      <c r="AM1527" s="615"/>
      <c r="AN1527" s="259"/>
      <c r="AO1527" s="615"/>
      <c r="AP1527" s="552"/>
      <c r="AQ1527" s="552"/>
      <c r="AR1527" s="552"/>
      <c r="AS1527" s="552"/>
      <c r="AT1527" s="552"/>
      <c r="AU1527" s="552"/>
      <c r="AV1527" s="552"/>
      <c r="AW1527" s="616"/>
      <c r="AX1527" s="552"/>
      <c r="AY1527" s="552"/>
      <c r="AZ1527" s="552"/>
      <c r="BA1527" s="616"/>
      <c r="BB1527" s="552"/>
      <c r="BC1527" s="552"/>
      <c r="BD1527" s="552"/>
      <c r="BE1527" s="616"/>
      <c r="BF1527" s="552"/>
      <c r="BG1527" s="552"/>
      <c r="BH1527" s="552"/>
      <c r="BI1527" s="552"/>
      <c r="BJ1527" s="552"/>
      <c r="BK1527" s="552"/>
      <c r="BL1527" s="552"/>
      <c r="BM1527" s="552"/>
      <c r="BN1527" s="552"/>
      <c r="BO1527" s="678"/>
    </row>
    <row r="1528" spans="32:67" ht="20.25" customHeight="1">
      <c r="AF1528" s="678"/>
      <c r="AG1528" s="552"/>
      <c r="AH1528" s="552"/>
      <c r="AI1528" s="614"/>
      <c r="AJ1528" s="552"/>
      <c r="AK1528" s="552"/>
      <c r="AL1528" s="552"/>
      <c r="AM1528" s="615"/>
      <c r="AN1528" s="259"/>
      <c r="AO1528" s="615"/>
      <c r="AP1528" s="552"/>
      <c r="AQ1528" s="552"/>
      <c r="AR1528" s="552"/>
      <c r="AS1528" s="552"/>
      <c r="AT1528" s="552"/>
      <c r="AU1528" s="552"/>
      <c r="AV1528" s="552"/>
      <c r="AW1528" s="616"/>
      <c r="AX1528" s="552"/>
      <c r="AY1528" s="552"/>
      <c r="AZ1528" s="552"/>
      <c r="BA1528" s="616"/>
      <c r="BB1528" s="552"/>
      <c r="BC1528" s="552"/>
      <c r="BD1528" s="552"/>
      <c r="BE1528" s="616"/>
      <c r="BF1528" s="552"/>
      <c r="BG1528" s="552"/>
      <c r="BH1528" s="552"/>
      <c r="BI1528" s="552"/>
      <c r="BJ1528" s="552"/>
      <c r="BK1528" s="552"/>
      <c r="BL1528" s="552"/>
      <c r="BM1528" s="552"/>
      <c r="BN1528" s="552"/>
      <c r="BO1528" s="678"/>
    </row>
    <row r="1529" spans="32:67" ht="20.25" customHeight="1">
      <c r="AF1529" s="678"/>
      <c r="AG1529" s="552"/>
      <c r="AH1529" s="552"/>
      <c r="AI1529" s="614"/>
      <c r="AJ1529" s="552"/>
      <c r="AK1529" s="552"/>
      <c r="AL1529" s="552"/>
      <c r="AM1529" s="615"/>
      <c r="AN1529" s="259"/>
      <c r="AO1529" s="615"/>
      <c r="AP1529" s="552"/>
      <c r="AQ1529" s="552"/>
      <c r="AR1529" s="552"/>
      <c r="AS1529" s="552"/>
      <c r="AT1529" s="552"/>
      <c r="AU1529" s="552"/>
      <c r="AV1529" s="552"/>
      <c r="AW1529" s="616"/>
      <c r="AX1529" s="552"/>
      <c r="AY1529" s="552"/>
      <c r="AZ1529" s="552"/>
      <c r="BA1529" s="616"/>
      <c r="BB1529" s="552"/>
      <c r="BC1529" s="552"/>
      <c r="BD1529" s="552"/>
      <c r="BE1529" s="616"/>
      <c r="BF1529" s="552"/>
      <c r="BG1529" s="552"/>
      <c r="BH1529" s="552"/>
      <c r="BI1529" s="552"/>
      <c r="BJ1529" s="552"/>
      <c r="BK1529" s="552"/>
      <c r="BL1529" s="552"/>
      <c r="BM1529" s="552"/>
      <c r="BN1529" s="552"/>
      <c r="BO1529" s="678"/>
    </row>
    <row r="1530" spans="32:67" ht="20.25" customHeight="1">
      <c r="AF1530" s="678"/>
      <c r="AG1530" s="552"/>
      <c r="AH1530" s="552"/>
      <c r="AI1530" s="614"/>
      <c r="AJ1530" s="552"/>
      <c r="AK1530" s="552"/>
      <c r="AL1530" s="552"/>
      <c r="AM1530" s="615"/>
      <c r="AN1530" s="259"/>
      <c r="AO1530" s="615"/>
      <c r="AP1530" s="552"/>
      <c r="AQ1530" s="552"/>
      <c r="AR1530" s="552"/>
      <c r="AS1530" s="552"/>
      <c r="AT1530" s="552"/>
      <c r="AU1530" s="552"/>
      <c r="AV1530" s="552"/>
      <c r="AW1530" s="616"/>
      <c r="AX1530" s="552"/>
      <c r="AY1530" s="552"/>
      <c r="AZ1530" s="552"/>
      <c r="BA1530" s="616"/>
      <c r="BB1530" s="552"/>
      <c r="BC1530" s="552"/>
      <c r="BD1530" s="552"/>
      <c r="BE1530" s="616"/>
      <c r="BF1530" s="552"/>
      <c r="BG1530" s="552"/>
      <c r="BH1530" s="552"/>
      <c r="BI1530" s="552"/>
      <c r="BJ1530" s="552"/>
      <c r="BK1530" s="552"/>
      <c r="BL1530" s="552"/>
      <c r="BM1530" s="552"/>
      <c r="BN1530" s="552"/>
      <c r="BO1530" s="678"/>
    </row>
    <row r="1531" spans="32:67" ht="20.25" customHeight="1">
      <c r="AF1531" s="678"/>
      <c r="AG1531" s="552"/>
      <c r="AH1531" s="552"/>
      <c r="AI1531" s="614"/>
      <c r="AJ1531" s="552"/>
      <c r="AK1531" s="552"/>
      <c r="AL1531" s="552"/>
      <c r="AM1531" s="615"/>
      <c r="AN1531" s="259"/>
      <c r="AO1531" s="615"/>
      <c r="AP1531" s="552"/>
      <c r="AQ1531" s="552"/>
      <c r="AR1531" s="552"/>
      <c r="AS1531" s="552"/>
      <c r="AT1531" s="552"/>
      <c r="AU1531" s="552"/>
      <c r="AV1531" s="552"/>
      <c r="AW1531" s="616"/>
      <c r="AX1531" s="552"/>
      <c r="AY1531" s="552"/>
      <c r="AZ1531" s="552"/>
      <c r="BA1531" s="616"/>
      <c r="BB1531" s="552"/>
      <c r="BC1531" s="552"/>
      <c r="BD1531" s="552"/>
      <c r="BE1531" s="616"/>
      <c r="BF1531" s="552"/>
      <c r="BG1531" s="552"/>
      <c r="BH1531" s="552"/>
      <c r="BI1531" s="552"/>
      <c r="BJ1531" s="552"/>
      <c r="BK1531" s="552"/>
      <c r="BL1531" s="552"/>
      <c r="BM1531" s="552"/>
      <c r="BN1531" s="552"/>
      <c r="BO1531" s="678"/>
    </row>
    <row r="1532" spans="32:67" ht="20.25" customHeight="1">
      <c r="AF1532" s="678"/>
      <c r="AG1532" s="552"/>
      <c r="AH1532" s="552"/>
      <c r="AI1532" s="614"/>
      <c r="AJ1532" s="552"/>
      <c r="AK1532" s="552"/>
      <c r="AL1532" s="552"/>
      <c r="AM1532" s="615"/>
      <c r="AN1532" s="259"/>
      <c r="AO1532" s="615"/>
      <c r="AP1532" s="552"/>
      <c r="AQ1532" s="552"/>
      <c r="AR1532" s="552"/>
      <c r="AS1532" s="552"/>
      <c r="AT1532" s="552"/>
      <c r="AU1532" s="552"/>
      <c r="AV1532" s="552"/>
      <c r="AW1532" s="616"/>
      <c r="AX1532" s="552"/>
      <c r="AY1532" s="552"/>
      <c r="AZ1532" s="552"/>
      <c r="BA1532" s="616"/>
      <c r="BB1532" s="552"/>
      <c r="BC1532" s="552"/>
      <c r="BD1532" s="552"/>
      <c r="BE1532" s="616"/>
      <c r="BF1532" s="552"/>
      <c r="BG1532" s="552"/>
      <c r="BH1532" s="552"/>
      <c r="BI1532" s="552"/>
      <c r="BJ1532" s="552"/>
      <c r="BK1532" s="552"/>
      <c r="BL1532" s="552"/>
      <c r="BM1532" s="552"/>
      <c r="BN1532" s="552"/>
      <c r="BO1532" s="678"/>
    </row>
    <row r="1533" spans="32:67" ht="20.25" customHeight="1">
      <c r="AF1533" s="678"/>
      <c r="AG1533" s="552"/>
      <c r="AH1533" s="552"/>
      <c r="AI1533" s="614"/>
      <c r="AJ1533" s="552"/>
      <c r="AK1533" s="552"/>
      <c r="AL1533" s="552"/>
      <c r="AM1533" s="615"/>
      <c r="AN1533" s="259"/>
      <c r="AO1533" s="615"/>
      <c r="AP1533" s="552"/>
      <c r="AQ1533" s="552"/>
      <c r="AR1533" s="552"/>
      <c r="AS1533" s="552"/>
      <c r="AT1533" s="552"/>
      <c r="AU1533" s="552"/>
      <c r="AV1533" s="552"/>
      <c r="AW1533" s="616"/>
      <c r="AX1533" s="552"/>
      <c r="AY1533" s="552"/>
      <c r="AZ1533" s="552"/>
      <c r="BA1533" s="616"/>
      <c r="BB1533" s="552"/>
      <c r="BC1533" s="552"/>
      <c r="BD1533" s="552"/>
      <c r="BE1533" s="616"/>
      <c r="BF1533" s="552"/>
      <c r="BG1533" s="552"/>
      <c r="BH1533" s="552"/>
      <c r="BI1533" s="552"/>
      <c r="BJ1533" s="552"/>
      <c r="BK1533" s="552"/>
      <c r="BL1533" s="552"/>
      <c r="BM1533" s="552"/>
      <c r="BN1533" s="552"/>
      <c r="BO1533" s="678"/>
    </row>
    <row r="1534" spans="32:67" ht="20.25" customHeight="1">
      <c r="AF1534" s="678"/>
      <c r="AG1534" s="552"/>
      <c r="AH1534" s="552"/>
      <c r="AI1534" s="614"/>
      <c r="AJ1534" s="552"/>
      <c r="AK1534" s="552"/>
      <c r="AL1534" s="552"/>
      <c r="AM1534" s="615"/>
      <c r="AN1534" s="259"/>
      <c r="AO1534" s="615"/>
      <c r="AP1534" s="552"/>
      <c r="AQ1534" s="552"/>
      <c r="AR1534" s="552"/>
      <c r="AS1534" s="552"/>
      <c r="AT1534" s="552"/>
      <c r="AU1534" s="552"/>
      <c r="AV1534" s="552"/>
      <c r="AW1534" s="616"/>
      <c r="AX1534" s="552"/>
      <c r="AY1534" s="552"/>
      <c r="AZ1534" s="552"/>
      <c r="BA1534" s="616"/>
      <c r="BB1534" s="552"/>
      <c r="BC1534" s="552"/>
      <c r="BD1534" s="552"/>
      <c r="BE1534" s="616"/>
      <c r="BF1534" s="552"/>
      <c r="BG1534" s="552"/>
      <c r="BH1534" s="552"/>
      <c r="BI1534" s="552"/>
      <c r="BJ1534" s="552"/>
      <c r="BK1534" s="552"/>
      <c r="BL1534" s="552"/>
      <c r="BM1534" s="552"/>
      <c r="BN1534" s="552"/>
      <c r="BO1534" s="678"/>
    </row>
    <row r="1535" spans="32:67" ht="20.25" customHeight="1">
      <c r="AF1535" s="678"/>
      <c r="AG1535" s="552"/>
      <c r="AH1535" s="552"/>
      <c r="AI1535" s="614"/>
      <c r="AJ1535" s="552"/>
      <c r="AK1535" s="552"/>
      <c r="AL1535" s="552"/>
      <c r="AM1535" s="615"/>
      <c r="AN1535" s="259"/>
      <c r="AO1535" s="615"/>
      <c r="AP1535" s="552"/>
      <c r="AQ1535" s="552"/>
      <c r="AR1535" s="552"/>
      <c r="AS1535" s="552"/>
      <c r="AT1535" s="552"/>
      <c r="AU1535" s="552"/>
      <c r="AV1535" s="552"/>
      <c r="AW1535" s="616"/>
      <c r="AX1535" s="552"/>
      <c r="AY1535" s="552"/>
      <c r="AZ1535" s="552"/>
      <c r="BA1535" s="616"/>
      <c r="BB1535" s="552"/>
      <c r="BC1535" s="552"/>
      <c r="BD1535" s="552"/>
      <c r="BE1535" s="616"/>
      <c r="BF1535" s="552"/>
      <c r="BG1535" s="552"/>
      <c r="BH1535" s="552"/>
      <c r="BI1535" s="552"/>
      <c r="BJ1535" s="552"/>
      <c r="BK1535" s="552"/>
      <c r="BL1535" s="552"/>
      <c r="BM1535" s="552"/>
      <c r="BN1535" s="552"/>
      <c r="BO1535" s="678"/>
    </row>
    <row r="1536" spans="32:67" ht="20.25" customHeight="1">
      <c r="AF1536" s="678"/>
      <c r="AG1536" s="552"/>
      <c r="AH1536" s="552"/>
      <c r="AI1536" s="614"/>
      <c r="AJ1536" s="552"/>
      <c r="AK1536" s="552"/>
      <c r="AL1536" s="552"/>
      <c r="AM1536" s="615"/>
      <c r="AN1536" s="259"/>
      <c r="AO1536" s="615"/>
      <c r="AP1536" s="552"/>
      <c r="AQ1536" s="552"/>
      <c r="AR1536" s="552"/>
      <c r="AS1536" s="552"/>
      <c r="AT1536" s="552"/>
      <c r="AU1536" s="552"/>
      <c r="AV1536" s="552"/>
      <c r="AW1536" s="616"/>
      <c r="AX1536" s="552"/>
      <c r="AY1536" s="552"/>
      <c r="AZ1536" s="552"/>
      <c r="BA1536" s="616"/>
      <c r="BB1536" s="552"/>
      <c r="BC1536" s="552"/>
      <c r="BD1536" s="552"/>
      <c r="BE1536" s="616"/>
      <c r="BF1536" s="552"/>
      <c r="BG1536" s="552"/>
      <c r="BH1536" s="552"/>
      <c r="BI1536" s="552"/>
      <c r="BJ1536" s="552"/>
      <c r="BK1536" s="552"/>
      <c r="BL1536" s="552"/>
      <c r="BM1536" s="552"/>
      <c r="BN1536" s="552"/>
      <c r="BO1536" s="678"/>
    </row>
    <row r="1537" spans="32:67" ht="20.25" customHeight="1">
      <c r="AF1537" s="678"/>
      <c r="AG1537" s="552"/>
      <c r="AH1537" s="552"/>
      <c r="AI1537" s="614"/>
      <c r="AJ1537" s="552"/>
      <c r="AK1537" s="552"/>
      <c r="AL1537" s="552"/>
      <c r="AM1537" s="615"/>
      <c r="AN1537" s="259"/>
      <c r="AO1537" s="615"/>
      <c r="AP1537" s="552"/>
      <c r="AQ1537" s="552"/>
      <c r="AR1537" s="552"/>
      <c r="AS1537" s="552"/>
      <c r="AT1537" s="552"/>
      <c r="AU1537" s="552"/>
      <c r="AV1537" s="552"/>
      <c r="AW1537" s="616"/>
      <c r="AX1537" s="552"/>
      <c r="AY1537" s="552"/>
      <c r="AZ1537" s="552"/>
      <c r="BA1537" s="616"/>
      <c r="BB1537" s="552"/>
      <c r="BC1537" s="552"/>
      <c r="BD1537" s="552"/>
      <c r="BE1537" s="616"/>
      <c r="BF1537" s="552"/>
      <c r="BG1537" s="552"/>
      <c r="BH1537" s="552"/>
      <c r="BI1537" s="552"/>
      <c r="BJ1537" s="552"/>
      <c r="BK1537" s="552"/>
      <c r="BL1537" s="552"/>
      <c r="BM1537" s="552"/>
      <c r="BN1537" s="552"/>
      <c r="BO1537" s="678"/>
    </row>
    <row r="1538" spans="32:67" ht="20.25" customHeight="1">
      <c r="AF1538" s="678"/>
      <c r="AG1538" s="552"/>
      <c r="AH1538" s="552"/>
      <c r="AI1538" s="614"/>
      <c r="AJ1538" s="552"/>
      <c r="AK1538" s="552"/>
      <c r="AL1538" s="552"/>
      <c r="AM1538" s="615"/>
      <c r="AN1538" s="259"/>
      <c r="AO1538" s="615"/>
      <c r="AP1538" s="552"/>
      <c r="AQ1538" s="552"/>
      <c r="AR1538" s="552"/>
      <c r="AS1538" s="552"/>
      <c r="AT1538" s="552"/>
      <c r="AU1538" s="552"/>
      <c r="AV1538" s="552"/>
      <c r="AW1538" s="616"/>
      <c r="AX1538" s="552"/>
      <c r="AY1538" s="552"/>
      <c r="AZ1538" s="552"/>
      <c r="BA1538" s="616"/>
      <c r="BB1538" s="552"/>
      <c r="BC1538" s="552"/>
      <c r="BD1538" s="552"/>
      <c r="BE1538" s="616"/>
      <c r="BF1538" s="552"/>
      <c r="BG1538" s="552"/>
      <c r="BH1538" s="552"/>
      <c r="BI1538" s="552"/>
      <c r="BJ1538" s="552"/>
      <c r="BK1538" s="552"/>
      <c r="BL1538" s="552"/>
      <c r="BM1538" s="552"/>
      <c r="BN1538" s="552"/>
      <c r="BO1538" s="678"/>
    </row>
    <row r="1539" spans="32:67" ht="20.25" customHeight="1">
      <c r="AF1539" s="678"/>
      <c r="AG1539" s="552"/>
      <c r="AH1539" s="552"/>
      <c r="AI1539" s="614"/>
      <c r="AJ1539" s="552"/>
      <c r="AK1539" s="552"/>
      <c r="AL1539" s="552"/>
      <c r="AM1539" s="615"/>
      <c r="AN1539" s="259"/>
      <c r="AO1539" s="615"/>
      <c r="AP1539" s="552"/>
      <c r="AQ1539" s="552"/>
      <c r="AR1539" s="552"/>
      <c r="AS1539" s="552"/>
      <c r="AT1539" s="552"/>
      <c r="AU1539" s="552"/>
      <c r="AV1539" s="552"/>
      <c r="AW1539" s="616"/>
      <c r="AX1539" s="552"/>
      <c r="AY1539" s="552"/>
      <c r="AZ1539" s="552"/>
      <c r="BA1539" s="616"/>
      <c r="BB1539" s="552"/>
      <c r="BC1539" s="552"/>
      <c r="BD1539" s="552"/>
      <c r="BE1539" s="616"/>
      <c r="BF1539" s="552"/>
      <c r="BG1539" s="552"/>
      <c r="BH1539" s="552"/>
      <c r="BI1539" s="552"/>
      <c r="BJ1539" s="552"/>
      <c r="BK1539" s="552"/>
      <c r="BL1539" s="552"/>
      <c r="BM1539" s="552"/>
      <c r="BN1539" s="552"/>
      <c r="BO1539" s="678"/>
    </row>
    <row r="1540" spans="32:67" ht="20.25" customHeight="1">
      <c r="AF1540" s="678"/>
      <c r="AG1540" s="552"/>
      <c r="AH1540" s="552"/>
      <c r="AI1540" s="614"/>
      <c r="AJ1540" s="552"/>
      <c r="AK1540" s="552"/>
      <c r="AL1540" s="552"/>
      <c r="AM1540" s="615"/>
      <c r="AN1540" s="259"/>
      <c r="AO1540" s="615"/>
      <c r="AP1540" s="552"/>
      <c r="AQ1540" s="552"/>
      <c r="AR1540" s="552"/>
      <c r="AS1540" s="552"/>
      <c r="AT1540" s="552"/>
      <c r="AU1540" s="552"/>
      <c r="AV1540" s="552"/>
      <c r="AW1540" s="616"/>
      <c r="AX1540" s="552"/>
      <c r="AY1540" s="552"/>
      <c r="AZ1540" s="552"/>
      <c r="BA1540" s="616"/>
      <c r="BB1540" s="552"/>
      <c r="BC1540" s="552"/>
      <c r="BD1540" s="552"/>
      <c r="BE1540" s="616"/>
      <c r="BF1540" s="552"/>
      <c r="BG1540" s="552"/>
      <c r="BH1540" s="552"/>
      <c r="BI1540" s="552"/>
      <c r="BJ1540" s="552"/>
      <c r="BK1540" s="552"/>
      <c r="BL1540" s="552"/>
      <c r="BM1540" s="552"/>
      <c r="BN1540" s="552"/>
      <c r="BO1540" s="678"/>
    </row>
    <row r="1541" spans="32:67" ht="20.25" customHeight="1">
      <c r="AF1541" s="678"/>
      <c r="AG1541" s="552"/>
      <c r="AH1541" s="552"/>
      <c r="AI1541" s="614"/>
      <c r="AJ1541" s="552"/>
      <c r="AK1541" s="552"/>
      <c r="AL1541" s="552"/>
      <c r="AM1541" s="615"/>
      <c r="AN1541" s="259"/>
      <c r="AO1541" s="615"/>
      <c r="AP1541" s="552"/>
      <c r="AQ1541" s="552"/>
      <c r="AR1541" s="552"/>
      <c r="AS1541" s="552"/>
      <c r="AT1541" s="552"/>
      <c r="AU1541" s="552"/>
      <c r="AV1541" s="552"/>
      <c r="AW1541" s="616"/>
      <c r="AX1541" s="552"/>
      <c r="AY1541" s="552"/>
      <c r="AZ1541" s="552"/>
      <c r="BA1541" s="616"/>
      <c r="BB1541" s="552"/>
      <c r="BC1541" s="552"/>
      <c r="BD1541" s="552"/>
      <c r="BE1541" s="616"/>
      <c r="BF1541" s="552"/>
      <c r="BG1541" s="552"/>
      <c r="BH1541" s="552"/>
      <c r="BI1541" s="552"/>
      <c r="BJ1541" s="552"/>
      <c r="BK1541" s="552"/>
      <c r="BL1541" s="552"/>
      <c r="BM1541" s="552"/>
      <c r="BN1541" s="552"/>
      <c r="BO1541" s="678"/>
    </row>
    <row r="1542" spans="32:67" ht="20.25" customHeight="1">
      <c r="AF1542" s="678"/>
      <c r="AG1542" s="552"/>
      <c r="AH1542" s="552"/>
      <c r="AI1542" s="614"/>
      <c r="AJ1542" s="552"/>
      <c r="AK1542" s="552"/>
      <c r="AL1542" s="552"/>
      <c r="AM1542" s="615"/>
      <c r="AN1542" s="259"/>
      <c r="AO1542" s="615"/>
      <c r="AP1542" s="552"/>
      <c r="AQ1542" s="552"/>
      <c r="AR1542" s="552"/>
      <c r="AS1542" s="552"/>
      <c r="AT1542" s="552"/>
      <c r="AU1542" s="552"/>
      <c r="AV1542" s="552"/>
      <c r="AW1542" s="616"/>
      <c r="AX1542" s="552"/>
      <c r="AY1542" s="552"/>
      <c r="AZ1542" s="552"/>
      <c r="BA1542" s="616"/>
      <c r="BB1542" s="552"/>
      <c r="BC1542" s="552"/>
      <c r="BD1542" s="552"/>
      <c r="BE1542" s="616"/>
      <c r="BF1542" s="552"/>
      <c r="BG1542" s="552"/>
      <c r="BH1542" s="552"/>
      <c r="BI1542" s="552"/>
      <c r="BJ1542" s="552"/>
      <c r="BK1542" s="552"/>
      <c r="BL1542" s="552"/>
      <c r="BM1542" s="552"/>
      <c r="BN1542" s="552"/>
      <c r="BO1542" s="678"/>
    </row>
    <row r="1543" spans="32:67" ht="20.25" customHeight="1">
      <c r="AF1543" s="678"/>
      <c r="AG1543" s="552"/>
      <c r="AH1543" s="552"/>
      <c r="AI1543" s="614"/>
      <c r="AJ1543" s="552"/>
      <c r="AK1543" s="552"/>
      <c r="AL1543" s="552"/>
      <c r="AM1543" s="615"/>
      <c r="AN1543" s="259"/>
      <c r="AO1543" s="615"/>
      <c r="AP1543" s="552"/>
      <c r="AQ1543" s="552"/>
      <c r="AR1543" s="552"/>
      <c r="AS1543" s="552"/>
      <c r="AT1543" s="552"/>
      <c r="AU1543" s="552"/>
      <c r="AV1543" s="552"/>
      <c r="AW1543" s="616"/>
      <c r="AX1543" s="552"/>
      <c r="AY1543" s="552"/>
      <c r="AZ1543" s="552"/>
      <c r="BA1543" s="616"/>
      <c r="BB1543" s="552"/>
      <c r="BC1543" s="552"/>
      <c r="BD1543" s="552"/>
      <c r="BE1543" s="616"/>
      <c r="BF1543" s="552"/>
      <c r="BG1543" s="552"/>
      <c r="BH1543" s="552"/>
      <c r="BI1543" s="552"/>
      <c r="BJ1543" s="552"/>
      <c r="BK1543" s="552"/>
      <c r="BL1543" s="552"/>
      <c r="BM1543" s="552"/>
      <c r="BN1543" s="552"/>
      <c r="BO1543" s="678"/>
    </row>
    <row r="1544" spans="32:67" ht="20.25" customHeight="1">
      <c r="AF1544" s="678"/>
      <c r="AG1544" s="552"/>
      <c r="AH1544" s="552"/>
      <c r="AI1544" s="614"/>
      <c r="AJ1544" s="552"/>
      <c r="AK1544" s="552"/>
      <c r="AL1544" s="552"/>
      <c r="AM1544" s="615"/>
      <c r="AN1544" s="259"/>
      <c r="AO1544" s="615"/>
      <c r="AP1544" s="552"/>
      <c r="AQ1544" s="552"/>
      <c r="AR1544" s="552"/>
      <c r="AS1544" s="552"/>
      <c r="AT1544" s="552"/>
      <c r="AU1544" s="552"/>
      <c r="AV1544" s="552"/>
      <c r="AW1544" s="616"/>
      <c r="AX1544" s="552"/>
      <c r="AY1544" s="552"/>
      <c r="AZ1544" s="552"/>
      <c r="BA1544" s="616"/>
      <c r="BB1544" s="552"/>
      <c r="BC1544" s="552"/>
      <c r="BD1544" s="552"/>
      <c r="BE1544" s="616"/>
      <c r="BF1544" s="552"/>
      <c r="BG1544" s="552"/>
      <c r="BH1544" s="552"/>
      <c r="BI1544" s="552"/>
      <c r="BJ1544" s="552"/>
      <c r="BK1544" s="552"/>
      <c r="BL1544" s="552"/>
      <c r="BM1544" s="552"/>
      <c r="BN1544" s="552"/>
      <c r="BO1544" s="678"/>
    </row>
    <row r="1545" spans="32:67" ht="20.25" customHeight="1">
      <c r="AF1545" s="678"/>
      <c r="AG1545" s="552"/>
      <c r="AH1545" s="552"/>
      <c r="AI1545" s="614"/>
      <c r="AJ1545" s="552"/>
      <c r="AK1545" s="552"/>
      <c r="AL1545" s="552"/>
      <c r="AM1545" s="615"/>
      <c r="AN1545" s="259"/>
      <c r="AO1545" s="615"/>
      <c r="AP1545" s="552"/>
      <c r="AQ1545" s="552"/>
      <c r="AR1545" s="552"/>
      <c r="AS1545" s="552"/>
      <c r="AT1545" s="552"/>
      <c r="AU1545" s="552"/>
      <c r="AV1545" s="552"/>
      <c r="AW1545" s="616"/>
      <c r="AX1545" s="552"/>
      <c r="AY1545" s="552"/>
      <c r="AZ1545" s="552"/>
      <c r="BA1545" s="616"/>
      <c r="BB1545" s="552"/>
      <c r="BC1545" s="552"/>
      <c r="BD1545" s="552"/>
      <c r="BE1545" s="616"/>
      <c r="BF1545" s="552"/>
      <c r="BG1545" s="552"/>
      <c r="BH1545" s="552"/>
      <c r="BI1545" s="552"/>
      <c r="BJ1545" s="552"/>
      <c r="BK1545" s="552"/>
      <c r="BL1545" s="552"/>
      <c r="BM1545" s="552"/>
      <c r="BN1545" s="552"/>
      <c r="BO1545" s="678"/>
    </row>
    <row r="1546" spans="32:67" ht="20.25" customHeight="1">
      <c r="AF1546" s="678"/>
      <c r="AG1546" s="552"/>
      <c r="AH1546" s="552"/>
      <c r="AI1546" s="614"/>
      <c r="AJ1546" s="552"/>
      <c r="AK1546" s="552"/>
      <c r="AL1546" s="552"/>
      <c r="AM1546" s="615"/>
      <c r="AN1546" s="259"/>
      <c r="AO1546" s="615"/>
      <c r="AP1546" s="552"/>
      <c r="AQ1546" s="552"/>
      <c r="AR1546" s="552"/>
      <c r="AS1546" s="552"/>
      <c r="AT1546" s="552"/>
      <c r="AU1546" s="552"/>
      <c r="AV1546" s="552"/>
      <c r="AW1546" s="616"/>
      <c r="AX1546" s="552"/>
      <c r="AY1546" s="552"/>
      <c r="AZ1546" s="552"/>
      <c r="BA1546" s="616"/>
      <c r="BB1546" s="552"/>
      <c r="BC1546" s="552"/>
      <c r="BD1546" s="552"/>
      <c r="BE1546" s="616"/>
      <c r="BF1546" s="552"/>
      <c r="BG1546" s="552"/>
      <c r="BH1546" s="552"/>
      <c r="BI1546" s="552"/>
      <c r="BJ1546" s="552"/>
      <c r="BK1546" s="552"/>
      <c r="BL1546" s="552"/>
      <c r="BM1546" s="552"/>
      <c r="BN1546" s="552"/>
      <c r="BO1546" s="678"/>
    </row>
    <row r="1547" spans="32:67" ht="20.25" customHeight="1">
      <c r="AF1547" s="678"/>
      <c r="AG1547" s="552"/>
      <c r="AH1547" s="552"/>
      <c r="AI1547" s="614"/>
      <c r="AJ1547" s="552"/>
      <c r="AK1547" s="552"/>
      <c r="AL1547" s="552"/>
      <c r="AM1547" s="615"/>
      <c r="AN1547" s="259"/>
      <c r="AO1547" s="615"/>
      <c r="AP1547" s="552"/>
      <c r="AQ1547" s="552"/>
      <c r="AR1547" s="552"/>
      <c r="AS1547" s="552"/>
      <c r="AT1547" s="552"/>
      <c r="AU1547" s="552"/>
      <c r="AV1547" s="552"/>
      <c r="AW1547" s="616"/>
      <c r="AX1547" s="552"/>
      <c r="AY1547" s="552"/>
      <c r="AZ1547" s="552"/>
      <c r="BA1547" s="616"/>
      <c r="BB1547" s="552"/>
      <c r="BC1547" s="552"/>
      <c r="BD1547" s="552"/>
      <c r="BE1547" s="616"/>
      <c r="BF1547" s="552"/>
      <c r="BG1547" s="552"/>
      <c r="BH1547" s="552"/>
      <c r="BI1547" s="552"/>
      <c r="BJ1547" s="552"/>
      <c r="BK1547" s="552"/>
      <c r="BL1547" s="552"/>
      <c r="BM1547" s="552"/>
      <c r="BN1547" s="552"/>
      <c r="BO1547" s="678"/>
    </row>
    <row r="1548" spans="32:67" ht="20.25" customHeight="1">
      <c r="AF1548" s="678"/>
      <c r="AG1548" s="552"/>
      <c r="AH1548" s="552"/>
      <c r="AI1548" s="614"/>
      <c r="AJ1548" s="552"/>
      <c r="AK1548" s="552"/>
      <c r="AL1548" s="552"/>
      <c r="AM1548" s="615"/>
      <c r="AN1548" s="259"/>
      <c r="AO1548" s="615"/>
      <c r="AP1548" s="552"/>
      <c r="AQ1548" s="552"/>
      <c r="AR1548" s="552"/>
      <c r="AS1548" s="552"/>
      <c r="AT1548" s="552"/>
      <c r="AU1548" s="552"/>
      <c r="AV1548" s="552"/>
      <c r="AW1548" s="616"/>
      <c r="AX1548" s="552"/>
      <c r="AY1548" s="552"/>
      <c r="AZ1548" s="552"/>
      <c r="BA1548" s="616"/>
      <c r="BB1548" s="552"/>
      <c r="BC1548" s="552"/>
      <c r="BD1548" s="552"/>
      <c r="BE1548" s="616"/>
      <c r="BF1548" s="552"/>
      <c r="BG1548" s="552"/>
      <c r="BH1548" s="552"/>
      <c r="BI1548" s="552"/>
      <c r="BJ1548" s="552"/>
      <c r="BK1548" s="552"/>
      <c r="BL1548" s="552"/>
      <c r="BM1548" s="552"/>
      <c r="BN1548" s="552"/>
      <c r="BO1548" s="678"/>
    </row>
    <row r="1549" spans="32:67" ht="20.25" customHeight="1">
      <c r="AF1549" s="678"/>
      <c r="AG1549" s="552"/>
      <c r="AH1549" s="552"/>
      <c r="AI1549" s="614"/>
      <c r="AJ1549" s="552"/>
      <c r="AK1549" s="552"/>
      <c r="AL1549" s="552"/>
      <c r="AM1549" s="615"/>
      <c r="AN1549" s="259"/>
      <c r="AO1549" s="615"/>
      <c r="AP1549" s="552"/>
      <c r="AQ1549" s="552"/>
      <c r="AR1549" s="552"/>
      <c r="AS1549" s="552"/>
      <c r="AT1549" s="552"/>
      <c r="AU1549" s="552"/>
      <c r="AV1549" s="552"/>
      <c r="AW1549" s="616"/>
      <c r="AX1549" s="552"/>
      <c r="AY1549" s="552"/>
      <c r="AZ1549" s="552"/>
      <c r="BA1549" s="616"/>
      <c r="BB1549" s="552"/>
      <c r="BC1549" s="552"/>
      <c r="BD1549" s="552"/>
      <c r="BE1549" s="616"/>
      <c r="BF1549" s="552"/>
      <c r="BG1549" s="552"/>
      <c r="BH1549" s="552"/>
      <c r="BI1549" s="552"/>
      <c r="BJ1549" s="552"/>
      <c r="BK1549" s="552"/>
      <c r="BL1549" s="552"/>
      <c r="BM1549" s="552"/>
      <c r="BN1549" s="552"/>
      <c r="BO1549" s="678"/>
    </row>
    <row r="1550" spans="32:67" ht="20.25" customHeight="1">
      <c r="AF1550" s="678"/>
      <c r="AG1550" s="552"/>
      <c r="AH1550" s="552"/>
      <c r="AI1550" s="614"/>
      <c r="AJ1550" s="552"/>
      <c r="AK1550" s="552"/>
      <c r="AL1550" s="552"/>
      <c r="AM1550" s="615"/>
      <c r="AN1550" s="259"/>
      <c r="AO1550" s="615"/>
      <c r="AP1550" s="552"/>
      <c r="AQ1550" s="552"/>
      <c r="AR1550" s="552"/>
      <c r="AS1550" s="552"/>
      <c r="AT1550" s="552"/>
      <c r="AU1550" s="552"/>
      <c r="AV1550" s="552"/>
      <c r="AW1550" s="616"/>
      <c r="AX1550" s="552"/>
      <c r="AY1550" s="552"/>
      <c r="AZ1550" s="552"/>
      <c r="BA1550" s="616"/>
      <c r="BB1550" s="552"/>
      <c r="BC1550" s="552"/>
      <c r="BD1550" s="552"/>
      <c r="BE1550" s="616"/>
      <c r="BF1550" s="552"/>
      <c r="BG1550" s="552"/>
      <c r="BH1550" s="552"/>
      <c r="BI1550" s="552"/>
      <c r="BJ1550" s="552"/>
      <c r="BK1550" s="552"/>
      <c r="BL1550" s="552"/>
      <c r="BM1550" s="552"/>
      <c r="BN1550" s="552"/>
      <c r="BO1550" s="678"/>
    </row>
    <row r="1551" spans="32:67" ht="20.25" customHeight="1">
      <c r="AF1551" s="678"/>
      <c r="AG1551" s="552"/>
      <c r="AH1551" s="552"/>
      <c r="AI1551" s="614"/>
      <c r="AJ1551" s="552"/>
      <c r="AK1551" s="552"/>
      <c r="AL1551" s="552"/>
      <c r="AM1551" s="615"/>
      <c r="AN1551" s="259"/>
      <c r="AO1551" s="615"/>
      <c r="AP1551" s="552"/>
      <c r="AQ1551" s="552"/>
      <c r="AR1551" s="552"/>
      <c r="AS1551" s="552"/>
      <c r="AT1551" s="552"/>
      <c r="AU1551" s="552"/>
      <c r="AV1551" s="552"/>
      <c r="AW1551" s="616"/>
      <c r="AX1551" s="552"/>
      <c r="AY1551" s="552"/>
      <c r="AZ1551" s="552"/>
      <c r="BA1551" s="616"/>
      <c r="BB1551" s="552"/>
      <c r="BC1551" s="552"/>
      <c r="BD1551" s="552"/>
      <c r="BE1551" s="616"/>
      <c r="BF1551" s="552"/>
      <c r="BG1551" s="552"/>
      <c r="BH1551" s="552"/>
      <c r="BI1551" s="552"/>
      <c r="BJ1551" s="552"/>
      <c r="BK1551" s="552"/>
      <c r="BL1551" s="552"/>
      <c r="BM1551" s="552"/>
      <c r="BN1551" s="552"/>
      <c r="BO1551" s="678"/>
    </row>
    <row r="1552" spans="32:67" ht="20.25" customHeight="1">
      <c r="AF1552" s="678"/>
      <c r="AG1552" s="552"/>
      <c r="AH1552" s="552"/>
      <c r="AI1552" s="614"/>
      <c r="AJ1552" s="552"/>
      <c r="AK1552" s="552"/>
      <c r="AL1552" s="552"/>
      <c r="AM1552" s="615"/>
      <c r="AN1552" s="259"/>
      <c r="AO1552" s="615"/>
      <c r="AP1552" s="552"/>
      <c r="AQ1552" s="552"/>
      <c r="AR1552" s="552"/>
      <c r="AS1552" s="552"/>
      <c r="AT1552" s="552"/>
      <c r="AU1552" s="552"/>
      <c r="AV1552" s="552"/>
      <c r="AW1552" s="616"/>
      <c r="AX1552" s="552"/>
      <c r="AY1552" s="552"/>
      <c r="AZ1552" s="552"/>
      <c r="BA1552" s="616"/>
      <c r="BB1552" s="552"/>
      <c r="BC1552" s="552"/>
      <c r="BD1552" s="552"/>
      <c r="BE1552" s="616"/>
      <c r="BF1552" s="552"/>
      <c r="BG1552" s="552"/>
      <c r="BH1552" s="552"/>
      <c r="BI1552" s="552"/>
      <c r="BJ1552" s="552"/>
      <c r="BK1552" s="552"/>
      <c r="BL1552" s="552"/>
      <c r="BM1552" s="552"/>
      <c r="BN1552" s="552"/>
      <c r="BO1552" s="678"/>
    </row>
    <row r="1553" spans="32:67" ht="20.25" customHeight="1">
      <c r="AF1553" s="678"/>
      <c r="AG1553" s="552"/>
      <c r="AH1553" s="552"/>
      <c r="AI1553" s="614"/>
      <c r="AJ1553" s="552"/>
      <c r="AK1553" s="552"/>
      <c r="AL1553" s="552"/>
      <c r="AM1553" s="615"/>
      <c r="AN1553" s="259"/>
      <c r="AO1553" s="615"/>
      <c r="AP1553" s="552"/>
      <c r="AQ1553" s="552"/>
      <c r="AR1553" s="552"/>
      <c r="AS1553" s="552"/>
      <c r="AT1553" s="552"/>
      <c r="AU1553" s="552"/>
      <c r="AV1553" s="552"/>
      <c r="AW1553" s="616"/>
      <c r="AX1553" s="552"/>
      <c r="AY1553" s="552"/>
      <c r="AZ1553" s="552"/>
      <c r="BA1553" s="616"/>
      <c r="BB1553" s="552"/>
      <c r="BC1553" s="552"/>
      <c r="BD1553" s="552"/>
      <c r="BE1553" s="616"/>
      <c r="BF1553" s="552"/>
      <c r="BG1553" s="552"/>
      <c r="BH1553" s="552"/>
      <c r="BI1553" s="552"/>
      <c r="BJ1553" s="552"/>
      <c r="BK1553" s="552"/>
      <c r="BL1553" s="552"/>
      <c r="BM1553" s="552"/>
      <c r="BN1553" s="552"/>
      <c r="BO1553" s="678"/>
    </row>
    <row r="1554" spans="32:67" ht="20.25" customHeight="1">
      <c r="AF1554" s="678"/>
      <c r="AG1554" s="552"/>
      <c r="AH1554" s="552"/>
      <c r="AI1554" s="614"/>
      <c r="AJ1554" s="552"/>
      <c r="AK1554" s="552"/>
      <c r="AL1554" s="552"/>
      <c r="AM1554" s="615"/>
      <c r="AN1554" s="259"/>
      <c r="AO1554" s="615"/>
      <c r="AP1554" s="552"/>
      <c r="AQ1554" s="552"/>
      <c r="AR1554" s="552"/>
      <c r="AS1554" s="552"/>
      <c r="AT1554" s="552"/>
      <c r="AU1554" s="552"/>
      <c r="AV1554" s="552"/>
      <c r="AW1554" s="616"/>
      <c r="AX1554" s="552"/>
      <c r="AY1554" s="552"/>
      <c r="AZ1554" s="552"/>
      <c r="BA1554" s="616"/>
      <c r="BB1554" s="552"/>
      <c r="BC1554" s="552"/>
      <c r="BD1554" s="552"/>
      <c r="BE1554" s="616"/>
      <c r="BF1554" s="552"/>
      <c r="BG1554" s="552"/>
      <c r="BH1554" s="552"/>
      <c r="BI1554" s="552"/>
      <c r="BJ1554" s="552"/>
      <c r="BK1554" s="552"/>
      <c r="BL1554" s="552"/>
      <c r="BM1554" s="552"/>
      <c r="BN1554" s="552"/>
      <c r="BO1554" s="678"/>
    </row>
    <row r="1555" spans="32:67" ht="20.25" customHeight="1">
      <c r="AF1555" s="678"/>
      <c r="AG1555" s="552"/>
      <c r="AH1555" s="552"/>
      <c r="AI1555" s="614"/>
      <c r="AJ1555" s="552"/>
      <c r="AK1555" s="552"/>
      <c r="AL1555" s="552"/>
      <c r="AM1555" s="615"/>
      <c r="AN1555" s="259"/>
      <c r="AO1555" s="615"/>
      <c r="AP1555" s="552"/>
      <c r="AQ1555" s="552"/>
      <c r="AR1555" s="552"/>
      <c r="AS1555" s="552"/>
      <c r="AT1555" s="552"/>
      <c r="AU1555" s="552"/>
      <c r="AV1555" s="552"/>
      <c r="AW1555" s="616"/>
      <c r="AX1555" s="552"/>
      <c r="AY1555" s="552"/>
      <c r="AZ1555" s="552"/>
      <c r="BA1555" s="616"/>
      <c r="BB1555" s="552"/>
      <c r="BC1555" s="552"/>
      <c r="BD1555" s="552"/>
      <c r="BE1555" s="616"/>
      <c r="BF1555" s="552"/>
      <c r="BG1555" s="552"/>
      <c r="BH1555" s="552"/>
      <c r="BI1555" s="552"/>
      <c r="BJ1555" s="552"/>
      <c r="BK1555" s="552"/>
      <c r="BL1555" s="552"/>
      <c r="BM1555" s="552"/>
      <c r="BN1555" s="552"/>
      <c r="BO1555" s="678"/>
    </row>
    <row r="1556" spans="32:67" ht="20.25" customHeight="1">
      <c r="AF1556" s="678"/>
      <c r="AG1556" s="552"/>
      <c r="AH1556" s="552"/>
      <c r="AI1556" s="614"/>
      <c r="AJ1556" s="552"/>
      <c r="AK1556" s="552"/>
      <c r="AL1556" s="552"/>
      <c r="AM1556" s="615"/>
      <c r="AN1556" s="259"/>
      <c r="AO1556" s="615"/>
      <c r="AP1556" s="552"/>
      <c r="AQ1556" s="552"/>
      <c r="AR1556" s="552"/>
      <c r="AS1556" s="552"/>
      <c r="AT1556" s="552"/>
      <c r="AU1556" s="552"/>
      <c r="AV1556" s="552"/>
      <c r="AW1556" s="616"/>
      <c r="AX1556" s="552"/>
      <c r="AY1556" s="552"/>
      <c r="AZ1556" s="552"/>
      <c r="BA1556" s="616"/>
      <c r="BB1556" s="552"/>
      <c r="BC1556" s="552"/>
      <c r="BD1556" s="552"/>
      <c r="BE1556" s="616"/>
      <c r="BF1556" s="552"/>
      <c r="BG1556" s="552"/>
      <c r="BH1556" s="552"/>
      <c r="BI1556" s="552"/>
      <c r="BJ1556" s="552"/>
      <c r="BK1556" s="552"/>
      <c r="BL1556" s="552"/>
      <c r="BM1556" s="552"/>
      <c r="BN1556" s="552"/>
      <c r="BO1556" s="678"/>
    </row>
    <row r="1557" spans="32:67" ht="20.25" customHeight="1">
      <c r="AF1557" s="678"/>
      <c r="AG1557" s="552"/>
      <c r="AH1557" s="552"/>
      <c r="AI1557" s="614"/>
      <c r="AJ1557" s="552"/>
      <c r="AK1557" s="552"/>
      <c r="AL1557" s="552"/>
      <c r="AM1557" s="615"/>
      <c r="AN1557" s="259"/>
      <c r="AO1557" s="615"/>
      <c r="AP1557" s="552"/>
      <c r="AQ1557" s="552"/>
      <c r="AR1557" s="552"/>
      <c r="AS1557" s="552"/>
      <c r="AT1557" s="552"/>
      <c r="AU1557" s="552"/>
      <c r="AV1557" s="552"/>
      <c r="AW1557" s="616"/>
      <c r="AX1557" s="552"/>
      <c r="AY1557" s="552"/>
      <c r="AZ1557" s="552"/>
      <c r="BA1557" s="616"/>
      <c r="BB1557" s="552"/>
      <c r="BC1557" s="552"/>
      <c r="BD1557" s="552"/>
      <c r="BE1557" s="616"/>
      <c r="BF1557" s="552"/>
      <c r="BG1557" s="552"/>
      <c r="BH1557" s="552"/>
      <c r="BI1557" s="552"/>
      <c r="BJ1557" s="552"/>
      <c r="BK1557" s="552"/>
      <c r="BL1557" s="552"/>
      <c r="BM1557" s="552"/>
      <c r="BN1557" s="552"/>
      <c r="BO1557" s="678"/>
    </row>
    <row r="1558" spans="32:67" ht="20.25" customHeight="1">
      <c r="AF1558" s="678"/>
      <c r="AG1558" s="552"/>
      <c r="AH1558" s="552"/>
      <c r="AI1558" s="614"/>
      <c r="AJ1558" s="552"/>
      <c r="AK1558" s="552"/>
      <c r="AL1558" s="552"/>
      <c r="AM1558" s="615"/>
      <c r="AN1558" s="259"/>
      <c r="AO1558" s="615"/>
      <c r="AP1558" s="552"/>
      <c r="AQ1558" s="552"/>
      <c r="AR1558" s="552"/>
      <c r="AS1558" s="552"/>
      <c r="AT1558" s="552"/>
      <c r="AU1558" s="552"/>
      <c r="AV1558" s="552"/>
      <c r="AW1558" s="616"/>
      <c r="AX1558" s="552"/>
      <c r="AY1558" s="552"/>
      <c r="AZ1558" s="552"/>
      <c r="BA1558" s="616"/>
      <c r="BB1558" s="552"/>
      <c r="BC1558" s="552"/>
      <c r="BD1558" s="552"/>
      <c r="BE1558" s="616"/>
      <c r="BF1558" s="552"/>
      <c r="BG1558" s="552"/>
      <c r="BH1558" s="552"/>
      <c r="BI1558" s="552"/>
      <c r="BJ1558" s="552"/>
      <c r="BK1558" s="552"/>
      <c r="BL1558" s="552"/>
      <c r="BM1558" s="552"/>
      <c r="BN1558" s="552"/>
      <c r="BO1558" s="678"/>
    </row>
    <row r="1559" spans="32:67" ht="20.25" customHeight="1">
      <c r="AF1559" s="678"/>
      <c r="AG1559" s="552"/>
      <c r="AH1559" s="552"/>
      <c r="AI1559" s="614"/>
      <c r="AJ1559" s="552"/>
      <c r="AK1559" s="552"/>
      <c r="AL1559" s="552"/>
      <c r="AM1559" s="615"/>
      <c r="AN1559" s="259"/>
      <c r="AO1559" s="615"/>
      <c r="AP1559" s="552"/>
      <c r="AQ1559" s="552"/>
      <c r="AR1559" s="552"/>
      <c r="AS1559" s="552"/>
      <c r="AT1559" s="552"/>
      <c r="AU1559" s="552"/>
      <c r="AV1559" s="552"/>
      <c r="AW1559" s="616"/>
      <c r="AX1559" s="552"/>
      <c r="AY1559" s="552"/>
      <c r="AZ1559" s="552"/>
      <c r="BA1559" s="616"/>
      <c r="BB1559" s="552"/>
      <c r="BC1559" s="552"/>
      <c r="BD1559" s="552"/>
      <c r="BE1559" s="616"/>
      <c r="BF1559" s="552"/>
      <c r="BG1559" s="552"/>
      <c r="BH1559" s="552"/>
      <c r="BI1559" s="552"/>
      <c r="BJ1559" s="552"/>
      <c r="BK1559" s="552"/>
      <c r="BL1559" s="552"/>
      <c r="BM1559" s="552"/>
      <c r="BN1559" s="552"/>
      <c r="BO1559" s="678"/>
    </row>
    <row r="1560" spans="32:67" ht="20.25" customHeight="1">
      <c r="AF1560" s="678"/>
      <c r="AG1560" s="552"/>
      <c r="AH1560" s="552"/>
      <c r="AI1560" s="614"/>
      <c r="AJ1560" s="552"/>
      <c r="AK1560" s="552"/>
      <c r="AL1560" s="552"/>
      <c r="AM1560" s="615"/>
      <c r="AN1560" s="259"/>
      <c r="AO1560" s="615"/>
      <c r="AP1560" s="552"/>
      <c r="AQ1560" s="552"/>
      <c r="AR1560" s="552"/>
      <c r="AS1560" s="552"/>
      <c r="AT1560" s="552"/>
      <c r="AU1560" s="552"/>
      <c r="AV1560" s="552"/>
      <c r="AW1560" s="616"/>
      <c r="AX1560" s="552"/>
      <c r="AY1560" s="552"/>
      <c r="AZ1560" s="552"/>
      <c r="BA1560" s="616"/>
      <c r="BB1560" s="552"/>
      <c r="BC1560" s="552"/>
      <c r="BD1560" s="552"/>
      <c r="BE1560" s="616"/>
      <c r="BF1560" s="552"/>
      <c r="BG1560" s="552"/>
      <c r="BH1560" s="552"/>
      <c r="BI1560" s="552"/>
      <c r="BJ1560" s="552"/>
      <c r="BK1560" s="552"/>
      <c r="BL1560" s="552"/>
      <c r="BM1560" s="552"/>
      <c r="BN1560" s="552"/>
      <c r="BO1560" s="678"/>
    </row>
    <row r="1561" spans="32:67" ht="20.25" customHeight="1">
      <c r="AF1561" s="678"/>
      <c r="AG1561" s="552"/>
      <c r="AH1561" s="552"/>
      <c r="AI1561" s="614"/>
      <c r="AJ1561" s="552"/>
      <c r="AK1561" s="552"/>
      <c r="AL1561" s="552"/>
      <c r="AM1561" s="615"/>
      <c r="AN1561" s="259"/>
      <c r="AO1561" s="615"/>
      <c r="AP1561" s="552"/>
      <c r="AQ1561" s="552"/>
      <c r="AR1561" s="552"/>
      <c r="AS1561" s="552"/>
      <c r="AT1561" s="552"/>
      <c r="AU1561" s="552"/>
      <c r="AV1561" s="552"/>
      <c r="AW1561" s="616"/>
      <c r="AX1561" s="552"/>
      <c r="AY1561" s="552"/>
      <c r="AZ1561" s="552"/>
      <c r="BA1561" s="616"/>
      <c r="BB1561" s="552"/>
      <c r="BC1561" s="552"/>
      <c r="BD1561" s="552"/>
      <c r="BE1561" s="616"/>
      <c r="BF1561" s="552"/>
      <c r="BG1561" s="552"/>
      <c r="BH1561" s="552"/>
      <c r="BI1561" s="552"/>
      <c r="BJ1561" s="552"/>
      <c r="BK1561" s="552"/>
      <c r="BL1561" s="552"/>
      <c r="BM1561" s="552"/>
      <c r="BN1561" s="552"/>
      <c r="BO1561" s="678"/>
    </row>
    <row r="1562" spans="32:67" ht="20.25" customHeight="1">
      <c r="AF1562" s="678"/>
      <c r="AG1562" s="552"/>
      <c r="AH1562" s="552"/>
      <c r="AI1562" s="614"/>
      <c r="AJ1562" s="552"/>
      <c r="AK1562" s="552"/>
      <c r="AL1562" s="552"/>
      <c r="AM1562" s="615"/>
      <c r="AN1562" s="259"/>
      <c r="AO1562" s="615"/>
      <c r="AP1562" s="552"/>
      <c r="AQ1562" s="552"/>
      <c r="AR1562" s="552"/>
      <c r="AS1562" s="552"/>
      <c r="AT1562" s="552"/>
      <c r="AU1562" s="552"/>
      <c r="AV1562" s="552"/>
      <c r="AW1562" s="616"/>
      <c r="AX1562" s="552"/>
      <c r="AY1562" s="552"/>
      <c r="AZ1562" s="552"/>
      <c r="BA1562" s="616"/>
      <c r="BB1562" s="552"/>
      <c r="BC1562" s="552"/>
      <c r="BD1562" s="552"/>
      <c r="BE1562" s="616"/>
      <c r="BF1562" s="552"/>
      <c r="BG1562" s="552"/>
      <c r="BH1562" s="552"/>
      <c r="BI1562" s="552"/>
      <c r="BJ1562" s="552"/>
      <c r="BK1562" s="552"/>
      <c r="BL1562" s="552"/>
      <c r="BM1562" s="552"/>
      <c r="BN1562" s="552"/>
      <c r="BO1562" s="678"/>
    </row>
    <row r="1563" spans="32:67" ht="20.25" customHeight="1">
      <c r="AF1563" s="678"/>
      <c r="AG1563" s="552"/>
      <c r="AH1563" s="552"/>
      <c r="AI1563" s="614"/>
      <c r="AJ1563" s="552"/>
      <c r="AK1563" s="552"/>
      <c r="AL1563" s="552"/>
      <c r="AM1563" s="615"/>
      <c r="AN1563" s="259"/>
      <c r="AO1563" s="615"/>
      <c r="AP1563" s="552"/>
      <c r="AQ1563" s="552"/>
      <c r="AR1563" s="552"/>
      <c r="AS1563" s="552"/>
      <c r="AT1563" s="552"/>
      <c r="AU1563" s="552"/>
      <c r="AV1563" s="552"/>
      <c r="AW1563" s="616"/>
      <c r="AX1563" s="552"/>
      <c r="AY1563" s="552"/>
      <c r="AZ1563" s="552"/>
      <c r="BA1563" s="616"/>
      <c r="BB1563" s="552"/>
      <c r="BC1563" s="552"/>
      <c r="BD1563" s="552"/>
      <c r="BE1563" s="616"/>
      <c r="BF1563" s="552"/>
      <c r="BG1563" s="552"/>
      <c r="BH1563" s="552"/>
      <c r="BI1563" s="552"/>
      <c r="BJ1563" s="552"/>
      <c r="BK1563" s="552"/>
      <c r="BL1563" s="552"/>
      <c r="BM1563" s="552"/>
      <c r="BN1563" s="552"/>
      <c r="BO1563" s="678"/>
    </row>
    <row r="1564" spans="32:67" ht="20.25" customHeight="1">
      <c r="AF1564" s="678"/>
      <c r="AG1564" s="552"/>
      <c r="AH1564" s="552"/>
      <c r="AI1564" s="614"/>
      <c r="AJ1564" s="552"/>
      <c r="AK1564" s="552"/>
      <c r="AL1564" s="552"/>
      <c r="AM1564" s="615"/>
      <c r="AN1564" s="259"/>
      <c r="AO1564" s="615"/>
      <c r="AP1564" s="552"/>
      <c r="AQ1564" s="552"/>
      <c r="AR1564" s="552"/>
      <c r="AS1564" s="552"/>
      <c r="AT1564" s="552"/>
      <c r="AU1564" s="552"/>
      <c r="AV1564" s="552"/>
      <c r="AW1564" s="616"/>
      <c r="AX1564" s="552"/>
      <c r="AY1564" s="552"/>
      <c r="AZ1564" s="552"/>
      <c r="BA1564" s="616"/>
      <c r="BB1564" s="552"/>
      <c r="BC1564" s="552"/>
      <c r="BD1564" s="552"/>
      <c r="BE1564" s="616"/>
      <c r="BF1564" s="552"/>
      <c r="BG1564" s="552"/>
      <c r="BH1564" s="552"/>
      <c r="BI1564" s="552"/>
      <c r="BJ1564" s="552"/>
      <c r="BK1564" s="552"/>
      <c r="BL1564" s="552"/>
      <c r="BM1564" s="552"/>
      <c r="BN1564" s="552"/>
      <c r="BO1564" s="678"/>
    </row>
    <row r="1565" spans="32:67" ht="20.25" customHeight="1">
      <c r="AF1565" s="678"/>
      <c r="AG1565" s="552"/>
      <c r="AH1565" s="552"/>
      <c r="AI1565" s="614"/>
      <c r="AJ1565" s="552"/>
      <c r="AK1565" s="552"/>
      <c r="AL1565" s="552"/>
      <c r="AM1565" s="615"/>
      <c r="AN1565" s="259"/>
      <c r="AO1565" s="615"/>
      <c r="AP1565" s="552"/>
      <c r="AQ1565" s="552"/>
      <c r="AR1565" s="552"/>
      <c r="AS1565" s="552"/>
      <c r="AT1565" s="552"/>
      <c r="AU1565" s="552"/>
      <c r="AV1565" s="552"/>
      <c r="AW1565" s="616"/>
      <c r="AX1565" s="552"/>
      <c r="AY1565" s="552"/>
      <c r="AZ1565" s="552"/>
      <c r="BA1565" s="616"/>
      <c r="BB1565" s="552"/>
      <c r="BC1565" s="552"/>
      <c r="BD1565" s="552"/>
      <c r="BE1565" s="616"/>
      <c r="BF1565" s="552"/>
      <c r="BG1565" s="552"/>
      <c r="BH1565" s="552"/>
      <c r="BI1565" s="552"/>
      <c r="BJ1565" s="552"/>
      <c r="BK1565" s="552"/>
      <c r="BL1565" s="552"/>
      <c r="BM1565" s="552"/>
      <c r="BN1565" s="552"/>
      <c r="BO1565" s="678"/>
    </row>
    <row r="1566" spans="32:67" ht="20.25" customHeight="1">
      <c r="AF1566" s="678"/>
      <c r="AG1566" s="552"/>
      <c r="AH1566" s="552"/>
      <c r="AI1566" s="614"/>
      <c r="AJ1566" s="552"/>
      <c r="AK1566" s="552"/>
      <c r="AL1566" s="552"/>
      <c r="AM1566" s="615"/>
      <c r="AN1566" s="259"/>
      <c r="AO1566" s="615"/>
      <c r="AP1566" s="552"/>
      <c r="AQ1566" s="552"/>
      <c r="AR1566" s="552"/>
      <c r="AS1566" s="552"/>
      <c r="AT1566" s="552"/>
      <c r="AU1566" s="552"/>
      <c r="AV1566" s="552"/>
      <c r="AW1566" s="616"/>
      <c r="AX1566" s="552"/>
      <c r="AY1566" s="552"/>
      <c r="AZ1566" s="552"/>
      <c r="BA1566" s="616"/>
      <c r="BB1566" s="552"/>
      <c r="BC1566" s="552"/>
      <c r="BD1566" s="552"/>
      <c r="BE1566" s="616"/>
      <c r="BF1566" s="552"/>
      <c r="BG1566" s="552"/>
      <c r="BH1566" s="552"/>
      <c r="BI1566" s="552"/>
      <c r="BJ1566" s="552"/>
      <c r="BK1566" s="552"/>
      <c r="BL1566" s="552"/>
      <c r="BM1566" s="552"/>
      <c r="BN1566" s="552"/>
      <c r="BO1566" s="678"/>
    </row>
    <row r="1567" spans="32:67" ht="20.25" customHeight="1">
      <c r="AF1567" s="678"/>
      <c r="AG1567" s="552"/>
      <c r="AH1567" s="552"/>
      <c r="AI1567" s="614"/>
      <c r="AJ1567" s="552"/>
      <c r="AK1567" s="552"/>
      <c r="AL1567" s="552"/>
      <c r="AM1567" s="615"/>
      <c r="AN1567" s="259"/>
      <c r="AO1567" s="615"/>
      <c r="AP1567" s="552"/>
      <c r="AQ1567" s="552"/>
      <c r="AR1567" s="552"/>
      <c r="AS1567" s="552"/>
      <c r="AT1567" s="552"/>
      <c r="AU1567" s="552"/>
      <c r="AV1567" s="552"/>
      <c r="AW1567" s="616"/>
      <c r="AX1567" s="552"/>
      <c r="AY1567" s="552"/>
      <c r="AZ1567" s="552"/>
      <c r="BA1567" s="616"/>
      <c r="BB1567" s="552"/>
      <c r="BC1567" s="552"/>
      <c r="BD1567" s="552"/>
      <c r="BE1567" s="616"/>
      <c r="BF1567" s="552"/>
      <c r="BG1567" s="552"/>
      <c r="BH1567" s="552"/>
      <c r="BI1567" s="552"/>
      <c r="BJ1567" s="552"/>
      <c r="BK1567" s="552"/>
      <c r="BL1567" s="552"/>
      <c r="BM1567" s="552"/>
      <c r="BN1567" s="552"/>
      <c r="BO1567" s="678"/>
    </row>
    <row r="1568" spans="32:67" ht="20.25" customHeight="1">
      <c r="AF1568" s="678"/>
      <c r="AG1568" s="552"/>
      <c r="AH1568" s="552"/>
      <c r="AI1568" s="614"/>
      <c r="AJ1568" s="552"/>
      <c r="AK1568" s="552"/>
      <c r="AL1568" s="552"/>
      <c r="AM1568" s="615"/>
      <c r="AN1568" s="259"/>
      <c r="AO1568" s="615"/>
      <c r="AP1568" s="552"/>
      <c r="AQ1568" s="552"/>
      <c r="AR1568" s="552"/>
      <c r="AS1568" s="552"/>
      <c r="AT1568" s="552"/>
      <c r="AU1568" s="552"/>
      <c r="AV1568" s="552"/>
      <c r="AW1568" s="616"/>
      <c r="AX1568" s="552"/>
      <c r="AY1568" s="552"/>
      <c r="AZ1568" s="552"/>
      <c r="BA1568" s="616"/>
      <c r="BB1568" s="552"/>
      <c r="BC1568" s="552"/>
      <c r="BD1568" s="552"/>
      <c r="BE1568" s="616"/>
      <c r="BF1568" s="552"/>
      <c r="BG1568" s="552"/>
      <c r="BH1568" s="552"/>
      <c r="BI1568" s="552"/>
      <c r="BJ1568" s="552"/>
      <c r="BK1568" s="552"/>
      <c r="BL1568" s="552"/>
      <c r="BM1568" s="552"/>
      <c r="BN1568" s="552"/>
      <c r="BO1568" s="678"/>
    </row>
    <row r="1569" spans="32:67" ht="20.25" customHeight="1">
      <c r="AF1569" s="678"/>
      <c r="AG1569" s="552"/>
      <c r="AH1569" s="552"/>
      <c r="AI1569" s="614"/>
      <c r="AJ1569" s="552"/>
      <c r="AK1569" s="552"/>
      <c r="AL1569" s="552"/>
      <c r="AM1569" s="615"/>
      <c r="AN1569" s="259"/>
      <c r="AO1569" s="615"/>
      <c r="AP1569" s="552"/>
      <c r="AQ1569" s="552"/>
      <c r="AR1569" s="552"/>
      <c r="AS1569" s="552"/>
      <c r="AT1569" s="552"/>
      <c r="AU1569" s="552"/>
      <c r="AV1569" s="552"/>
      <c r="AW1569" s="616"/>
      <c r="AX1569" s="552"/>
      <c r="AY1569" s="552"/>
      <c r="AZ1569" s="552"/>
      <c r="BA1569" s="616"/>
      <c r="BB1569" s="552"/>
      <c r="BC1569" s="552"/>
      <c r="BD1569" s="552"/>
      <c r="BE1569" s="616"/>
      <c r="BF1569" s="552"/>
      <c r="BG1569" s="552"/>
      <c r="BH1569" s="552"/>
      <c r="BI1569" s="552"/>
      <c r="BJ1569" s="552"/>
      <c r="BK1569" s="552"/>
      <c r="BL1569" s="552"/>
      <c r="BM1569" s="552"/>
      <c r="BN1569" s="552"/>
      <c r="BO1569" s="678"/>
    </row>
    <row r="1570" spans="32:67" ht="20.25" customHeight="1">
      <c r="AF1570" s="678"/>
      <c r="AG1570" s="552"/>
      <c r="AH1570" s="552"/>
      <c r="AI1570" s="614"/>
      <c r="AJ1570" s="552"/>
      <c r="AK1570" s="552"/>
      <c r="AL1570" s="552"/>
      <c r="AM1570" s="615"/>
      <c r="AN1570" s="259"/>
      <c r="AO1570" s="615"/>
      <c r="AP1570" s="552"/>
      <c r="AQ1570" s="552"/>
      <c r="AR1570" s="552"/>
      <c r="AS1570" s="552"/>
      <c r="AT1570" s="552"/>
      <c r="AU1570" s="552"/>
      <c r="AV1570" s="552"/>
      <c r="AW1570" s="616"/>
      <c r="AX1570" s="552"/>
      <c r="AY1570" s="552"/>
      <c r="AZ1570" s="552"/>
      <c r="BA1570" s="616"/>
      <c r="BB1570" s="552"/>
      <c r="BC1570" s="552"/>
      <c r="BD1570" s="552"/>
      <c r="BE1570" s="616"/>
      <c r="BF1570" s="552"/>
      <c r="BG1570" s="552"/>
      <c r="BH1570" s="552"/>
      <c r="BI1570" s="552"/>
      <c r="BJ1570" s="552"/>
      <c r="BK1570" s="552"/>
      <c r="BL1570" s="552"/>
      <c r="BM1570" s="552"/>
      <c r="BN1570" s="552"/>
      <c r="BO1570" s="678"/>
    </row>
    <row r="1571" spans="32:67" ht="20.25" customHeight="1">
      <c r="AF1571" s="678"/>
      <c r="AG1571" s="552"/>
      <c r="AH1571" s="552"/>
      <c r="AI1571" s="614"/>
      <c r="AJ1571" s="552"/>
      <c r="AK1571" s="552"/>
      <c r="AL1571" s="552"/>
      <c r="AM1571" s="615"/>
      <c r="AN1571" s="259"/>
      <c r="AO1571" s="615"/>
      <c r="AP1571" s="552"/>
      <c r="AQ1571" s="552"/>
      <c r="AR1571" s="552"/>
      <c r="AS1571" s="552"/>
      <c r="AT1571" s="552"/>
      <c r="AU1571" s="552"/>
      <c r="AV1571" s="552"/>
      <c r="AW1571" s="616"/>
      <c r="AX1571" s="552"/>
      <c r="AY1571" s="552"/>
      <c r="AZ1571" s="552"/>
      <c r="BA1571" s="616"/>
      <c r="BB1571" s="552"/>
      <c r="BC1571" s="552"/>
      <c r="BD1571" s="552"/>
      <c r="BE1571" s="616"/>
      <c r="BF1571" s="552"/>
      <c r="BG1571" s="552"/>
      <c r="BH1571" s="552"/>
      <c r="BI1571" s="552"/>
      <c r="BJ1571" s="552"/>
      <c r="BK1571" s="552"/>
      <c r="BL1571" s="552"/>
      <c r="BM1571" s="552"/>
      <c r="BN1571" s="552"/>
      <c r="BO1571" s="678"/>
    </row>
    <row r="1572" spans="32:67" ht="20.25" customHeight="1">
      <c r="AF1572" s="678"/>
      <c r="AG1572" s="552"/>
      <c r="AH1572" s="552"/>
      <c r="AI1572" s="614"/>
      <c r="AJ1572" s="552"/>
      <c r="AK1572" s="552"/>
      <c r="AL1572" s="552"/>
      <c r="AM1572" s="615"/>
      <c r="AN1572" s="259"/>
      <c r="AO1572" s="615"/>
      <c r="AP1572" s="552"/>
      <c r="AQ1572" s="552"/>
      <c r="AR1572" s="552"/>
      <c r="AS1572" s="552"/>
      <c r="AT1572" s="552"/>
      <c r="AU1572" s="552"/>
      <c r="AV1572" s="552"/>
      <c r="AW1572" s="616"/>
      <c r="AX1572" s="552"/>
      <c r="AY1572" s="552"/>
      <c r="AZ1572" s="552"/>
      <c r="BA1572" s="616"/>
      <c r="BB1572" s="552"/>
      <c r="BC1572" s="552"/>
      <c r="BD1572" s="552"/>
      <c r="BE1572" s="616"/>
      <c r="BF1572" s="552"/>
      <c r="BG1572" s="552"/>
      <c r="BH1572" s="552"/>
      <c r="BI1572" s="552"/>
      <c r="BJ1572" s="552"/>
      <c r="BK1572" s="552"/>
      <c r="BL1572" s="552"/>
      <c r="BM1572" s="552"/>
      <c r="BN1572" s="552"/>
      <c r="BO1572" s="678"/>
    </row>
    <row r="1573" spans="32:67" ht="20.25" customHeight="1">
      <c r="AF1573" s="678"/>
      <c r="AG1573" s="552"/>
      <c r="AH1573" s="552"/>
      <c r="AI1573" s="614"/>
      <c r="AJ1573" s="552"/>
      <c r="AK1573" s="552"/>
      <c r="AL1573" s="552"/>
      <c r="AM1573" s="615"/>
      <c r="AN1573" s="259"/>
      <c r="AO1573" s="615"/>
      <c r="AP1573" s="552"/>
      <c r="AQ1573" s="552"/>
      <c r="AR1573" s="552"/>
      <c r="AS1573" s="552"/>
      <c r="AT1573" s="552"/>
      <c r="AU1573" s="552"/>
      <c r="AV1573" s="552"/>
      <c r="AW1573" s="616"/>
      <c r="AX1573" s="552"/>
      <c r="AY1573" s="552"/>
      <c r="AZ1573" s="552"/>
      <c r="BA1573" s="616"/>
      <c r="BB1573" s="552"/>
      <c r="BC1573" s="552"/>
      <c r="BD1573" s="552"/>
      <c r="BE1573" s="616"/>
      <c r="BF1573" s="552"/>
      <c r="BG1573" s="552"/>
      <c r="BH1573" s="552"/>
      <c r="BI1573" s="552"/>
      <c r="BJ1573" s="552"/>
      <c r="BK1573" s="552"/>
      <c r="BL1573" s="552"/>
      <c r="BM1573" s="552"/>
      <c r="BN1573" s="552"/>
      <c r="BO1573" s="678"/>
    </row>
    <row r="1574" spans="32:67" ht="20.25" customHeight="1">
      <c r="AF1574" s="678"/>
      <c r="AG1574" s="552"/>
      <c r="AH1574" s="552"/>
      <c r="AI1574" s="614"/>
      <c r="AJ1574" s="552"/>
      <c r="AK1574" s="552"/>
      <c r="AL1574" s="552"/>
      <c r="AM1574" s="615"/>
      <c r="AN1574" s="259"/>
      <c r="AO1574" s="615"/>
      <c r="AP1574" s="552"/>
      <c r="AQ1574" s="552"/>
      <c r="AR1574" s="552"/>
      <c r="AS1574" s="552"/>
      <c r="AT1574" s="552"/>
      <c r="AU1574" s="552"/>
      <c r="AV1574" s="552"/>
      <c r="AW1574" s="616"/>
      <c r="AX1574" s="552"/>
      <c r="AY1574" s="552"/>
      <c r="AZ1574" s="552"/>
      <c r="BA1574" s="616"/>
      <c r="BB1574" s="552"/>
      <c r="BC1574" s="552"/>
      <c r="BD1574" s="552"/>
      <c r="BE1574" s="616"/>
      <c r="BF1574" s="552"/>
      <c r="BG1574" s="552"/>
      <c r="BH1574" s="552"/>
      <c r="BI1574" s="552"/>
      <c r="BJ1574" s="552"/>
      <c r="BK1574" s="552"/>
      <c r="BL1574" s="552"/>
      <c r="BM1574" s="552"/>
      <c r="BN1574" s="552"/>
      <c r="BO1574" s="678"/>
    </row>
    <row r="1575" spans="32:67" ht="20.25" customHeight="1">
      <c r="AF1575" s="678"/>
      <c r="AG1575" s="552"/>
      <c r="AH1575" s="552"/>
      <c r="AI1575" s="614"/>
      <c r="AJ1575" s="552"/>
      <c r="AK1575" s="552"/>
      <c r="AL1575" s="552"/>
      <c r="AM1575" s="615"/>
      <c r="AN1575" s="259"/>
      <c r="AO1575" s="615"/>
      <c r="AP1575" s="552"/>
      <c r="AQ1575" s="552"/>
      <c r="AR1575" s="552"/>
      <c r="AS1575" s="552"/>
      <c r="AT1575" s="552"/>
      <c r="AU1575" s="552"/>
      <c r="AV1575" s="552"/>
      <c r="AW1575" s="616"/>
      <c r="AX1575" s="552"/>
      <c r="AY1575" s="552"/>
      <c r="AZ1575" s="552"/>
      <c r="BA1575" s="616"/>
      <c r="BB1575" s="552"/>
      <c r="BC1575" s="552"/>
      <c r="BD1575" s="552"/>
      <c r="BE1575" s="616"/>
      <c r="BF1575" s="552"/>
      <c r="BG1575" s="552"/>
      <c r="BH1575" s="552"/>
      <c r="BI1575" s="552"/>
      <c r="BJ1575" s="552"/>
      <c r="BK1575" s="552"/>
      <c r="BL1575" s="552"/>
      <c r="BM1575" s="552"/>
      <c r="BN1575" s="552"/>
      <c r="BO1575" s="678"/>
    </row>
    <row r="1576" spans="32:67" ht="20.25" customHeight="1">
      <c r="AF1576" s="678"/>
      <c r="AG1576" s="552"/>
      <c r="AH1576" s="552"/>
      <c r="AI1576" s="614"/>
      <c r="AJ1576" s="552"/>
      <c r="AK1576" s="552"/>
      <c r="AL1576" s="552"/>
      <c r="AM1576" s="615"/>
      <c r="AN1576" s="259"/>
      <c r="AO1576" s="615"/>
      <c r="AP1576" s="552"/>
      <c r="AQ1576" s="552"/>
      <c r="AR1576" s="552"/>
      <c r="AS1576" s="552"/>
      <c r="AT1576" s="552"/>
      <c r="AU1576" s="552"/>
      <c r="AV1576" s="552"/>
      <c r="AW1576" s="616"/>
      <c r="AX1576" s="552"/>
      <c r="AY1576" s="552"/>
      <c r="AZ1576" s="552"/>
      <c r="BA1576" s="616"/>
      <c r="BB1576" s="552"/>
      <c r="BC1576" s="552"/>
      <c r="BD1576" s="552"/>
      <c r="BE1576" s="616"/>
      <c r="BF1576" s="552"/>
      <c r="BG1576" s="552"/>
      <c r="BH1576" s="552"/>
      <c r="BI1576" s="552"/>
      <c r="BJ1576" s="552"/>
      <c r="BK1576" s="552"/>
      <c r="BL1576" s="552"/>
      <c r="BM1576" s="552"/>
      <c r="BN1576" s="552"/>
      <c r="BO1576" s="678"/>
    </row>
    <row r="1577" spans="32:67" ht="20.25" customHeight="1">
      <c r="AF1577" s="678"/>
      <c r="AG1577" s="552"/>
      <c r="AH1577" s="552"/>
      <c r="AI1577" s="614"/>
      <c r="AJ1577" s="552"/>
      <c r="AK1577" s="552"/>
      <c r="AL1577" s="552"/>
      <c r="AM1577" s="615"/>
      <c r="AN1577" s="259"/>
      <c r="AO1577" s="615"/>
      <c r="AP1577" s="552"/>
      <c r="AQ1577" s="552"/>
      <c r="AR1577" s="552"/>
      <c r="AS1577" s="552"/>
      <c r="AT1577" s="552"/>
      <c r="AU1577" s="552"/>
      <c r="AV1577" s="552"/>
      <c r="AW1577" s="616"/>
      <c r="AX1577" s="552"/>
      <c r="AY1577" s="552"/>
      <c r="AZ1577" s="552"/>
      <c r="BA1577" s="616"/>
      <c r="BB1577" s="552"/>
      <c r="BC1577" s="552"/>
      <c r="BD1577" s="552"/>
      <c r="BE1577" s="616"/>
      <c r="BF1577" s="552"/>
      <c r="BG1577" s="552"/>
      <c r="BH1577" s="552"/>
      <c r="BI1577" s="552"/>
      <c r="BJ1577" s="552"/>
      <c r="BK1577" s="552"/>
      <c r="BL1577" s="552"/>
      <c r="BM1577" s="552"/>
      <c r="BN1577" s="552"/>
      <c r="BO1577" s="678"/>
    </row>
    <row r="1578" spans="32:67" ht="20.25" customHeight="1">
      <c r="AF1578" s="678"/>
      <c r="AG1578" s="552"/>
      <c r="AH1578" s="552"/>
      <c r="AI1578" s="614"/>
      <c r="AJ1578" s="552"/>
      <c r="AK1578" s="552"/>
      <c r="AL1578" s="552"/>
      <c r="AM1578" s="615"/>
      <c r="AN1578" s="259"/>
      <c r="AO1578" s="615"/>
      <c r="AP1578" s="552"/>
      <c r="AQ1578" s="552"/>
      <c r="AR1578" s="552"/>
      <c r="AS1578" s="552"/>
      <c r="AT1578" s="552"/>
      <c r="AU1578" s="552"/>
      <c r="AV1578" s="552"/>
      <c r="AW1578" s="616"/>
      <c r="AX1578" s="552"/>
      <c r="AY1578" s="552"/>
      <c r="AZ1578" s="552"/>
      <c r="BA1578" s="616"/>
      <c r="BB1578" s="552"/>
      <c r="BC1578" s="552"/>
      <c r="BD1578" s="552"/>
      <c r="BE1578" s="616"/>
      <c r="BF1578" s="552"/>
      <c r="BG1578" s="552"/>
      <c r="BH1578" s="552"/>
      <c r="BI1578" s="552"/>
      <c r="BJ1578" s="552"/>
      <c r="BK1578" s="552"/>
      <c r="BL1578" s="552"/>
      <c r="BM1578" s="552"/>
      <c r="BN1578" s="552"/>
      <c r="BO1578" s="678"/>
    </row>
    <row r="1579" spans="32:67" ht="20.25" customHeight="1">
      <c r="AF1579" s="678"/>
      <c r="AG1579" s="552"/>
      <c r="AH1579" s="552"/>
      <c r="AI1579" s="614"/>
      <c r="AJ1579" s="552"/>
      <c r="AK1579" s="552"/>
      <c r="AL1579" s="552"/>
      <c r="AM1579" s="615"/>
      <c r="AN1579" s="259"/>
      <c r="AO1579" s="615"/>
      <c r="AP1579" s="552"/>
      <c r="AQ1579" s="552"/>
      <c r="AR1579" s="552"/>
      <c r="AS1579" s="552"/>
      <c r="AT1579" s="552"/>
      <c r="AU1579" s="552"/>
      <c r="AV1579" s="552"/>
      <c r="AW1579" s="616"/>
      <c r="AX1579" s="552"/>
      <c r="AY1579" s="552"/>
      <c r="AZ1579" s="552"/>
      <c r="BA1579" s="616"/>
      <c r="BB1579" s="552"/>
      <c r="BC1579" s="552"/>
      <c r="BD1579" s="552"/>
      <c r="BE1579" s="616"/>
      <c r="BF1579" s="552"/>
      <c r="BG1579" s="552"/>
      <c r="BH1579" s="552"/>
      <c r="BI1579" s="552"/>
      <c r="BJ1579" s="552"/>
      <c r="BK1579" s="552"/>
      <c r="BL1579" s="552"/>
      <c r="BM1579" s="552"/>
      <c r="BN1579" s="552"/>
      <c r="BO1579" s="678"/>
    </row>
    <row r="1580" spans="32:67" ht="20.25" customHeight="1">
      <c r="AF1580" s="678"/>
      <c r="AG1580" s="552"/>
      <c r="AH1580" s="552"/>
      <c r="AI1580" s="614"/>
      <c r="AJ1580" s="552"/>
      <c r="AK1580" s="552"/>
      <c r="AL1580" s="552"/>
      <c r="AM1580" s="615"/>
      <c r="AN1580" s="259"/>
      <c r="AO1580" s="615"/>
      <c r="AP1580" s="552"/>
      <c r="AQ1580" s="552"/>
      <c r="AR1580" s="552"/>
      <c r="AS1580" s="552"/>
      <c r="AT1580" s="552"/>
      <c r="AU1580" s="552"/>
      <c r="AV1580" s="552"/>
      <c r="AW1580" s="616"/>
      <c r="AX1580" s="552"/>
      <c r="AY1580" s="552"/>
      <c r="AZ1580" s="552"/>
      <c r="BA1580" s="616"/>
      <c r="BB1580" s="552"/>
      <c r="BC1580" s="552"/>
      <c r="BD1580" s="552"/>
      <c r="BE1580" s="616"/>
      <c r="BF1580" s="552"/>
      <c r="BG1580" s="552"/>
      <c r="BH1580" s="552"/>
      <c r="BI1580" s="552"/>
      <c r="BJ1580" s="552"/>
      <c r="BK1580" s="552"/>
      <c r="BL1580" s="552"/>
      <c r="BM1580" s="552"/>
      <c r="BN1580" s="552"/>
      <c r="BO1580" s="678"/>
    </row>
    <row r="1581" spans="32:67" ht="20.25" customHeight="1">
      <c r="AF1581" s="678"/>
      <c r="AG1581" s="552"/>
      <c r="AH1581" s="552"/>
      <c r="AI1581" s="614"/>
      <c r="AJ1581" s="552"/>
      <c r="AK1581" s="552"/>
      <c r="AL1581" s="552"/>
      <c r="AM1581" s="615"/>
      <c r="AN1581" s="259"/>
      <c r="AO1581" s="615"/>
      <c r="AP1581" s="552"/>
      <c r="AQ1581" s="552"/>
      <c r="AR1581" s="552"/>
      <c r="AS1581" s="552"/>
      <c r="AT1581" s="552"/>
      <c r="AU1581" s="552"/>
      <c r="AV1581" s="552"/>
      <c r="AW1581" s="616"/>
      <c r="AX1581" s="552"/>
      <c r="AY1581" s="552"/>
      <c r="AZ1581" s="552"/>
      <c r="BA1581" s="616"/>
      <c r="BB1581" s="552"/>
      <c r="BC1581" s="552"/>
      <c r="BD1581" s="552"/>
      <c r="BE1581" s="616"/>
      <c r="BF1581" s="552"/>
      <c r="BG1581" s="552"/>
      <c r="BH1581" s="552"/>
      <c r="BI1581" s="552"/>
      <c r="BJ1581" s="552"/>
      <c r="BK1581" s="552"/>
      <c r="BL1581" s="552"/>
      <c r="BM1581" s="552"/>
      <c r="BN1581" s="552"/>
      <c r="BO1581" s="678"/>
    </row>
    <row r="1582" spans="32:67" ht="20.25" customHeight="1">
      <c r="AF1582" s="678"/>
      <c r="AG1582" s="552"/>
      <c r="AH1582" s="552"/>
      <c r="AI1582" s="614"/>
      <c r="AJ1582" s="552"/>
      <c r="AK1582" s="552"/>
      <c r="AL1582" s="552"/>
      <c r="AM1582" s="615"/>
      <c r="AN1582" s="259"/>
      <c r="AO1582" s="615"/>
      <c r="AP1582" s="552"/>
      <c r="AQ1582" s="552"/>
      <c r="AR1582" s="552"/>
      <c r="AS1582" s="552"/>
      <c r="AT1582" s="552"/>
      <c r="AU1582" s="552"/>
      <c r="AV1582" s="552"/>
      <c r="AW1582" s="616"/>
      <c r="AX1582" s="552"/>
      <c r="AY1582" s="552"/>
      <c r="AZ1582" s="552"/>
      <c r="BA1582" s="616"/>
      <c r="BB1582" s="552"/>
      <c r="BC1582" s="552"/>
      <c r="BD1582" s="552"/>
      <c r="BE1582" s="616"/>
      <c r="BF1582" s="552"/>
      <c r="BG1582" s="552"/>
      <c r="BH1582" s="552"/>
      <c r="BI1582" s="552"/>
      <c r="BJ1582" s="552"/>
      <c r="BK1582" s="552"/>
      <c r="BL1582" s="552"/>
      <c r="BM1582" s="552"/>
      <c r="BN1582" s="552"/>
      <c r="BO1582" s="678"/>
    </row>
    <row r="1583" spans="32:67" ht="20.25" customHeight="1">
      <c r="AF1583" s="678"/>
      <c r="AG1583" s="552"/>
      <c r="AH1583" s="552"/>
      <c r="AI1583" s="614"/>
      <c r="AJ1583" s="552"/>
      <c r="AK1583" s="552"/>
      <c r="AL1583" s="552"/>
      <c r="AM1583" s="615"/>
      <c r="AN1583" s="259"/>
      <c r="AO1583" s="615"/>
      <c r="AP1583" s="552"/>
      <c r="AQ1583" s="552"/>
      <c r="AR1583" s="552"/>
      <c r="AS1583" s="552"/>
      <c r="AT1583" s="552"/>
      <c r="AU1583" s="552"/>
      <c r="AV1583" s="552"/>
      <c r="AW1583" s="616"/>
      <c r="AX1583" s="552"/>
      <c r="AY1583" s="552"/>
      <c r="AZ1583" s="552"/>
      <c r="BA1583" s="616"/>
      <c r="BB1583" s="552"/>
      <c r="BC1583" s="552"/>
      <c r="BD1583" s="552"/>
      <c r="BE1583" s="616"/>
      <c r="BF1583" s="552"/>
      <c r="BG1583" s="552"/>
      <c r="BH1583" s="552"/>
      <c r="BI1583" s="552"/>
      <c r="BJ1583" s="552"/>
      <c r="BK1583" s="552"/>
      <c r="BL1583" s="552"/>
      <c r="BM1583" s="552"/>
      <c r="BN1583" s="552"/>
      <c r="BO1583" s="678"/>
    </row>
    <row r="1584" spans="32:67" ht="20.25" customHeight="1">
      <c r="AF1584" s="678"/>
      <c r="AG1584" s="552"/>
      <c r="AH1584" s="552"/>
      <c r="AI1584" s="614"/>
      <c r="AJ1584" s="552"/>
      <c r="AK1584" s="552"/>
      <c r="AL1584" s="552"/>
      <c r="AM1584" s="615"/>
      <c r="AN1584" s="259"/>
      <c r="AO1584" s="615"/>
      <c r="AP1584" s="552"/>
      <c r="AQ1584" s="552"/>
      <c r="AR1584" s="552"/>
      <c r="AS1584" s="552"/>
      <c r="AT1584" s="552"/>
      <c r="AU1584" s="552"/>
      <c r="AV1584" s="552"/>
      <c r="AW1584" s="616"/>
      <c r="AX1584" s="552"/>
      <c r="AY1584" s="552"/>
      <c r="AZ1584" s="552"/>
      <c r="BA1584" s="616"/>
      <c r="BB1584" s="552"/>
      <c r="BC1584" s="552"/>
      <c r="BD1584" s="552"/>
      <c r="BE1584" s="616"/>
      <c r="BF1584" s="552"/>
      <c r="BG1584" s="552"/>
      <c r="BH1584" s="552"/>
      <c r="BI1584" s="552"/>
      <c r="BJ1584" s="552"/>
      <c r="BK1584" s="552"/>
      <c r="BL1584" s="552"/>
      <c r="BM1584" s="552"/>
      <c r="BN1584" s="552"/>
      <c r="BO1584" s="678"/>
    </row>
    <row r="1585" spans="32:67" ht="20.25" customHeight="1">
      <c r="AF1585" s="678"/>
      <c r="AG1585" s="552"/>
      <c r="AH1585" s="552"/>
      <c r="AI1585" s="614"/>
      <c r="AJ1585" s="552"/>
      <c r="AK1585" s="552"/>
      <c r="AL1585" s="552"/>
      <c r="AM1585" s="615"/>
      <c r="AN1585" s="259"/>
      <c r="AO1585" s="615"/>
      <c r="AP1585" s="552"/>
      <c r="AQ1585" s="552"/>
      <c r="AR1585" s="552"/>
      <c r="AS1585" s="552"/>
      <c r="AT1585" s="552"/>
      <c r="AU1585" s="552"/>
      <c r="AV1585" s="552"/>
      <c r="AW1585" s="616"/>
      <c r="AX1585" s="552"/>
      <c r="AY1585" s="552"/>
      <c r="AZ1585" s="552"/>
      <c r="BA1585" s="616"/>
      <c r="BB1585" s="552"/>
      <c r="BC1585" s="552"/>
      <c r="BD1585" s="552"/>
      <c r="BE1585" s="616"/>
      <c r="BF1585" s="552"/>
      <c r="BG1585" s="552"/>
      <c r="BH1585" s="552"/>
      <c r="BI1585" s="552"/>
      <c r="BJ1585" s="552"/>
      <c r="BK1585" s="552"/>
      <c r="BL1585" s="552"/>
      <c r="BM1585" s="552"/>
      <c r="BN1585" s="552"/>
      <c r="BO1585" s="678"/>
    </row>
    <row r="1586" spans="32:67" ht="20.25" customHeight="1">
      <c r="AF1586" s="678"/>
      <c r="AG1586" s="552"/>
      <c r="AH1586" s="552"/>
      <c r="AI1586" s="614"/>
      <c r="AJ1586" s="552"/>
      <c r="AK1586" s="552"/>
      <c r="AL1586" s="552"/>
      <c r="AM1586" s="615"/>
      <c r="AN1586" s="259"/>
      <c r="AO1586" s="615"/>
      <c r="AP1586" s="552"/>
      <c r="AQ1586" s="552"/>
      <c r="AR1586" s="552"/>
      <c r="AS1586" s="552"/>
      <c r="AT1586" s="552"/>
      <c r="AU1586" s="552"/>
      <c r="AV1586" s="552"/>
      <c r="AW1586" s="616"/>
      <c r="AX1586" s="552"/>
      <c r="AY1586" s="552"/>
      <c r="AZ1586" s="552"/>
      <c r="BA1586" s="616"/>
      <c r="BB1586" s="552"/>
      <c r="BC1586" s="552"/>
      <c r="BD1586" s="552"/>
      <c r="BE1586" s="616"/>
      <c r="BF1586" s="552"/>
      <c r="BG1586" s="552"/>
      <c r="BH1586" s="552"/>
      <c r="BI1586" s="552"/>
      <c r="BJ1586" s="552"/>
      <c r="BK1586" s="552"/>
      <c r="BL1586" s="552"/>
      <c r="BM1586" s="552"/>
      <c r="BN1586" s="552"/>
      <c r="BO1586" s="678"/>
    </row>
    <row r="1587" spans="32:67" ht="20.25" customHeight="1">
      <c r="AF1587" s="678"/>
      <c r="AG1587" s="552"/>
      <c r="AH1587" s="552"/>
      <c r="AI1587" s="614"/>
      <c r="AJ1587" s="552"/>
      <c r="AK1587" s="552"/>
      <c r="AL1587" s="552"/>
      <c r="AM1587" s="615"/>
      <c r="AN1587" s="259"/>
      <c r="AO1587" s="615"/>
      <c r="AP1587" s="552"/>
      <c r="AQ1587" s="552"/>
      <c r="AR1587" s="552"/>
      <c r="AS1587" s="552"/>
      <c r="AT1587" s="552"/>
      <c r="AU1587" s="552"/>
      <c r="AV1587" s="552"/>
      <c r="AW1587" s="616"/>
      <c r="AX1587" s="552"/>
      <c r="AY1587" s="552"/>
      <c r="AZ1587" s="552"/>
      <c r="BA1587" s="616"/>
      <c r="BB1587" s="552"/>
      <c r="BC1587" s="552"/>
      <c r="BD1587" s="552"/>
      <c r="BE1587" s="616"/>
      <c r="BF1587" s="552"/>
      <c r="BG1587" s="552"/>
      <c r="BH1587" s="552"/>
      <c r="BI1587" s="552"/>
      <c r="BJ1587" s="552"/>
      <c r="BK1587" s="552"/>
      <c r="BL1587" s="552"/>
      <c r="BM1587" s="552"/>
      <c r="BN1587" s="552"/>
      <c r="BO1587" s="678"/>
    </row>
    <row r="1588" spans="32:67" ht="20.25" customHeight="1">
      <c r="AF1588" s="678"/>
      <c r="AG1588" s="552"/>
      <c r="AH1588" s="552"/>
      <c r="AI1588" s="614"/>
      <c r="AJ1588" s="552"/>
      <c r="AK1588" s="552"/>
      <c r="AL1588" s="552"/>
      <c r="AM1588" s="615"/>
      <c r="AN1588" s="259"/>
      <c r="AO1588" s="615"/>
      <c r="AP1588" s="552"/>
      <c r="AQ1588" s="552"/>
      <c r="AR1588" s="552"/>
      <c r="AS1588" s="552"/>
      <c r="AT1588" s="552"/>
      <c r="AU1588" s="552"/>
      <c r="AV1588" s="552"/>
      <c r="AW1588" s="616"/>
      <c r="AX1588" s="552"/>
      <c r="AY1588" s="552"/>
      <c r="AZ1588" s="552"/>
      <c r="BA1588" s="616"/>
      <c r="BB1588" s="552"/>
      <c r="BC1588" s="552"/>
      <c r="BD1588" s="552"/>
      <c r="BE1588" s="616"/>
      <c r="BF1588" s="552"/>
      <c r="BG1588" s="552"/>
      <c r="BH1588" s="552"/>
      <c r="BI1588" s="552"/>
      <c r="BJ1588" s="552"/>
      <c r="BK1588" s="552"/>
      <c r="BL1588" s="552"/>
      <c r="BM1588" s="552"/>
      <c r="BN1588" s="552"/>
      <c r="BO1588" s="678"/>
    </row>
    <row r="1589" spans="32:67" ht="20.25" customHeight="1">
      <c r="AF1589" s="678"/>
      <c r="AG1589" s="552"/>
      <c r="AH1589" s="552"/>
      <c r="AI1589" s="614"/>
      <c r="AJ1589" s="552"/>
      <c r="AK1589" s="552"/>
      <c r="AL1589" s="552"/>
      <c r="AM1589" s="615"/>
      <c r="AN1589" s="259"/>
      <c r="AO1589" s="615"/>
      <c r="AP1589" s="552"/>
      <c r="AQ1589" s="552"/>
      <c r="AR1589" s="552"/>
      <c r="AS1589" s="552"/>
      <c r="AT1589" s="552"/>
      <c r="AU1589" s="552"/>
      <c r="AV1589" s="552"/>
      <c r="AW1589" s="616"/>
      <c r="AX1589" s="552"/>
      <c r="AY1589" s="552"/>
      <c r="AZ1589" s="552"/>
      <c r="BA1589" s="616"/>
      <c r="BB1589" s="552"/>
      <c r="BC1589" s="552"/>
      <c r="BD1589" s="552"/>
      <c r="BE1589" s="616"/>
      <c r="BF1589" s="552"/>
      <c r="BG1589" s="552"/>
      <c r="BH1589" s="552"/>
      <c r="BI1589" s="552"/>
      <c r="BJ1589" s="552"/>
      <c r="BK1589" s="552"/>
      <c r="BL1589" s="552"/>
      <c r="BM1589" s="552"/>
      <c r="BN1589" s="552"/>
      <c r="BO1589" s="678"/>
    </row>
    <row r="1590" spans="32:67" ht="20.25" customHeight="1">
      <c r="AF1590" s="678"/>
      <c r="AG1590" s="552"/>
      <c r="AH1590" s="552"/>
      <c r="AI1590" s="614"/>
      <c r="AJ1590" s="552"/>
      <c r="AK1590" s="552"/>
      <c r="AL1590" s="552"/>
      <c r="AM1590" s="615"/>
      <c r="AN1590" s="259"/>
      <c r="AO1590" s="615"/>
      <c r="AP1590" s="552"/>
      <c r="AQ1590" s="552"/>
      <c r="AR1590" s="552"/>
      <c r="AS1590" s="552"/>
      <c r="AT1590" s="552"/>
      <c r="AU1590" s="552"/>
      <c r="AV1590" s="552"/>
      <c r="AW1590" s="616"/>
      <c r="AX1590" s="552"/>
      <c r="AY1590" s="552"/>
      <c r="AZ1590" s="552"/>
      <c r="BA1590" s="616"/>
      <c r="BB1590" s="552"/>
      <c r="BC1590" s="552"/>
      <c r="BD1590" s="552"/>
      <c r="BE1590" s="616"/>
      <c r="BF1590" s="552"/>
      <c r="BG1590" s="552"/>
      <c r="BH1590" s="552"/>
      <c r="BI1590" s="552"/>
      <c r="BJ1590" s="552"/>
      <c r="BK1590" s="552"/>
      <c r="BL1590" s="552"/>
      <c r="BM1590" s="552"/>
      <c r="BN1590" s="552"/>
      <c r="BO1590" s="678"/>
    </row>
    <row r="1591" spans="32:67" ht="20.25" customHeight="1">
      <c r="AF1591" s="678"/>
      <c r="AG1591" s="552"/>
      <c r="AH1591" s="552"/>
      <c r="AI1591" s="614"/>
      <c r="AJ1591" s="552"/>
      <c r="AK1591" s="552"/>
      <c r="AL1591" s="552"/>
      <c r="AM1591" s="615"/>
      <c r="AN1591" s="259"/>
      <c r="AO1591" s="615"/>
      <c r="AP1591" s="552"/>
      <c r="AQ1591" s="552"/>
      <c r="AR1591" s="552"/>
      <c r="AS1591" s="552"/>
      <c r="AT1591" s="552"/>
      <c r="AU1591" s="552"/>
      <c r="AV1591" s="552"/>
      <c r="AW1591" s="616"/>
      <c r="AX1591" s="552"/>
      <c r="AY1591" s="552"/>
      <c r="AZ1591" s="552"/>
      <c r="BA1591" s="616"/>
      <c r="BB1591" s="552"/>
      <c r="BC1591" s="552"/>
      <c r="BD1591" s="552"/>
      <c r="BE1591" s="616"/>
      <c r="BF1591" s="552"/>
      <c r="BG1591" s="552"/>
      <c r="BH1591" s="552"/>
      <c r="BI1591" s="552"/>
      <c r="BJ1591" s="552"/>
      <c r="BK1591" s="552"/>
      <c r="BL1591" s="552"/>
      <c r="BM1591" s="552"/>
      <c r="BN1591" s="552"/>
      <c r="BO1591" s="678"/>
    </row>
    <row r="1592" spans="32:67" ht="20.25" customHeight="1">
      <c r="AF1592" s="678"/>
      <c r="AG1592" s="552"/>
      <c r="AH1592" s="552"/>
      <c r="AI1592" s="614"/>
      <c r="AJ1592" s="552"/>
      <c r="AK1592" s="552"/>
      <c r="AL1592" s="552"/>
      <c r="AM1592" s="615"/>
      <c r="AN1592" s="259"/>
      <c r="AO1592" s="615"/>
      <c r="AP1592" s="552"/>
      <c r="AQ1592" s="552"/>
      <c r="AR1592" s="552"/>
      <c r="AS1592" s="552"/>
      <c r="AT1592" s="552"/>
      <c r="AU1592" s="552"/>
      <c r="AV1592" s="552"/>
      <c r="AW1592" s="616"/>
      <c r="AX1592" s="552"/>
      <c r="AY1592" s="552"/>
      <c r="AZ1592" s="552"/>
      <c r="BA1592" s="616"/>
      <c r="BB1592" s="552"/>
      <c r="BC1592" s="552"/>
      <c r="BD1592" s="552"/>
      <c r="BE1592" s="616"/>
      <c r="BF1592" s="552"/>
      <c r="BG1592" s="552"/>
      <c r="BH1592" s="552"/>
      <c r="BI1592" s="552"/>
      <c r="BJ1592" s="552"/>
      <c r="BK1592" s="552"/>
      <c r="BL1592" s="552"/>
      <c r="BM1592" s="552"/>
      <c r="BN1592" s="552"/>
      <c r="BO1592" s="678"/>
    </row>
    <row r="1593" spans="32:67" ht="20.25" customHeight="1">
      <c r="AF1593" s="678"/>
      <c r="AG1593" s="552"/>
      <c r="AH1593" s="552"/>
      <c r="AI1593" s="614"/>
      <c r="AJ1593" s="552"/>
      <c r="AK1593" s="552"/>
      <c r="AL1593" s="552"/>
      <c r="AM1593" s="615"/>
      <c r="AN1593" s="259"/>
      <c r="AO1593" s="615"/>
      <c r="AP1593" s="552"/>
      <c r="AQ1593" s="552"/>
      <c r="AR1593" s="552"/>
      <c r="AS1593" s="552"/>
      <c r="AT1593" s="552"/>
      <c r="AU1593" s="552"/>
      <c r="AV1593" s="552"/>
      <c r="AW1593" s="616"/>
      <c r="AX1593" s="552"/>
      <c r="AY1593" s="552"/>
      <c r="AZ1593" s="552"/>
      <c r="BA1593" s="616"/>
      <c r="BB1593" s="552"/>
      <c r="BC1593" s="552"/>
      <c r="BD1593" s="552"/>
      <c r="BE1593" s="616"/>
      <c r="BF1593" s="552"/>
      <c r="BG1593" s="552"/>
      <c r="BH1593" s="552"/>
      <c r="BI1593" s="552"/>
      <c r="BJ1593" s="552"/>
      <c r="BK1593" s="552"/>
      <c r="BL1593" s="552"/>
      <c r="BM1593" s="552"/>
      <c r="BN1593" s="552"/>
      <c r="BO1593" s="678"/>
    </row>
    <row r="1594" spans="32:67" ht="20.25" customHeight="1">
      <c r="AF1594" s="678"/>
      <c r="AG1594" s="552"/>
      <c r="AH1594" s="552"/>
      <c r="AI1594" s="614"/>
      <c r="AJ1594" s="552"/>
      <c r="AK1594" s="552"/>
      <c r="AL1594" s="552"/>
      <c r="AM1594" s="615"/>
      <c r="AN1594" s="259"/>
      <c r="AO1594" s="615"/>
      <c r="AP1594" s="552"/>
      <c r="AQ1594" s="552"/>
      <c r="AR1594" s="552"/>
      <c r="AS1594" s="552"/>
      <c r="AT1594" s="552"/>
      <c r="AU1594" s="552"/>
      <c r="AV1594" s="552"/>
      <c r="AW1594" s="616"/>
      <c r="AX1594" s="552"/>
      <c r="AY1594" s="552"/>
      <c r="AZ1594" s="552"/>
      <c r="BA1594" s="616"/>
      <c r="BB1594" s="552"/>
      <c r="BC1594" s="552"/>
      <c r="BD1594" s="552"/>
      <c r="BE1594" s="616"/>
      <c r="BF1594" s="552"/>
      <c r="BG1594" s="552"/>
      <c r="BH1594" s="552"/>
      <c r="BI1594" s="552"/>
      <c r="BJ1594" s="552"/>
      <c r="BK1594" s="552"/>
      <c r="BL1594" s="552"/>
      <c r="BM1594" s="552"/>
      <c r="BN1594" s="552"/>
      <c r="BO1594" s="678"/>
    </row>
    <row r="1595" spans="32:67" ht="20.25" customHeight="1">
      <c r="AF1595" s="678"/>
      <c r="AG1595" s="552"/>
      <c r="AH1595" s="552"/>
      <c r="AI1595" s="614"/>
      <c r="AJ1595" s="552"/>
      <c r="AK1595" s="552"/>
      <c r="AL1595" s="552"/>
      <c r="AM1595" s="615"/>
      <c r="AN1595" s="259"/>
      <c r="AO1595" s="615"/>
      <c r="AP1595" s="552"/>
      <c r="AQ1595" s="552"/>
      <c r="AR1595" s="552"/>
      <c r="AS1595" s="552"/>
      <c r="AT1595" s="552"/>
      <c r="AU1595" s="552"/>
      <c r="AV1595" s="552"/>
      <c r="AW1595" s="616"/>
      <c r="AX1595" s="552"/>
      <c r="AY1595" s="552"/>
      <c r="AZ1595" s="552"/>
      <c r="BA1595" s="616"/>
      <c r="BB1595" s="552"/>
      <c r="BC1595" s="552"/>
      <c r="BD1595" s="552"/>
      <c r="BE1595" s="616"/>
      <c r="BF1595" s="552"/>
      <c r="BG1595" s="552"/>
      <c r="BH1595" s="552"/>
      <c r="BI1595" s="552"/>
      <c r="BJ1595" s="552"/>
      <c r="BK1595" s="552"/>
      <c r="BL1595" s="552"/>
      <c r="BM1595" s="552"/>
      <c r="BN1595" s="552"/>
      <c r="BO1595" s="678"/>
    </row>
    <row r="1596" spans="32:67" ht="20.25" customHeight="1">
      <c r="AF1596" s="678"/>
      <c r="AG1596" s="552"/>
      <c r="AH1596" s="552"/>
      <c r="AI1596" s="614"/>
      <c r="AJ1596" s="552"/>
      <c r="AK1596" s="552"/>
      <c r="AL1596" s="552"/>
      <c r="AM1596" s="615"/>
      <c r="AN1596" s="259"/>
      <c r="AO1596" s="615"/>
      <c r="AP1596" s="552"/>
      <c r="AQ1596" s="552"/>
      <c r="AR1596" s="552"/>
      <c r="AS1596" s="552"/>
      <c r="AT1596" s="552"/>
      <c r="AU1596" s="552"/>
      <c r="AV1596" s="552"/>
      <c r="AW1596" s="616"/>
      <c r="AX1596" s="552"/>
      <c r="AY1596" s="552"/>
      <c r="AZ1596" s="552"/>
      <c r="BA1596" s="616"/>
      <c r="BB1596" s="552"/>
      <c r="BC1596" s="552"/>
      <c r="BD1596" s="552"/>
      <c r="BE1596" s="616"/>
      <c r="BF1596" s="552"/>
      <c r="BG1596" s="552"/>
      <c r="BH1596" s="552"/>
      <c r="BI1596" s="552"/>
      <c r="BJ1596" s="552"/>
      <c r="BK1596" s="552"/>
      <c r="BL1596" s="552"/>
      <c r="BM1596" s="552"/>
      <c r="BN1596" s="552"/>
      <c r="BO1596" s="678"/>
    </row>
    <row r="1597" spans="32:67" ht="20.25" customHeight="1">
      <c r="AF1597" s="678"/>
      <c r="AG1597" s="552"/>
      <c r="AH1597" s="552"/>
      <c r="AI1597" s="614"/>
      <c r="AJ1597" s="552"/>
      <c r="AK1597" s="552"/>
      <c r="AL1597" s="552"/>
      <c r="AM1597" s="615"/>
      <c r="AN1597" s="259"/>
      <c r="AO1597" s="615"/>
      <c r="AP1597" s="552"/>
      <c r="AQ1597" s="552"/>
      <c r="AR1597" s="552"/>
      <c r="AS1597" s="552"/>
      <c r="AT1597" s="552"/>
      <c r="AU1597" s="552"/>
      <c r="AV1597" s="552"/>
      <c r="AW1597" s="616"/>
      <c r="AX1597" s="552"/>
      <c r="AY1597" s="552"/>
      <c r="AZ1597" s="552"/>
      <c r="BA1597" s="616"/>
      <c r="BB1597" s="552"/>
      <c r="BC1597" s="552"/>
      <c r="BD1597" s="552"/>
      <c r="BE1597" s="616"/>
      <c r="BF1597" s="552"/>
      <c r="BG1597" s="552"/>
      <c r="BH1597" s="552"/>
      <c r="BI1597" s="552"/>
      <c r="BJ1597" s="552"/>
      <c r="BK1597" s="552"/>
      <c r="BL1597" s="552"/>
      <c r="BM1597" s="552"/>
      <c r="BN1597" s="552"/>
      <c r="BO1597" s="678"/>
    </row>
    <row r="1598" spans="32:67" ht="20.25" customHeight="1">
      <c r="AF1598" s="678"/>
      <c r="AG1598" s="552"/>
      <c r="AH1598" s="552"/>
      <c r="AI1598" s="614"/>
      <c r="AJ1598" s="552"/>
      <c r="AK1598" s="552"/>
      <c r="AL1598" s="552"/>
      <c r="AM1598" s="615"/>
      <c r="AN1598" s="259"/>
      <c r="AO1598" s="615"/>
      <c r="AP1598" s="552"/>
      <c r="AQ1598" s="552"/>
      <c r="AR1598" s="552"/>
      <c r="AS1598" s="552"/>
      <c r="AT1598" s="552"/>
      <c r="AU1598" s="552"/>
      <c r="AV1598" s="552"/>
      <c r="AW1598" s="616"/>
      <c r="AX1598" s="552"/>
      <c r="AY1598" s="552"/>
      <c r="AZ1598" s="552"/>
      <c r="BA1598" s="616"/>
      <c r="BB1598" s="552"/>
      <c r="BC1598" s="552"/>
      <c r="BD1598" s="552"/>
      <c r="BE1598" s="616"/>
      <c r="BF1598" s="552"/>
      <c r="BG1598" s="552"/>
      <c r="BH1598" s="552"/>
      <c r="BI1598" s="552"/>
      <c r="BJ1598" s="552"/>
      <c r="BK1598" s="552"/>
      <c r="BL1598" s="552"/>
      <c r="BM1598" s="552"/>
      <c r="BN1598" s="552"/>
      <c r="BO1598" s="678"/>
    </row>
    <row r="1599" spans="32:67" ht="20.25" customHeight="1">
      <c r="AF1599" s="678"/>
      <c r="AG1599" s="552"/>
      <c r="AH1599" s="552"/>
      <c r="AI1599" s="614"/>
      <c r="AJ1599" s="552"/>
      <c r="AK1599" s="552"/>
      <c r="AL1599" s="552"/>
      <c r="AM1599" s="615"/>
      <c r="AN1599" s="259"/>
      <c r="AO1599" s="615"/>
      <c r="AP1599" s="552"/>
      <c r="AQ1599" s="552"/>
      <c r="AR1599" s="552"/>
      <c r="AS1599" s="552"/>
      <c r="AT1599" s="552"/>
      <c r="AU1599" s="552"/>
      <c r="AV1599" s="552"/>
      <c r="AW1599" s="616"/>
      <c r="AX1599" s="552"/>
      <c r="AY1599" s="552"/>
      <c r="AZ1599" s="552"/>
      <c r="BA1599" s="616"/>
      <c r="BB1599" s="552"/>
      <c r="BC1599" s="552"/>
      <c r="BD1599" s="552"/>
      <c r="BE1599" s="616"/>
      <c r="BF1599" s="552"/>
      <c r="BG1599" s="552"/>
      <c r="BH1599" s="552"/>
      <c r="BI1599" s="552"/>
      <c r="BJ1599" s="552"/>
      <c r="BK1599" s="552"/>
      <c r="BL1599" s="552"/>
      <c r="BM1599" s="552"/>
      <c r="BN1599" s="552"/>
      <c r="BO1599" s="678"/>
    </row>
    <row r="1600" spans="32:67" ht="20.25" customHeight="1">
      <c r="AF1600" s="678"/>
      <c r="AG1600" s="552"/>
      <c r="AH1600" s="552"/>
      <c r="AI1600" s="614"/>
      <c r="AJ1600" s="552"/>
      <c r="AK1600" s="552"/>
      <c r="AL1600" s="552"/>
      <c r="AM1600" s="615"/>
      <c r="AN1600" s="259"/>
      <c r="AO1600" s="615"/>
      <c r="AP1600" s="552"/>
      <c r="AQ1600" s="552"/>
      <c r="AR1600" s="552"/>
      <c r="AS1600" s="552"/>
      <c r="AT1600" s="552"/>
      <c r="AU1600" s="552"/>
      <c r="AV1600" s="552"/>
      <c r="AW1600" s="616"/>
      <c r="AX1600" s="552"/>
      <c r="AY1600" s="552"/>
      <c r="AZ1600" s="552"/>
      <c r="BA1600" s="616"/>
      <c r="BB1600" s="552"/>
      <c r="BC1600" s="552"/>
      <c r="BD1600" s="552"/>
      <c r="BE1600" s="616"/>
      <c r="BF1600" s="552"/>
      <c r="BG1600" s="552"/>
      <c r="BH1600" s="552"/>
      <c r="BI1600" s="552"/>
      <c r="BJ1600" s="552"/>
      <c r="BK1600" s="552"/>
      <c r="BL1600" s="552"/>
      <c r="BM1600" s="552"/>
      <c r="BN1600" s="552"/>
      <c r="BO1600" s="678"/>
    </row>
    <row r="1601" spans="32:67" ht="20.25" customHeight="1">
      <c r="AF1601" s="678"/>
      <c r="AG1601" s="552"/>
      <c r="AH1601" s="552"/>
      <c r="AI1601" s="614"/>
      <c r="AJ1601" s="552"/>
      <c r="AK1601" s="552"/>
      <c r="AL1601" s="552"/>
      <c r="AM1601" s="615"/>
      <c r="AN1601" s="259"/>
      <c r="AO1601" s="615"/>
      <c r="AP1601" s="552"/>
      <c r="AQ1601" s="552"/>
      <c r="AR1601" s="552"/>
      <c r="AS1601" s="552"/>
      <c r="AT1601" s="552"/>
      <c r="AU1601" s="552"/>
      <c r="AV1601" s="552"/>
      <c r="AW1601" s="616"/>
      <c r="AX1601" s="552"/>
      <c r="AY1601" s="552"/>
      <c r="AZ1601" s="552"/>
      <c r="BA1601" s="616"/>
      <c r="BB1601" s="552"/>
      <c r="BC1601" s="552"/>
      <c r="BD1601" s="552"/>
      <c r="BE1601" s="616"/>
      <c r="BF1601" s="552"/>
      <c r="BG1601" s="552"/>
      <c r="BH1601" s="552"/>
      <c r="BI1601" s="552"/>
      <c r="BJ1601" s="552"/>
      <c r="BK1601" s="552"/>
      <c r="BL1601" s="552"/>
      <c r="BM1601" s="552"/>
      <c r="BN1601" s="552"/>
      <c r="BO1601" s="678"/>
    </row>
    <row r="1602" spans="32:67" ht="20.25" customHeight="1">
      <c r="AF1602" s="678"/>
      <c r="AG1602" s="552"/>
      <c r="AH1602" s="552"/>
      <c r="AI1602" s="614"/>
      <c r="AJ1602" s="552"/>
      <c r="AK1602" s="552"/>
      <c r="AL1602" s="552"/>
      <c r="AM1602" s="615"/>
      <c r="AN1602" s="259"/>
      <c r="AO1602" s="615"/>
      <c r="AP1602" s="552"/>
      <c r="AQ1602" s="552"/>
      <c r="AR1602" s="552"/>
      <c r="AS1602" s="552"/>
      <c r="AT1602" s="552"/>
      <c r="AU1602" s="552"/>
      <c r="AV1602" s="552"/>
      <c r="AW1602" s="616"/>
      <c r="AX1602" s="552"/>
      <c r="AY1602" s="552"/>
      <c r="AZ1602" s="552"/>
      <c r="BA1602" s="616"/>
      <c r="BB1602" s="552"/>
      <c r="BC1602" s="552"/>
      <c r="BD1602" s="552"/>
      <c r="BE1602" s="616"/>
      <c r="BF1602" s="552"/>
      <c r="BG1602" s="552"/>
      <c r="BH1602" s="552"/>
      <c r="BI1602" s="552"/>
      <c r="BJ1602" s="552"/>
      <c r="BK1602" s="552"/>
      <c r="BL1602" s="552"/>
      <c r="BM1602" s="552"/>
      <c r="BN1602" s="552"/>
      <c r="BO1602" s="678"/>
    </row>
    <row r="1603" spans="32:67" ht="20.25" customHeight="1">
      <c r="AF1603" s="678"/>
      <c r="AG1603" s="552"/>
      <c r="AH1603" s="552"/>
      <c r="AI1603" s="614"/>
      <c r="AJ1603" s="552"/>
      <c r="AK1603" s="552"/>
      <c r="AL1603" s="552"/>
      <c r="AM1603" s="615"/>
      <c r="AN1603" s="259"/>
      <c r="AO1603" s="615"/>
      <c r="AP1603" s="552"/>
      <c r="AQ1603" s="552"/>
      <c r="AR1603" s="552"/>
      <c r="AS1603" s="552"/>
      <c r="AT1603" s="552"/>
      <c r="AU1603" s="552"/>
      <c r="AV1603" s="552"/>
      <c r="AW1603" s="616"/>
      <c r="AX1603" s="552"/>
      <c r="AY1603" s="552"/>
      <c r="AZ1603" s="552"/>
      <c r="BA1603" s="616"/>
      <c r="BB1603" s="552"/>
      <c r="BC1603" s="552"/>
      <c r="BD1603" s="552"/>
      <c r="BE1603" s="616"/>
      <c r="BF1603" s="552"/>
      <c r="BG1603" s="552"/>
      <c r="BH1603" s="552"/>
      <c r="BI1603" s="552"/>
      <c r="BJ1603" s="552"/>
      <c r="BK1603" s="552"/>
      <c r="BL1603" s="552"/>
      <c r="BM1603" s="552"/>
      <c r="BN1603" s="552"/>
      <c r="BO1603" s="678"/>
    </row>
    <row r="1604" spans="32:67" ht="20.25" customHeight="1">
      <c r="AF1604" s="678"/>
      <c r="AG1604" s="552"/>
      <c r="AH1604" s="552"/>
      <c r="AI1604" s="614"/>
      <c r="AJ1604" s="552"/>
      <c r="AK1604" s="552"/>
      <c r="AL1604" s="552"/>
      <c r="AM1604" s="615"/>
      <c r="AN1604" s="259"/>
      <c r="AO1604" s="615"/>
      <c r="AP1604" s="552"/>
      <c r="AQ1604" s="552"/>
      <c r="AR1604" s="552"/>
      <c r="AS1604" s="552"/>
      <c r="AT1604" s="552"/>
      <c r="AU1604" s="552"/>
      <c r="AV1604" s="552"/>
      <c r="AW1604" s="616"/>
      <c r="AX1604" s="552"/>
      <c r="AY1604" s="552"/>
      <c r="AZ1604" s="552"/>
      <c r="BA1604" s="616"/>
      <c r="BB1604" s="552"/>
      <c r="BC1604" s="552"/>
      <c r="BD1604" s="552"/>
      <c r="BE1604" s="616"/>
      <c r="BF1604" s="552"/>
      <c r="BG1604" s="552"/>
      <c r="BH1604" s="552"/>
      <c r="BI1604" s="552"/>
      <c r="BJ1604" s="552"/>
      <c r="BK1604" s="552"/>
      <c r="BL1604" s="552"/>
      <c r="BM1604" s="552"/>
      <c r="BN1604" s="552"/>
      <c r="BO1604" s="678"/>
    </row>
    <row r="1605" spans="32:67" ht="20.25" customHeight="1">
      <c r="AF1605" s="678"/>
      <c r="AG1605" s="552"/>
      <c r="AH1605" s="552"/>
      <c r="AI1605" s="614"/>
      <c r="AJ1605" s="552"/>
      <c r="AK1605" s="552"/>
      <c r="AL1605" s="552"/>
      <c r="AM1605" s="615"/>
      <c r="AN1605" s="259"/>
      <c r="AO1605" s="615"/>
      <c r="AP1605" s="552"/>
      <c r="AQ1605" s="552"/>
      <c r="AR1605" s="552"/>
      <c r="AS1605" s="552"/>
      <c r="AT1605" s="552"/>
      <c r="AU1605" s="552"/>
      <c r="AV1605" s="552"/>
      <c r="AW1605" s="616"/>
      <c r="AX1605" s="552"/>
      <c r="AY1605" s="552"/>
      <c r="AZ1605" s="552"/>
      <c r="BA1605" s="616"/>
      <c r="BB1605" s="552"/>
      <c r="BC1605" s="552"/>
      <c r="BD1605" s="552"/>
      <c r="BE1605" s="616"/>
      <c r="BF1605" s="552"/>
      <c r="BG1605" s="552"/>
      <c r="BH1605" s="552"/>
      <c r="BI1605" s="552"/>
      <c r="BJ1605" s="552"/>
      <c r="BK1605" s="552"/>
      <c r="BL1605" s="552"/>
      <c r="BM1605" s="552"/>
      <c r="BN1605" s="552"/>
      <c r="BO1605" s="678"/>
    </row>
    <row r="1606" spans="32:67" ht="20.25" customHeight="1">
      <c r="AF1606" s="678"/>
      <c r="AG1606" s="552"/>
      <c r="AH1606" s="552"/>
      <c r="AI1606" s="614"/>
      <c r="AJ1606" s="552"/>
      <c r="AK1606" s="552"/>
      <c r="AL1606" s="552"/>
      <c r="AM1606" s="615"/>
      <c r="AN1606" s="259"/>
      <c r="AO1606" s="615"/>
      <c r="AP1606" s="552"/>
      <c r="AQ1606" s="552"/>
      <c r="AR1606" s="552"/>
      <c r="AS1606" s="552"/>
      <c r="AT1606" s="552"/>
      <c r="AU1606" s="552"/>
      <c r="AV1606" s="552"/>
      <c r="AW1606" s="616"/>
      <c r="AX1606" s="552"/>
      <c r="AY1606" s="552"/>
      <c r="AZ1606" s="552"/>
      <c r="BA1606" s="616"/>
      <c r="BB1606" s="552"/>
      <c r="BC1606" s="552"/>
      <c r="BD1606" s="552"/>
      <c r="BE1606" s="616"/>
      <c r="BF1606" s="552"/>
      <c r="BG1606" s="552"/>
      <c r="BH1606" s="552"/>
      <c r="BI1606" s="552"/>
      <c r="BJ1606" s="552"/>
      <c r="BK1606" s="552"/>
      <c r="BL1606" s="552"/>
      <c r="BM1606" s="552"/>
      <c r="BN1606" s="552"/>
      <c r="BO1606" s="678"/>
    </row>
    <row r="1607" spans="32:67" ht="20.25" customHeight="1">
      <c r="AF1607" s="678"/>
      <c r="AG1607" s="552"/>
      <c r="AH1607" s="552"/>
      <c r="AI1607" s="614"/>
      <c r="AJ1607" s="552"/>
      <c r="AK1607" s="552"/>
      <c r="AL1607" s="552"/>
      <c r="AM1607" s="615"/>
      <c r="AN1607" s="259"/>
      <c r="AO1607" s="615"/>
      <c r="AP1607" s="552"/>
      <c r="AQ1607" s="552"/>
      <c r="AR1607" s="552"/>
      <c r="AS1607" s="552"/>
      <c r="AT1607" s="552"/>
      <c r="AU1607" s="552"/>
      <c r="AV1607" s="552"/>
      <c r="AW1607" s="616"/>
      <c r="AX1607" s="552"/>
      <c r="AY1607" s="552"/>
      <c r="AZ1607" s="552"/>
      <c r="BA1607" s="616"/>
      <c r="BB1607" s="552"/>
      <c r="BC1607" s="552"/>
      <c r="BD1607" s="552"/>
      <c r="BE1607" s="616"/>
      <c r="BF1607" s="552"/>
      <c r="BG1607" s="552"/>
      <c r="BH1607" s="552"/>
      <c r="BI1607" s="552"/>
      <c r="BJ1607" s="552"/>
      <c r="BK1607" s="552"/>
      <c r="BL1607" s="552"/>
      <c r="BM1607" s="552"/>
      <c r="BN1607" s="552"/>
      <c r="BO1607" s="678"/>
    </row>
    <row r="1608" spans="32:67" ht="20.25" customHeight="1">
      <c r="AF1608" s="678"/>
      <c r="AG1608" s="552"/>
      <c r="AH1608" s="552"/>
      <c r="AI1608" s="614"/>
      <c r="AJ1608" s="552"/>
      <c r="AK1608" s="552"/>
      <c r="AL1608" s="552"/>
      <c r="AM1608" s="615"/>
      <c r="AN1608" s="259"/>
      <c r="AO1608" s="615"/>
      <c r="AP1608" s="552"/>
      <c r="AQ1608" s="552"/>
      <c r="AR1608" s="552"/>
      <c r="AS1608" s="552"/>
      <c r="AT1608" s="552"/>
      <c r="AU1608" s="552"/>
      <c r="AV1608" s="552"/>
      <c r="AW1608" s="616"/>
      <c r="AX1608" s="552"/>
      <c r="AY1608" s="552"/>
      <c r="AZ1608" s="552"/>
      <c r="BA1608" s="616"/>
      <c r="BB1608" s="552"/>
      <c r="BC1608" s="552"/>
      <c r="BD1608" s="552"/>
      <c r="BE1608" s="616"/>
      <c r="BF1608" s="552"/>
      <c r="BG1608" s="552"/>
      <c r="BH1608" s="552"/>
      <c r="BI1608" s="552"/>
      <c r="BJ1608" s="552"/>
      <c r="BK1608" s="552"/>
      <c r="BL1608" s="552"/>
      <c r="BM1608" s="552"/>
      <c r="BN1608" s="552"/>
      <c r="BO1608" s="678"/>
    </row>
    <row r="1609" spans="32:67" ht="20.25" customHeight="1">
      <c r="AF1609" s="678"/>
      <c r="AG1609" s="552"/>
      <c r="AH1609" s="552"/>
      <c r="AI1609" s="614"/>
      <c r="AJ1609" s="552"/>
      <c r="AK1609" s="552"/>
      <c r="AL1609" s="552"/>
      <c r="AM1609" s="615"/>
      <c r="AN1609" s="259"/>
      <c r="AO1609" s="615"/>
      <c r="AP1609" s="552"/>
      <c r="AQ1609" s="552"/>
      <c r="AR1609" s="552"/>
      <c r="AS1609" s="552"/>
      <c r="AT1609" s="552"/>
      <c r="AU1609" s="552"/>
      <c r="AV1609" s="552"/>
      <c r="AW1609" s="616"/>
      <c r="AX1609" s="552"/>
      <c r="AY1609" s="552"/>
      <c r="AZ1609" s="552"/>
      <c r="BA1609" s="616"/>
      <c r="BB1609" s="552"/>
      <c r="BC1609" s="552"/>
      <c r="BD1609" s="552"/>
      <c r="BE1609" s="616"/>
      <c r="BF1609" s="552"/>
      <c r="BG1609" s="552"/>
      <c r="BH1609" s="552"/>
      <c r="BI1609" s="552"/>
      <c r="BJ1609" s="552"/>
      <c r="BK1609" s="552"/>
      <c r="BL1609" s="552"/>
      <c r="BM1609" s="552"/>
      <c r="BN1609" s="552"/>
      <c r="BO1609" s="678"/>
    </row>
    <row r="1610" spans="32:67" ht="20.25" customHeight="1">
      <c r="AF1610" s="678"/>
      <c r="AG1610" s="552"/>
      <c r="AH1610" s="552"/>
      <c r="AI1610" s="614"/>
      <c r="AJ1610" s="552"/>
      <c r="AK1610" s="552"/>
      <c r="AL1610" s="552"/>
      <c r="AM1610" s="615"/>
      <c r="AN1610" s="259"/>
      <c r="AO1610" s="615"/>
      <c r="AP1610" s="552"/>
      <c r="AQ1610" s="552"/>
      <c r="AR1610" s="552"/>
      <c r="AS1610" s="552"/>
      <c r="AT1610" s="552"/>
      <c r="AU1610" s="552"/>
      <c r="AV1610" s="552"/>
      <c r="AW1610" s="616"/>
      <c r="AX1610" s="552"/>
      <c r="AY1610" s="552"/>
      <c r="AZ1610" s="552"/>
      <c r="BA1610" s="616"/>
      <c r="BB1610" s="552"/>
      <c r="BC1610" s="552"/>
      <c r="BD1610" s="552"/>
      <c r="BE1610" s="616"/>
      <c r="BF1610" s="552"/>
      <c r="BG1610" s="552"/>
      <c r="BH1610" s="552"/>
      <c r="BI1610" s="552"/>
      <c r="BJ1610" s="552"/>
      <c r="BK1610" s="552"/>
      <c r="BL1610" s="552"/>
      <c r="BM1610" s="552"/>
      <c r="BN1610" s="552"/>
      <c r="BO1610" s="678"/>
    </row>
    <row r="1611" spans="32:67" ht="20.25" customHeight="1">
      <c r="AF1611" s="678"/>
      <c r="AG1611" s="552"/>
      <c r="AH1611" s="552"/>
      <c r="AI1611" s="614"/>
      <c r="AJ1611" s="552"/>
      <c r="AK1611" s="552"/>
      <c r="AL1611" s="552"/>
      <c r="AM1611" s="615"/>
      <c r="AN1611" s="259"/>
      <c r="AO1611" s="615"/>
      <c r="AP1611" s="552"/>
      <c r="AQ1611" s="552"/>
      <c r="AR1611" s="552"/>
      <c r="AS1611" s="552"/>
      <c r="AT1611" s="552"/>
      <c r="AU1611" s="552"/>
      <c r="AV1611" s="552"/>
      <c r="AW1611" s="616"/>
      <c r="AX1611" s="552"/>
      <c r="AY1611" s="552"/>
      <c r="AZ1611" s="552"/>
      <c r="BA1611" s="616"/>
      <c r="BB1611" s="552"/>
      <c r="BC1611" s="552"/>
      <c r="BD1611" s="552"/>
      <c r="BE1611" s="616"/>
      <c r="BF1611" s="552"/>
      <c r="BG1611" s="552"/>
      <c r="BH1611" s="552"/>
      <c r="BI1611" s="552"/>
      <c r="BJ1611" s="552"/>
      <c r="BK1611" s="552"/>
      <c r="BL1611" s="552"/>
      <c r="BM1611" s="552"/>
      <c r="BN1611" s="552"/>
      <c r="BO1611" s="678"/>
    </row>
    <row r="1612" spans="32:67" ht="20.25" customHeight="1">
      <c r="AF1612" s="678"/>
      <c r="AG1612" s="552"/>
      <c r="AH1612" s="552"/>
      <c r="AI1612" s="614"/>
      <c r="AJ1612" s="552"/>
      <c r="AK1612" s="552"/>
      <c r="AL1612" s="552"/>
      <c r="AM1612" s="615"/>
      <c r="AN1612" s="259"/>
      <c r="AO1612" s="615"/>
      <c r="AP1612" s="552"/>
      <c r="AQ1612" s="552"/>
      <c r="AR1612" s="552"/>
      <c r="AS1612" s="552"/>
      <c r="AT1612" s="552"/>
      <c r="AU1612" s="552"/>
      <c r="AV1612" s="552"/>
      <c r="AW1612" s="616"/>
      <c r="AX1612" s="552"/>
      <c r="AY1612" s="552"/>
      <c r="AZ1612" s="552"/>
      <c r="BA1612" s="616"/>
      <c r="BB1612" s="552"/>
      <c r="BC1612" s="552"/>
      <c r="BD1612" s="552"/>
      <c r="BE1612" s="616"/>
      <c r="BF1612" s="552"/>
      <c r="BG1612" s="552"/>
      <c r="BH1612" s="552"/>
      <c r="BI1612" s="552"/>
      <c r="BJ1612" s="552"/>
      <c r="BK1612" s="552"/>
      <c r="BL1612" s="552"/>
      <c r="BM1612" s="552"/>
      <c r="BN1612" s="552"/>
      <c r="BO1612" s="678"/>
    </row>
    <row r="1613" spans="32:67" ht="20.25" customHeight="1">
      <c r="AF1613" s="678"/>
      <c r="AG1613" s="552"/>
      <c r="AH1613" s="552"/>
      <c r="AI1613" s="614"/>
      <c r="AJ1613" s="552"/>
      <c r="AK1613" s="552"/>
      <c r="AL1613" s="552"/>
      <c r="AM1613" s="615"/>
      <c r="AN1613" s="259"/>
      <c r="AO1613" s="615"/>
      <c r="AP1613" s="552"/>
      <c r="AQ1613" s="552"/>
      <c r="AR1613" s="552"/>
      <c r="AS1613" s="552"/>
      <c r="AT1613" s="552"/>
      <c r="AU1613" s="552"/>
      <c r="AV1613" s="552"/>
      <c r="AW1613" s="616"/>
      <c r="AX1613" s="552"/>
      <c r="AY1613" s="552"/>
      <c r="AZ1613" s="552"/>
      <c r="BA1613" s="616"/>
      <c r="BB1613" s="552"/>
      <c r="BC1613" s="552"/>
      <c r="BD1613" s="552"/>
      <c r="BE1613" s="616"/>
      <c r="BF1613" s="552"/>
      <c r="BG1613" s="552"/>
      <c r="BH1613" s="552"/>
      <c r="BI1613" s="552"/>
      <c r="BJ1613" s="552"/>
      <c r="BK1613" s="552"/>
      <c r="BL1613" s="552"/>
      <c r="BM1613" s="552"/>
      <c r="BN1613" s="552"/>
      <c r="BO1613" s="678"/>
    </row>
    <row r="1614" spans="32:67" ht="20.25" customHeight="1">
      <c r="AF1614" s="678"/>
      <c r="AG1614" s="552"/>
      <c r="AH1614" s="552"/>
      <c r="AI1614" s="614"/>
      <c r="AJ1614" s="552"/>
      <c r="AK1614" s="552"/>
      <c r="AL1614" s="552"/>
      <c r="AM1614" s="615"/>
      <c r="AN1614" s="259"/>
      <c r="AO1614" s="615"/>
      <c r="AP1614" s="552"/>
      <c r="AQ1614" s="552"/>
      <c r="AR1614" s="552"/>
      <c r="AS1614" s="552"/>
      <c r="AT1614" s="552"/>
      <c r="AU1614" s="552"/>
      <c r="AV1614" s="552"/>
      <c r="AW1614" s="616"/>
      <c r="AX1614" s="552"/>
      <c r="AY1614" s="552"/>
      <c r="AZ1614" s="552"/>
      <c r="BA1614" s="616"/>
      <c r="BB1614" s="552"/>
      <c r="BC1614" s="552"/>
      <c r="BD1614" s="552"/>
      <c r="BE1614" s="616"/>
      <c r="BF1614" s="552"/>
      <c r="BG1614" s="552"/>
      <c r="BH1614" s="552"/>
      <c r="BI1614" s="552"/>
      <c r="BJ1614" s="552"/>
      <c r="BK1614" s="552"/>
      <c r="BL1614" s="552"/>
      <c r="BM1614" s="552"/>
      <c r="BN1614" s="552"/>
      <c r="BO1614" s="678"/>
    </row>
    <row r="1615" spans="32:67" ht="20.25" customHeight="1">
      <c r="AF1615" s="678"/>
      <c r="AG1615" s="552"/>
      <c r="AH1615" s="552"/>
      <c r="AI1615" s="614"/>
      <c r="AJ1615" s="552"/>
      <c r="AK1615" s="552"/>
      <c r="AL1615" s="552"/>
      <c r="AM1615" s="615"/>
      <c r="AN1615" s="259"/>
      <c r="AO1615" s="615"/>
      <c r="AP1615" s="552"/>
      <c r="AQ1615" s="552"/>
      <c r="AR1615" s="552"/>
      <c r="AS1615" s="552"/>
      <c r="AT1615" s="552"/>
      <c r="AU1615" s="552"/>
      <c r="AV1615" s="552"/>
      <c r="AW1615" s="616"/>
      <c r="AX1615" s="552"/>
      <c r="AY1615" s="552"/>
      <c r="AZ1615" s="552"/>
      <c r="BA1615" s="616"/>
      <c r="BB1615" s="552"/>
      <c r="BC1615" s="552"/>
      <c r="BD1615" s="552"/>
      <c r="BE1615" s="616"/>
      <c r="BF1615" s="552"/>
      <c r="BG1615" s="552"/>
      <c r="BH1615" s="552"/>
      <c r="BI1615" s="552"/>
      <c r="BJ1615" s="552"/>
      <c r="BK1615" s="552"/>
      <c r="BL1615" s="552"/>
      <c r="BM1615" s="552"/>
      <c r="BN1615" s="552"/>
      <c r="BO1615" s="678"/>
    </row>
    <row r="1616" spans="32:67" ht="20.25" customHeight="1">
      <c r="AF1616" s="678"/>
      <c r="AG1616" s="552"/>
      <c r="AH1616" s="552"/>
      <c r="AI1616" s="614"/>
      <c r="AJ1616" s="552"/>
      <c r="AK1616" s="552"/>
      <c r="AL1616" s="552"/>
      <c r="AM1616" s="615"/>
      <c r="AN1616" s="259"/>
      <c r="AO1616" s="615"/>
      <c r="AP1616" s="552"/>
      <c r="AQ1616" s="552"/>
      <c r="AR1616" s="552"/>
      <c r="AS1616" s="552"/>
      <c r="AT1616" s="552"/>
      <c r="AU1616" s="552"/>
      <c r="AV1616" s="552"/>
      <c r="AW1616" s="616"/>
      <c r="AX1616" s="552"/>
      <c r="AY1616" s="552"/>
      <c r="AZ1616" s="552"/>
      <c r="BA1616" s="616"/>
      <c r="BB1616" s="552"/>
      <c r="BC1616" s="552"/>
      <c r="BD1616" s="552"/>
      <c r="BE1616" s="616"/>
      <c r="BF1616" s="552"/>
      <c r="BG1616" s="552"/>
      <c r="BH1616" s="552"/>
      <c r="BI1616" s="552"/>
      <c r="BJ1616" s="552"/>
      <c r="BK1616" s="552"/>
      <c r="BL1616" s="552"/>
      <c r="BM1616" s="552"/>
      <c r="BN1616" s="552"/>
      <c r="BO1616" s="678"/>
    </row>
    <row r="1617" spans="32:67" ht="20.25" customHeight="1">
      <c r="AF1617" s="678"/>
      <c r="AG1617" s="552"/>
      <c r="AH1617" s="552"/>
      <c r="AI1617" s="614"/>
      <c r="AJ1617" s="552"/>
      <c r="AK1617" s="552"/>
      <c r="AL1617" s="552"/>
      <c r="AM1617" s="615"/>
      <c r="AN1617" s="259"/>
      <c r="AO1617" s="615"/>
      <c r="AP1617" s="552"/>
      <c r="AQ1617" s="552"/>
      <c r="AR1617" s="552"/>
      <c r="AS1617" s="552"/>
      <c r="AT1617" s="552"/>
      <c r="AU1617" s="552"/>
      <c r="AV1617" s="552"/>
      <c r="AW1617" s="616"/>
      <c r="AX1617" s="552"/>
      <c r="AY1617" s="552"/>
      <c r="AZ1617" s="552"/>
      <c r="BA1617" s="616"/>
      <c r="BB1617" s="552"/>
      <c r="BC1617" s="552"/>
      <c r="BD1617" s="552"/>
      <c r="BE1617" s="616"/>
      <c r="BF1617" s="552"/>
      <c r="BG1617" s="552"/>
      <c r="BH1617" s="552"/>
      <c r="BI1617" s="552"/>
      <c r="BJ1617" s="552"/>
      <c r="BK1617" s="552"/>
      <c r="BL1617" s="552"/>
      <c r="BM1617" s="552"/>
      <c r="BN1617" s="552"/>
      <c r="BO1617" s="678"/>
    </row>
    <row r="1618" spans="32:67" ht="20.25" customHeight="1">
      <c r="AF1618" s="678"/>
      <c r="AG1618" s="552"/>
      <c r="AH1618" s="552"/>
      <c r="AI1618" s="614"/>
      <c r="AJ1618" s="552"/>
      <c r="AK1618" s="552"/>
      <c r="AL1618" s="552"/>
      <c r="AM1618" s="615"/>
      <c r="AN1618" s="259"/>
      <c r="AO1618" s="615"/>
      <c r="AP1618" s="552"/>
      <c r="AQ1618" s="552"/>
      <c r="AR1618" s="552"/>
      <c r="AS1618" s="552"/>
      <c r="AT1618" s="552"/>
      <c r="AU1618" s="552"/>
      <c r="AV1618" s="552"/>
      <c r="AW1618" s="616"/>
      <c r="AX1618" s="552"/>
      <c r="AY1618" s="552"/>
      <c r="AZ1618" s="552"/>
      <c r="BA1618" s="616"/>
      <c r="BB1618" s="552"/>
      <c r="BC1618" s="552"/>
      <c r="BD1618" s="552"/>
      <c r="BE1618" s="616"/>
      <c r="BF1618" s="552"/>
      <c r="BG1618" s="552"/>
      <c r="BH1618" s="552"/>
      <c r="BI1618" s="552"/>
      <c r="BJ1618" s="552"/>
      <c r="BK1618" s="552"/>
      <c r="BL1618" s="552"/>
      <c r="BM1618" s="552"/>
      <c r="BN1618" s="552"/>
      <c r="BO1618" s="678"/>
    </row>
    <row r="1619" spans="32:67" ht="20.25" customHeight="1">
      <c r="AF1619" s="678"/>
      <c r="AG1619" s="552"/>
      <c r="AH1619" s="552"/>
      <c r="AI1619" s="614"/>
      <c r="AJ1619" s="552"/>
      <c r="AK1619" s="552"/>
      <c r="AL1619" s="552"/>
      <c r="AM1619" s="615"/>
      <c r="AN1619" s="259"/>
      <c r="AO1619" s="615"/>
      <c r="AP1619" s="552"/>
      <c r="AQ1619" s="552"/>
      <c r="AR1619" s="552"/>
      <c r="AS1619" s="552"/>
      <c r="AT1619" s="552"/>
      <c r="AU1619" s="552"/>
      <c r="AV1619" s="552"/>
      <c r="AW1619" s="616"/>
      <c r="AX1619" s="552"/>
      <c r="AY1619" s="552"/>
      <c r="AZ1619" s="552"/>
      <c r="BA1619" s="616"/>
      <c r="BB1619" s="552"/>
      <c r="BC1619" s="552"/>
      <c r="BD1619" s="552"/>
      <c r="BE1619" s="616"/>
      <c r="BF1619" s="552"/>
      <c r="BG1619" s="552"/>
      <c r="BH1619" s="552"/>
      <c r="BI1619" s="552"/>
      <c r="BJ1619" s="552"/>
      <c r="BK1619" s="552"/>
      <c r="BL1619" s="552"/>
      <c r="BM1619" s="552"/>
      <c r="BN1619" s="552"/>
      <c r="BO1619" s="678"/>
    </row>
    <row r="1620" spans="32:67" ht="20.25" customHeight="1">
      <c r="AF1620" s="678"/>
      <c r="AG1620" s="552"/>
      <c r="AH1620" s="552"/>
      <c r="AI1620" s="614"/>
      <c r="AJ1620" s="552"/>
      <c r="AK1620" s="552"/>
      <c r="AL1620" s="552"/>
      <c r="AM1620" s="615"/>
      <c r="AN1620" s="259"/>
      <c r="AO1620" s="615"/>
      <c r="AP1620" s="552"/>
      <c r="AQ1620" s="552"/>
      <c r="AR1620" s="552"/>
      <c r="AS1620" s="552"/>
      <c r="AT1620" s="552"/>
      <c r="AU1620" s="552"/>
      <c r="AV1620" s="552"/>
      <c r="AW1620" s="616"/>
      <c r="AX1620" s="552"/>
      <c r="AY1620" s="552"/>
      <c r="AZ1620" s="552"/>
      <c r="BA1620" s="616"/>
      <c r="BB1620" s="552"/>
      <c r="BC1620" s="552"/>
      <c r="BD1620" s="552"/>
      <c r="BE1620" s="616"/>
      <c r="BF1620" s="552"/>
      <c r="BG1620" s="552"/>
      <c r="BH1620" s="552"/>
      <c r="BI1620" s="552"/>
      <c r="BJ1620" s="552"/>
      <c r="BK1620" s="552"/>
      <c r="BL1620" s="552"/>
      <c r="BM1620" s="552"/>
      <c r="BN1620" s="552"/>
      <c r="BO1620" s="678"/>
    </row>
    <row r="1621" spans="32:67" ht="20.25" customHeight="1">
      <c r="AF1621" s="678"/>
      <c r="AG1621" s="552"/>
      <c r="AH1621" s="552"/>
      <c r="AI1621" s="614"/>
      <c r="AJ1621" s="552"/>
      <c r="AK1621" s="552"/>
      <c r="AL1621" s="552"/>
      <c r="AM1621" s="615"/>
      <c r="AN1621" s="259"/>
      <c r="AO1621" s="615"/>
      <c r="AP1621" s="552"/>
      <c r="AQ1621" s="552"/>
      <c r="AR1621" s="552"/>
      <c r="AS1621" s="552"/>
      <c r="AT1621" s="552"/>
      <c r="AU1621" s="552"/>
      <c r="AV1621" s="552"/>
      <c r="AW1621" s="616"/>
      <c r="AX1621" s="552"/>
      <c r="AY1621" s="552"/>
      <c r="AZ1621" s="552"/>
      <c r="BA1621" s="616"/>
      <c r="BB1621" s="552"/>
      <c r="BC1621" s="552"/>
      <c r="BD1621" s="552"/>
      <c r="BE1621" s="616"/>
      <c r="BF1621" s="552"/>
      <c r="BG1621" s="552"/>
      <c r="BH1621" s="552"/>
      <c r="BI1621" s="552"/>
      <c r="BJ1621" s="552"/>
      <c r="BK1621" s="552"/>
      <c r="BL1621" s="552"/>
      <c r="BM1621" s="552"/>
      <c r="BN1621" s="552"/>
      <c r="BO1621" s="678"/>
    </row>
    <row r="1622" spans="32:67" ht="20.25" customHeight="1">
      <c r="AF1622" s="678"/>
      <c r="AG1622" s="552"/>
      <c r="AH1622" s="552"/>
      <c r="AI1622" s="614"/>
      <c r="AJ1622" s="552"/>
      <c r="AK1622" s="552"/>
      <c r="AL1622" s="552"/>
      <c r="AM1622" s="615"/>
      <c r="AN1622" s="259"/>
      <c r="AO1622" s="615"/>
      <c r="AP1622" s="552"/>
      <c r="AQ1622" s="552"/>
      <c r="AR1622" s="552"/>
      <c r="AS1622" s="552"/>
      <c r="AT1622" s="552"/>
      <c r="AU1622" s="552"/>
      <c r="AV1622" s="552"/>
      <c r="AW1622" s="616"/>
      <c r="AX1622" s="552"/>
      <c r="AY1622" s="552"/>
      <c r="AZ1622" s="552"/>
      <c r="BA1622" s="616"/>
      <c r="BB1622" s="552"/>
      <c r="BC1622" s="552"/>
      <c r="BD1622" s="552"/>
      <c r="BE1622" s="616"/>
      <c r="BF1622" s="552"/>
      <c r="BG1622" s="552"/>
      <c r="BH1622" s="552"/>
      <c r="BI1622" s="552"/>
      <c r="BJ1622" s="552"/>
      <c r="BK1622" s="552"/>
      <c r="BL1622" s="552"/>
      <c r="BM1622" s="552"/>
      <c r="BN1622" s="552"/>
      <c r="BO1622" s="678"/>
    </row>
    <row r="1623" spans="32:67" ht="20.25" customHeight="1">
      <c r="AF1623" s="678"/>
      <c r="AG1623" s="552"/>
      <c r="AH1623" s="552"/>
      <c r="AI1623" s="614"/>
      <c r="AJ1623" s="552"/>
      <c r="AK1623" s="552"/>
      <c r="AL1623" s="552"/>
      <c r="AM1623" s="615"/>
      <c r="AN1623" s="259"/>
      <c r="AO1623" s="615"/>
      <c r="AP1623" s="552"/>
      <c r="AQ1623" s="552"/>
      <c r="AR1623" s="552"/>
      <c r="AS1623" s="552"/>
      <c r="AT1623" s="552"/>
      <c r="AU1623" s="552"/>
      <c r="AV1623" s="552"/>
      <c r="AW1623" s="616"/>
      <c r="AX1623" s="552"/>
      <c r="AY1623" s="552"/>
      <c r="AZ1623" s="552"/>
      <c r="BA1623" s="616"/>
      <c r="BB1623" s="552"/>
      <c r="BC1623" s="552"/>
      <c r="BD1623" s="552"/>
      <c r="BE1623" s="616"/>
      <c r="BF1623" s="552"/>
      <c r="BG1623" s="552"/>
      <c r="BH1623" s="552"/>
      <c r="BI1623" s="552"/>
      <c r="BJ1623" s="552"/>
      <c r="BK1623" s="552"/>
      <c r="BL1623" s="552"/>
      <c r="BM1623" s="552"/>
      <c r="BN1623" s="552"/>
      <c r="BO1623" s="678"/>
    </row>
    <row r="1624" spans="32:67" ht="20.25" customHeight="1">
      <c r="AF1624" s="678"/>
      <c r="AG1624" s="552"/>
      <c r="AH1624" s="552"/>
      <c r="AI1624" s="614"/>
      <c r="AJ1624" s="552"/>
      <c r="AK1624" s="552"/>
      <c r="AL1624" s="552"/>
      <c r="AM1624" s="615"/>
      <c r="AN1624" s="259"/>
      <c r="AO1624" s="615"/>
      <c r="AP1624" s="552"/>
      <c r="AQ1624" s="552"/>
      <c r="AR1624" s="552"/>
      <c r="AS1624" s="552"/>
      <c r="AT1624" s="552"/>
      <c r="AU1624" s="552"/>
      <c r="AV1624" s="552"/>
      <c r="AW1624" s="616"/>
      <c r="AX1624" s="552"/>
      <c r="AY1624" s="552"/>
      <c r="AZ1624" s="552"/>
      <c r="BA1624" s="616"/>
      <c r="BB1624" s="552"/>
      <c r="BC1624" s="552"/>
      <c r="BD1624" s="552"/>
      <c r="BE1624" s="616"/>
      <c r="BF1624" s="552"/>
      <c r="BG1624" s="552"/>
      <c r="BH1624" s="552"/>
      <c r="BI1624" s="552"/>
      <c r="BJ1624" s="552"/>
      <c r="BK1624" s="552"/>
      <c r="BL1624" s="552"/>
      <c r="BM1624" s="552"/>
      <c r="BN1624" s="552"/>
      <c r="BO1624" s="678"/>
    </row>
    <row r="1625" spans="32:67" ht="20.25" customHeight="1">
      <c r="AF1625" s="678"/>
      <c r="AG1625" s="552"/>
      <c r="AH1625" s="552"/>
      <c r="AI1625" s="614"/>
      <c r="AJ1625" s="552"/>
      <c r="AK1625" s="552"/>
      <c r="AL1625" s="552"/>
      <c r="AM1625" s="615"/>
      <c r="AN1625" s="259"/>
      <c r="AO1625" s="615"/>
      <c r="AP1625" s="552"/>
      <c r="AQ1625" s="552"/>
      <c r="AR1625" s="552"/>
      <c r="AS1625" s="552"/>
      <c r="AT1625" s="552"/>
      <c r="AU1625" s="552"/>
      <c r="AV1625" s="552"/>
      <c r="AW1625" s="616"/>
      <c r="AX1625" s="552"/>
      <c r="AY1625" s="552"/>
      <c r="AZ1625" s="552"/>
      <c r="BA1625" s="616"/>
      <c r="BB1625" s="552"/>
      <c r="BC1625" s="552"/>
      <c r="BD1625" s="552"/>
      <c r="BE1625" s="616"/>
      <c r="BF1625" s="552"/>
      <c r="BG1625" s="552"/>
      <c r="BH1625" s="552"/>
      <c r="BI1625" s="552"/>
      <c r="BJ1625" s="552"/>
      <c r="BK1625" s="552"/>
      <c r="BL1625" s="552"/>
      <c r="BM1625" s="552"/>
      <c r="BN1625" s="552"/>
      <c r="BO1625" s="678"/>
    </row>
    <row r="1626" spans="32:67" ht="20.25" customHeight="1">
      <c r="AF1626" s="678"/>
      <c r="AG1626" s="552"/>
      <c r="AH1626" s="552"/>
      <c r="AI1626" s="614"/>
      <c r="AJ1626" s="552"/>
      <c r="AK1626" s="552"/>
      <c r="AL1626" s="552"/>
      <c r="AM1626" s="615"/>
      <c r="AN1626" s="259"/>
      <c r="AO1626" s="615"/>
      <c r="AP1626" s="552"/>
      <c r="AQ1626" s="552"/>
      <c r="AR1626" s="552"/>
      <c r="AS1626" s="552"/>
      <c r="AT1626" s="552"/>
      <c r="AU1626" s="552"/>
      <c r="AV1626" s="552"/>
      <c r="AW1626" s="616"/>
      <c r="AX1626" s="552"/>
      <c r="AY1626" s="552"/>
      <c r="AZ1626" s="552"/>
      <c r="BA1626" s="616"/>
      <c r="BB1626" s="552"/>
      <c r="BC1626" s="552"/>
      <c r="BD1626" s="552"/>
      <c r="BE1626" s="616"/>
      <c r="BF1626" s="552"/>
      <c r="BG1626" s="552"/>
      <c r="BH1626" s="552"/>
      <c r="BI1626" s="552"/>
      <c r="BJ1626" s="552"/>
      <c r="BK1626" s="552"/>
      <c r="BL1626" s="552"/>
      <c r="BM1626" s="552"/>
      <c r="BN1626" s="552"/>
      <c r="BO1626" s="678"/>
    </row>
    <row r="1627" spans="32:67" ht="20.25" customHeight="1">
      <c r="AF1627" s="678"/>
      <c r="AG1627" s="552"/>
      <c r="AH1627" s="552"/>
      <c r="AI1627" s="614"/>
      <c r="AJ1627" s="552"/>
      <c r="AK1627" s="552"/>
      <c r="AL1627" s="552"/>
      <c r="AM1627" s="615"/>
      <c r="AN1627" s="259"/>
      <c r="AO1627" s="615"/>
      <c r="AP1627" s="552"/>
      <c r="AQ1627" s="552"/>
      <c r="AR1627" s="552"/>
      <c r="AS1627" s="552"/>
      <c r="AT1627" s="552"/>
      <c r="AU1627" s="552"/>
      <c r="AV1627" s="552"/>
      <c r="AW1627" s="616"/>
      <c r="AX1627" s="552"/>
      <c r="AY1627" s="552"/>
      <c r="AZ1627" s="552"/>
      <c r="BA1627" s="616"/>
      <c r="BB1627" s="552"/>
      <c r="BC1627" s="552"/>
      <c r="BD1627" s="552"/>
      <c r="BE1627" s="616"/>
      <c r="BF1627" s="552"/>
      <c r="BG1627" s="552"/>
      <c r="BH1627" s="552"/>
      <c r="BI1627" s="552"/>
      <c r="BJ1627" s="552"/>
      <c r="BK1627" s="552"/>
      <c r="BL1627" s="552"/>
      <c r="BM1627" s="552"/>
      <c r="BN1627" s="552"/>
      <c r="BO1627" s="678"/>
    </row>
    <row r="1628" spans="32:67" ht="20.25" customHeight="1">
      <c r="AF1628" s="678"/>
      <c r="AG1628" s="552"/>
      <c r="AH1628" s="552"/>
      <c r="AI1628" s="614"/>
      <c r="AJ1628" s="552"/>
      <c r="AK1628" s="552"/>
      <c r="AL1628" s="552"/>
      <c r="AM1628" s="615"/>
      <c r="AN1628" s="259"/>
      <c r="AO1628" s="615"/>
      <c r="AP1628" s="552"/>
      <c r="AQ1628" s="552"/>
      <c r="AR1628" s="552"/>
      <c r="AS1628" s="552"/>
      <c r="AT1628" s="552"/>
      <c r="AU1628" s="552"/>
      <c r="AV1628" s="552"/>
      <c r="AW1628" s="616"/>
      <c r="AX1628" s="552"/>
      <c r="AY1628" s="552"/>
      <c r="AZ1628" s="552"/>
      <c r="BA1628" s="616"/>
      <c r="BB1628" s="552"/>
      <c r="BC1628" s="552"/>
      <c r="BD1628" s="552"/>
      <c r="BE1628" s="616"/>
      <c r="BF1628" s="552"/>
      <c r="BG1628" s="552"/>
      <c r="BH1628" s="552"/>
      <c r="BI1628" s="552"/>
      <c r="BJ1628" s="552"/>
      <c r="BK1628" s="552"/>
      <c r="BL1628" s="552"/>
      <c r="BM1628" s="552"/>
      <c r="BN1628" s="552"/>
      <c r="BO1628" s="678"/>
    </row>
    <row r="1629" spans="32:67" ht="20.25" customHeight="1">
      <c r="AF1629" s="678"/>
      <c r="AG1629" s="552"/>
      <c r="AH1629" s="552"/>
      <c r="AI1629" s="614"/>
      <c r="AJ1629" s="552"/>
      <c r="AK1629" s="552"/>
      <c r="AL1629" s="552"/>
      <c r="AM1629" s="615"/>
      <c r="AN1629" s="259"/>
      <c r="AO1629" s="615"/>
      <c r="AP1629" s="552"/>
      <c r="AQ1629" s="552"/>
      <c r="AR1629" s="552"/>
      <c r="AS1629" s="552"/>
      <c r="AT1629" s="552"/>
      <c r="AU1629" s="552"/>
      <c r="AV1629" s="552"/>
      <c r="AW1629" s="616"/>
      <c r="AX1629" s="552"/>
      <c r="AY1629" s="552"/>
      <c r="AZ1629" s="552"/>
      <c r="BA1629" s="616"/>
      <c r="BB1629" s="552"/>
      <c r="BC1629" s="552"/>
      <c r="BD1629" s="552"/>
      <c r="BE1629" s="616"/>
      <c r="BF1629" s="552"/>
      <c r="BG1629" s="552"/>
      <c r="BH1629" s="552"/>
      <c r="BI1629" s="552"/>
      <c r="BJ1629" s="552"/>
      <c r="BK1629" s="552"/>
      <c r="BL1629" s="552"/>
      <c r="BM1629" s="552"/>
      <c r="BN1629" s="552"/>
      <c r="BO1629" s="678"/>
    </row>
    <row r="1630" spans="32:67" ht="20.25" customHeight="1">
      <c r="AF1630" s="678"/>
      <c r="AG1630" s="552"/>
      <c r="AH1630" s="552"/>
      <c r="AI1630" s="614"/>
      <c r="AJ1630" s="552"/>
      <c r="AK1630" s="552"/>
      <c r="AL1630" s="552"/>
      <c r="AM1630" s="615"/>
      <c r="AN1630" s="259"/>
      <c r="AO1630" s="615"/>
      <c r="AP1630" s="552"/>
      <c r="AQ1630" s="552"/>
      <c r="AR1630" s="552"/>
      <c r="AS1630" s="552"/>
      <c r="AT1630" s="552"/>
      <c r="AU1630" s="552"/>
      <c r="AV1630" s="552"/>
      <c r="AW1630" s="616"/>
      <c r="AX1630" s="552"/>
      <c r="AY1630" s="552"/>
      <c r="AZ1630" s="552"/>
      <c r="BA1630" s="616"/>
      <c r="BB1630" s="552"/>
      <c r="BC1630" s="552"/>
      <c r="BD1630" s="552"/>
      <c r="BE1630" s="616"/>
      <c r="BF1630" s="552"/>
      <c r="BG1630" s="552"/>
      <c r="BH1630" s="552"/>
      <c r="BI1630" s="552"/>
      <c r="BJ1630" s="552"/>
      <c r="BK1630" s="552"/>
      <c r="BL1630" s="552"/>
      <c r="BM1630" s="552"/>
      <c r="BN1630" s="552"/>
      <c r="BO1630" s="678"/>
    </row>
    <row r="1631" spans="32:67" ht="20.25" customHeight="1">
      <c r="AF1631" s="678"/>
      <c r="AG1631" s="552"/>
      <c r="AH1631" s="552"/>
      <c r="AI1631" s="614"/>
      <c r="AJ1631" s="552"/>
      <c r="AK1631" s="552"/>
      <c r="AL1631" s="552"/>
      <c r="AM1631" s="615"/>
      <c r="AN1631" s="259"/>
      <c r="AO1631" s="615"/>
      <c r="AP1631" s="552"/>
      <c r="AQ1631" s="552"/>
      <c r="AR1631" s="552"/>
      <c r="AS1631" s="552"/>
      <c r="AT1631" s="552"/>
      <c r="AU1631" s="552"/>
      <c r="AV1631" s="552"/>
      <c r="AW1631" s="616"/>
      <c r="AX1631" s="552"/>
      <c r="AY1631" s="552"/>
      <c r="AZ1631" s="552"/>
      <c r="BA1631" s="616"/>
      <c r="BB1631" s="552"/>
      <c r="BC1631" s="552"/>
      <c r="BD1631" s="552"/>
      <c r="BE1631" s="616"/>
      <c r="BF1631" s="552"/>
      <c r="BG1631" s="552"/>
      <c r="BH1631" s="552"/>
      <c r="BI1631" s="552"/>
      <c r="BJ1631" s="552"/>
      <c r="BK1631" s="552"/>
      <c r="BL1631" s="552"/>
      <c r="BM1631" s="552"/>
      <c r="BN1631" s="552"/>
      <c r="BO1631" s="678"/>
    </row>
    <row r="1632" spans="32:67" ht="20.25" customHeight="1">
      <c r="AF1632" s="678"/>
      <c r="AG1632" s="552"/>
      <c r="AH1632" s="552"/>
      <c r="AI1632" s="614"/>
      <c r="AJ1632" s="552"/>
      <c r="AK1632" s="552"/>
      <c r="AL1632" s="552"/>
      <c r="AM1632" s="615"/>
      <c r="AN1632" s="259"/>
      <c r="AO1632" s="615"/>
      <c r="AP1632" s="552"/>
      <c r="AQ1632" s="552"/>
      <c r="AR1632" s="552"/>
      <c r="AS1632" s="552"/>
      <c r="AT1632" s="552"/>
      <c r="AU1632" s="552"/>
      <c r="AV1632" s="552"/>
      <c r="AW1632" s="616"/>
      <c r="AX1632" s="552"/>
      <c r="AY1632" s="552"/>
      <c r="AZ1632" s="552"/>
      <c r="BA1632" s="616"/>
      <c r="BB1632" s="552"/>
      <c r="BC1632" s="552"/>
      <c r="BD1632" s="552"/>
      <c r="BE1632" s="616"/>
      <c r="BF1632" s="552"/>
      <c r="BG1632" s="552"/>
      <c r="BH1632" s="552"/>
      <c r="BI1632" s="552"/>
      <c r="BJ1632" s="552"/>
      <c r="BK1632" s="552"/>
      <c r="BL1632" s="552"/>
      <c r="BM1632" s="552"/>
      <c r="BN1632" s="552"/>
      <c r="BO1632" s="678"/>
    </row>
    <row r="1633" spans="32:67" ht="20.25" customHeight="1">
      <c r="AF1633" s="678"/>
      <c r="AG1633" s="552"/>
      <c r="AH1633" s="552"/>
      <c r="AI1633" s="614"/>
      <c r="AJ1633" s="552"/>
      <c r="AK1633" s="552"/>
      <c r="AL1633" s="552"/>
      <c r="AM1633" s="615"/>
      <c r="AN1633" s="259"/>
      <c r="AO1633" s="615"/>
      <c r="AP1633" s="552"/>
      <c r="AQ1633" s="552"/>
      <c r="AR1633" s="552"/>
      <c r="AS1633" s="552"/>
      <c r="AT1633" s="552"/>
      <c r="AU1633" s="552"/>
      <c r="AV1633" s="552"/>
      <c r="AW1633" s="616"/>
      <c r="AX1633" s="552"/>
      <c r="AY1633" s="552"/>
      <c r="AZ1633" s="552"/>
      <c r="BA1633" s="616"/>
      <c r="BB1633" s="552"/>
      <c r="BC1633" s="552"/>
      <c r="BD1633" s="552"/>
      <c r="BE1633" s="616"/>
      <c r="BF1633" s="552"/>
      <c r="BG1633" s="552"/>
      <c r="BH1633" s="552"/>
      <c r="BI1633" s="552"/>
      <c r="BJ1633" s="552"/>
      <c r="BK1633" s="552"/>
      <c r="BL1633" s="552"/>
      <c r="BM1633" s="552"/>
      <c r="BN1633" s="552"/>
      <c r="BO1633" s="678"/>
    </row>
    <row r="1634" spans="32:67" ht="20.25" customHeight="1">
      <c r="AF1634" s="678"/>
      <c r="AG1634" s="552"/>
      <c r="AH1634" s="552"/>
      <c r="AI1634" s="614"/>
      <c r="AJ1634" s="552"/>
      <c r="AK1634" s="552"/>
      <c r="AL1634" s="552"/>
      <c r="AM1634" s="615"/>
      <c r="AN1634" s="259"/>
      <c r="AO1634" s="615"/>
      <c r="AP1634" s="552"/>
      <c r="AQ1634" s="552"/>
      <c r="AR1634" s="552"/>
      <c r="AS1634" s="552"/>
      <c r="AT1634" s="552"/>
      <c r="AU1634" s="552"/>
      <c r="AV1634" s="552"/>
      <c r="AW1634" s="616"/>
      <c r="AX1634" s="552"/>
      <c r="AY1634" s="552"/>
      <c r="AZ1634" s="552"/>
      <c r="BA1634" s="616"/>
      <c r="BB1634" s="552"/>
      <c r="BC1634" s="552"/>
      <c r="BD1634" s="552"/>
      <c r="BE1634" s="616"/>
      <c r="BF1634" s="552"/>
      <c r="BG1634" s="552"/>
      <c r="BH1634" s="552"/>
      <c r="BI1634" s="552"/>
      <c r="BJ1634" s="552"/>
      <c r="BK1634" s="552"/>
      <c r="BL1634" s="552"/>
      <c r="BM1634" s="552"/>
      <c r="BN1634" s="552"/>
      <c r="BO1634" s="678"/>
    </row>
    <row r="1635" spans="32:67" ht="20.25" customHeight="1">
      <c r="AF1635" s="678"/>
      <c r="AG1635" s="552"/>
      <c r="AH1635" s="552"/>
      <c r="AI1635" s="614"/>
      <c r="AJ1635" s="552"/>
      <c r="AK1635" s="552"/>
      <c r="AL1635" s="552"/>
      <c r="AM1635" s="615"/>
      <c r="AN1635" s="259"/>
      <c r="AO1635" s="615"/>
      <c r="AP1635" s="552"/>
      <c r="AQ1635" s="552"/>
      <c r="AR1635" s="552"/>
      <c r="AS1635" s="552"/>
      <c r="AT1635" s="552"/>
      <c r="AU1635" s="552"/>
      <c r="AV1635" s="552"/>
      <c r="AW1635" s="616"/>
      <c r="AX1635" s="552"/>
      <c r="AY1635" s="552"/>
      <c r="AZ1635" s="552"/>
      <c r="BA1635" s="616"/>
      <c r="BB1635" s="552"/>
      <c r="BC1635" s="552"/>
      <c r="BD1635" s="552"/>
      <c r="BE1635" s="616"/>
      <c r="BF1635" s="552"/>
      <c r="BG1635" s="552"/>
      <c r="BH1635" s="552"/>
      <c r="BI1635" s="552"/>
      <c r="BJ1635" s="552"/>
      <c r="BK1635" s="552"/>
      <c r="BL1635" s="552"/>
      <c r="BM1635" s="552"/>
      <c r="BN1635" s="552"/>
      <c r="BO1635" s="678"/>
    </row>
    <row r="1636" spans="32:67" ht="20.25" customHeight="1">
      <c r="AF1636" s="678"/>
      <c r="AG1636" s="552"/>
      <c r="AH1636" s="552"/>
      <c r="AI1636" s="614"/>
      <c r="AJ1636" s="552"/>
      <c r="AK1636" s="552"/>
      <c r="AL1636" s="552"/>
      <c r="AM1636" s="615"/>
      <c r="AN1636" s="259"/>
      <c r="AO1636" s="615"/>
      <c r="AP1636" s="552"/>
      <c r="AQ1636" s="552"/>
      <c r="AR1636" s="552"/>
      <c r="AS1636" s="552"/>
      <c r="AT1636" s="552"/>
      <c r="AU1636" s="552"/>
      <c r="AV1636" s="552"/>
      <c r="AW1636" s="616"/>
      <c r="AX1636" s="552"/>
      <c r="AY1636" s="552"/>
      <c r="AZ1636" s="552"/>
      <c r="BA1636" s="616"/>
      <c r="BB1636" s="552"/>
      <c r="BC1636" s="552"/>
      <c r="BD1636" s="552"/>
      <c r="BE1636" s="616"/>
      <c r="BF1636" s="552"/>
      <c r="BG1636" s="552"/>
      <c r="BH1636" s="552"/>
      <c r="BI1636" s="552"/>
      <c r="BJ1636" s="552"/>
      <c r="BK1636" s="552"/>
      <c r="BL1636" s="552"/>
      <c r="BM1636" s="552"/>
      <c r="BN1636" s="552"/>
      <c r="BO1636" s="678"/>
    </row>
    <row r="1637" spans="32:67" ht="20.25" customHeight="1">
      <c r="AF1637" s="678"/>
      <c r="AG1637" s="552"/>
      <c r="AH1637" s="552"/>
      <c r="AI1637" s="614"/>
      <c r="AJ1637" s="552"/>
      <c r="AK1637" s="552"/>
      <c r="AL1637" s="552"/>
      <c r="AM1637" s="615"/>
      <c r="AN1637" s="259"/>
      <c r="AO1637" s="615"/>
      <c r="AP1637" s="552"/>
      <c r="AQ1637" s="552"/>
      <c r="AR1637" s="552"/>
      <c r="AS1637" s="552"/>
      <c r="AT1637" s="552"/>
      <c r="AU1637" s="552"/>
      <c r="AV1637" s="552"/>
      <c r="AW1637" s="616"/>
      <c r="AX1637" s="552"/>
      <c r="AY1637" s="552"/>
      <c r="AZ1637" s="552"/>
      <c r="BA1637" s="616"/>
      <c r="BB1637" s="552"/>
      <c r="BC1637" s="552"/>
      <c r="BD1637" s="552"/>
      <c r="BE1637" s="616"/>
      <c r="BF1637" s="552"/>
      <c r="BG1637" s="552"/>
      <c r="BH1637" s="552"/>
      <c r="BI1637" s="552"/>
      <c r="BJ1637" s="552"/>
      <c r="BK1637" s="552"/>
      <c r="BL1637" s="552"/>
      <c r="BM1637" s="552"/>
      <c r="BN1637" s="552"/>
      <c r="BO1637" s="678"/>
    </row>
    <row r="1638" spans="32:67" ht="20.25" customHeight="1">
      <c r="AF1638" s="678"/>
      <c r="AG1638" s="552"/>
      <c r="AH1638" s="552"/>
      <c r="AI1638" s="614"/>
      <c r="AJ1638" s="552"/>
      <c r="AK1638" s="552"/>
      <c r="AL1638" s="552"/>
      <c r="AM1638" s="615"/>
      <c r="AN1638" s="259"/>
      <c r="AO1638" s="615"/>
      <c r="AP1638" s="552"/>
      <c r="AQ1638" s="552"/>
      <c r="AR1638" s="552"/>
      <c r="AS1638" s="552"/>
      <c r="AT1638" s="552"/>
      <c r="AU1638" s="552"/>
      <c r="AV1638" s="552"/>
      <c r="AW1638" s="616"/>
      <c r="AX1638" s="552"/>
      <c r="AY1638" s="552"/>
      <c r="AZ1638" s="552"/>
      <c r="BA1638" s="616"/>
      <c r="BB1638" s="552"/>
      <c r="BC1638" s="552"/>
      <c r="BD1638" s="552"/>
      <c r="BE1638" s="616"/>
      <c r="BF1638" s="552"/>
      <c r="BG1638" s="552"/>
      <c r="BH1638" s="552"/>
      <c r="BI1638" s="552"/>
      <c r="BJ1638" s="552"/>
      <c r="BK1638" s="552"/>
      <c r="BL1638" s="552"/>
      <c r="BM1638" s="552"/>
      <c r="BN1638" s="552"/>
      <c r="BO1638" s="678"/>
    </row>
    <row r="1639" spans="32:67" ht="20.25" customHeight="1">
      <c r="AF1639" s="678"/>
      <c r="AG1639" s="552"/>
      <c r="AH1639" s="552"/>
      <c r="AI1639" s="614"/>
      <c r="AJ1639" s="552"/>
      <c r="AK1639" s="552"/>
      <c r="AL1639" s="552"/>
      <c r="AM1639" s="615"/>
      <c r="AN1639" s="259"/>
      <c r="AO1639" s="615"/>
      <c r="AP1639" s="552"/>
      <c r="AQ1639" s="552"/>
      <c r="AR1639" s="552"/>
      <c r="AS1639" s="552"/>
      <c r="AT1639" s="552"/>
      <c r="AU1639" s="552"/>
      <c r="AV1639" s="552"/>
      <c r="AW1639" s="616"/>
      <c r="AX1639" s="552"/>
      <c r="AY1639" s="552"/>
      <c r="AZ1639" s="552"/>
      <c r="BA1639" s="616"/>
      <c r="BB1639" s="552"/>
      <c r="BC1639" s="552"/>
      <c r="BD1639" s="552"/>
      <c r="BE1639" s="616"/>
      <c r="BF1639" s="552"/>
      <c r="BG1639" s="552"/>
      <c r="BH1639" s="552"/>
      <c r="BI1639" s="552"/>
      <c r="BJ1639" s="552"/>
      <c r="BK1639" s="552"/>
      <c r="BL1639" s="552"/>
      <c r="BM1639" s="552"/>
      <c r="BN1639" s="552"/>
      <c r="BO1639" s="678"/>
    </row>
    <row r="1640" spans="32:67" ht="20.25" customHeight="1">
      <c r="AF1640" s="678"/>
      <c r="AG1640" s="552"/>
      <c r="AH1640" s="552"/>
      <c r="AI1640" s="614"/>
      <c r="AJ1640" s="552"/>
      <c r="AK1640" s="552"/>
      <c r="AL1640" s="552"/>
      <c r="AM1640" s="615"/>
      <c r="AN1640" s="259"/>
      <c r="AO1640" s="615"/>
      <c r="AP1640" s="552"/>
      <c r="AQ1640" s="552"/>
      <c r="AR1640" s="552"/>
      <c r="AS1640" s="552"/>
      <c r="AT1640" s="552"/>
      <c r="AU1640" s="552"/>
      <c r="AV1640" s="552"/>
      <c r="AW1640" s="616"/>
      <c r="AX1640" s="552"/>
      <c r="AY1640" s="552"/>
      <c r="AZ1640" s="552"/>
      <c r="BA1640" s="616"/>
      <c r="BB1640" s="552"/>
      <c r="BC1640" s="552"/>
      <c r="BD1640" s="552"/>
      <c r="BE1640" s="616"/>
      <c r="BF1640" s="552"/>
      <c r="BG1640" s="552"/>
      <c r="BH1640" s="552"/>
      <c r="BI1640" s="552"/>
      <c r="BJ1640" s="552"/>
      <c r="BK1640" s="552"/>
      <c r="BL1640" s="552"/>
      <c r="BM1640" s="552"/>
      <c r="BN1640" s="552"/>
      <c r="BO1640" s="678"/>
    </row>
    <row r="1641" spans="32:67" ht="20.25" customHeight="1">
      <c r="AF1641" s="678"/>
      <c r="AG1641" s="552"/>
      <c r="AH1641" s="552"/>
      <c r="AI1641" s="614"/>
      <c r="AJ1641" s="552"/>
      <c r="AK1641" s="552"/>
      <c r="AL1641" s="552"/>
      <c r="AM1641" s="615"/>
      <c r="AN1641" s="259"/>
      <c r="AO1641" s="615"/>
      <c r="AP1641" s="552"/>
      <c r="AQ1641" s="552"/>
      <c r="AR1641" s="552"/>
      <c r="AS1641" s="552"/>
      <c r="AT1641" s="552"/>
      <c r="AU1641" s="552"/>
      <c r="AV1641" s="552"/>
      <c r="AW1641" s="616"/>
      <c r="AX1641" s="552"/>
      <c r="AY1641" s="552"/>
      <c r="AZ1641" s="552"/>
      <c r="BA1641" s="616"/>
      <c r="BB1641" s="552"/>
      <c r="BC1641" s="552"/>
      <c r="BD1641" s="552"/>
      <c r="BE1641" s="616"/>
      <c r="BF1641" s="552"/>
      <c r="BG1641" s="552"/>
      <c r="BH1641" s="552"/>
      <c r="BI1641" s="552"/>
      <c r="BJ1641" s="552"/>
      <c r="BK1641" s="552"/>
      <c r="BL1641" s="552"/>
      <c r="BM1641" s="552"/>
      <c r="BN1641" s="552"/>
      <c r="BO1641" s="678"/>
    </row>
    <row r="1642" spans="32:67" ht="20.25" customHeight="1">
      <c r="AF1642" s="678"/>
      <c r="AG1642" s="552"/>
      <c r="AH1642" s="552"/>
      <c r="AI1642" s="614"/>
      <c r="AJ1642" s="552"/>
      <c r="AK1642" s="552"/>
      <c r="AL1642" s="552"/>
      <c r="AM1642" s="615"/>
      <c r="AN1642" s="259"/>
      <c r="AO1642" s="615"/>
      <c r="AP1642" s="552"/>
      <c r="AQ1642" s="552"/>
      <c r="AR1642" s="552"/>
      <c r="AS1642" s="552"/>
      <c r="AT1642" s="552"/>
      <c r="AU1642" s="552"/>
      <c r="AV1642" s="552"/>
      <c r="AW1642" s="616"/>
      <c r="AX1642" s="552"/>
      <c r="AY1642" s="552"/>
      <c r="AZ1642" s="552"/>
      <c r="BA1642" s="616"/>
      <c r="BB1642" s="552"/>
      <c r="BC1642" s="552"/>
      <c r="BD1642" s="552"/>
      <c r="BE1642" s="616"/>
      <c r="BF1642" s="552"/>
      <c r="BG1642" s="552"/>
      <c r="BH1642" s="552"/>
      <c r="BI1642" s="552"/>
      <c r="BJ1642" s="552"/>
      <c r="BK1642" s="552"/>
      <c r="BL1642" s="552"/>
      <c r="BM1642" s="552"/>
      <c r="BN1642" s="552"/>
      <c r="BO1642" s="678"/>
    </row>
    <row r="1643" spans="32:67" ht="20.25" customHeight="1">
      <c r="AF1643" s="678"/>
      <c r="AG1643" s="552"/>
      <c r="AH1643" s="552"/>
      <c r="AI1643" s="614"/>
      <c r="AJ1643" s="552"/>
      <c r="AK1643" s="552"/>
      <c r="AL1643" s="552"/>
      <c r="AM1643" s="615"/>
      <c r="AN1643" s="259"/>
      <c r="AO1643" s="615"/>
      <c r="AP1643" s="552"/>
      <c r="AQ1643" s="552"/>
      <c r="AR1643" s="552"/>
      <c r="AS1643" s="552"/>
      <c r="AT1643" s="552"/>
      <c r="AU1643" s="552"/>
      <c r="AV1643" s="552"/>
      <c r="AW1643" s="616"/>
      <c r="AX1643" s="552"/>
      <c r="AY1643" s="552"/>
      <c r="AZ1643" s="552"/>
      <c r="BA1643" s="616"/>
      <c r="BB1643" s="552"/>
      <c r="BC1643" s="552"/>
      <c r="BD1643" s="552"/>
      <c r="BE1643" s="616"/>
      <c r="BF1643" s="552"/>
      <c r="BG1643" s="552"/>
      <c r="BH1643" s="552"/>
      <c r="BI1643" s="552"/>
      <c r="BJ1643" s="552"/>
      <c r="BK1643" s="552"/>
      <c r="BL1643" s="552"/>
      <c r="BM1643" s="552"/>
      <c r="BN1643" s="552"/>
      <c r="BO1643" s="678"/>
    </row>
    <row r="1644" spans="32:67" ht="20.25" customHeight="1">
      <c r="AF1644" s="678"/>
      <c r="AG1644" s="552"/>
      <c r="AH1644" s="552"/>
      <c r="AI1644" s="614"/>
      <c r="AJ1644" s="552"/>
      <c r="AK1644" s="552"/>
      <c r="AL1644" s="552"/>
      <c r="AM1644" s="615"/>
      <c r="AN1644" s="259"/>
      <c r="AO1644" s="615"/>
      <c r="AP1644" s="552"/>
      <c r="AQ1644" s="552"/>
      <c r="AR1644" s="552"/>
      <c r="AS1644" s="552"/>
      <c r="AT1644" s="552"/>
      <c r="AU1644" s="552"/>
      <c r="AV1644" s="552"/>
      <c r="AW1644" s="616"/>
      <c r="AX1644" s="552"/>
      <c r="AY1644" s="552"/>
      <c r="AZ1644" s="552"/>
      <c r="BA1644" s="616"/>
      <c r="BB1644" s="552"/>
      <c r="BC1644" s="552"/>
      <c r="BD1644" s="552"/>
      <c r="BE1644" s="616"/>
      <c r="BF1644" s="552"/>
      <c r="BG1644" s="552"/>
      <c r="BH1644" s="552"/>
      <c r="BI1644" s="552"/>
      <c r="BJ1644" s="552"/>
      <c r="BK1644" s="552"/>
      <c r="BL1644" s="552"/>
      <c r="BM1644" s="552"/>
      <c r="BN1644" s="552"/>
      <c r="BO1644" s="678"/>
    </row>
    <row r="1645" spans="32:67" ht="20.25" customHeight="1">
      <c r="AF1645" s="678"/>
      <c r="AG1645" s="552"/>
      <c r="AH1645" s="552"/>
      <c r="AI1645" s="614"/>
      <c r="AJ1645" s="552"/>
      <c r="AK1645" s="552"/>
      <c r="AL1645" s="552"/>
      <c r="AM1645" s="615"/>
      <c r="AN1645" s="259"/>
      <c r="AO1645" s="615"/>
      <c r="AP1645" s="552"/>
      <c r="AQ1645" s="552"/>
      <c r="AR1645" s="552"/>
      <c r="AS1645" s="552"/>
      <c r="AT1645" s="552"/>
      <c r="AU1645" s="552"/>
      <c r="AV1645" s="552"/>
      <c r="AW1645" s="616"/>
      <c r="AX1645" s="552"/>
      <c r="AY1645" s="552"/>
      <c r="AZ1645" s="552"/>
      <c r="BA1645" s="616"/>
      <c r="BB1645" s="552"/>
      <c r="BC1645" s="552"/>
      <c r="BD1645" s="552"/>
      <c r="BE1645" s="616"/>
      <c r="BF1645" s="552"/>
      <c r="BG1645" s="552"/>
      <c r="BH1645" s="552"/>
      <c r="BI1645" s="552"/>
      <c r="BJ1645" s="552"/>
      <c r="BK1645" s="552"/>
      <c r="BL1645" s="552"/>
      <c r="BM1645" s="552"/>
      <c r="BN1645" s="552"/>
      <c r="BO1645" s="678"/>
    </row>
    <row r="1646" spans="32:67" ht="20.25" customHeight="1">
      <c r="AF1646" s="678"/>
      <c r="AG1646" s="552"/>
      <c r="AH1646" s="552"/>
      <c r="AI1646" s="614"/>
      <c r="AJ1646" s="552"/>
      <c r="AK1646" s="552"/>
      <c r="AL1646" s="552"/>
      <c r="AM1646" s="615"/>
      <c r="AN1646" s="259"/>
      <c r="AO1646" s="615"/>
      <c r="AP1646" s="552"/>
      <c r="AQ1646" s="552"/>
      <c r="AR1646" s="552"/>
      <c r="AS1646" s="552"/>
      <c r="AT1646" s="552"/>
      <c r="AU1646" s="552"/>
      <c r="AV1646" s="552"/>
      <c r="AW1646" s="616"/>
      <c r="AX1646" s="552"/>
      <c r="AY1646" s="552"/>
      <c r="AZ1646" s="552"/>
      <c r="BA1646" s="616"/>
      <c r="BB1646" s="552"/>
      <c r="BC1646" s="552"/>
      <c r="BD1646" s="552"/>
      <c r="BE1646" s="616"/>
      <c r="BF1646" s="552"/>
      <c r="BG1646" s="552"/>
      <c r="BH1646" s="552"/>
      <c r="BI1646" s="552"/>
      <c r="BJ1646" s="552"/>
      <c r="BK1646" s="552"/>
      <c r="BL1646" s="552"/>
      <c r="BM1646" s="552"/>
      <c r="BN1646" s="552"/>
      <c r="BO1646" s="678"/>
    </row>
    <row r="1647" spans="32:67" ht="20.25" customHeight="1">
      <c r="AF1647" s="678"/>
      <c r="AG1647" s="552"/>
      <c r="AH1647" s="552"/>
      <c r="AI1647" s="614"/>
      <c r="AJ1647" s="552"/>
      <c r="AK1647" s="552"/>
      <c r="AL1647" s="552"/>
      <c r="AM1647" s="615"/>
      <c r="AN1647" s="259"/>
      <c r="AO1647" s="615"/>
      <c r="AP1647" s="552"/>
      <c r="AQ1647" s="552"/>
      <c r="AR1647" s="552"/>
      <c r="AS1647" s="552"/>
      <c r="AT1647" s="552"/>
      <c r="AU1647" s="552"/>
      <c r="AV1647" s="552"/>
      <c r="AW1647" s="616"/>
      <c r="AX1647" s="552"/>
      <c r="AY1647" s="552"/>
      <c r="AZ1647" s="552"/>
      <c r="BA1647" s="616"/>
      <c r="BB1647" s="552"/>
      <c r="BC1647" s="552"/>
      <c r="BD1647" s="552"/>
      <c r="BE1647" s="616"/>
      <c r="BF1647" s="552"/>
      <c r="BG1647" s="552"/>
      <c r="BH1647" s="552"/>
      <c r="BI1647" s="552"/>
      <c r="BJ1647" s="552"/>
      <c r="BK1647" s="552"/>
      <c r="BL1647" s="552"/>
      <c r="BM1647" s="552"/>
      <c r="BN1647" s="552"/>
      <c r="BO1647" s="678"/>
    </row>
    <row r="1648" spans="32:67" ht="20.25" customHeight="1">
      <c r="AF1648" s="678"/>
      <c r="AG1648" s="552"/>
      <c r="AH1648" s="552"/>
      <c r="AI1648" s="614"/>
      <c r="AJ1648" s="552"/>
      <c r="AK1648" s="552"/>
      <c r="AL1648" s="552"/>
      <c r="AM1648" s="615"/>
      <c r="AN1648" s="259"/>
      <c r="AO1648" s="615"/>
      <c r="AP1648" s="552"/>
      <c r="AQ1648" s="552"/>
      <c r="AR1648" s="552"/>
      <c r="AS1648" s="552"/>
      <c r="AT1648" s="552"/>
      <c r="AU1648" s="552"/>
      <c r="AV1648" s="552"/>
      <c r="AW1648" s="616"/>
      <c r="AX1648" s="552"/>
      <c r="AY1648" s="552"/>
      <c r="AZ1648" s="552"/>
      <c r="BA1648" s="616"/>
      <c r="BB1648" s="552"/>
      <c r="BC1648" s="552"/>
      <c r="BD1648" s="552"/>
      <c r="BE1648" s="616"/>
      <c r="BF1648" s="552"/>
      <c r="BG1648" s="552"/>
      <c r="BH1648" s="552"/>
      <c r="BI1648" s="552"/>
      <c r="BJ1648" s="552"/>
      <c r="BK1648" s="552"/>
      <c r="BL1648" s="552"/>
      <c r="BM1648" s="552"/>
      <c r="BN1648" s="552"/>
      <c r="BO1648" s="678"/>
    </row>
    <row r="1649" spans="32:67" ht="20.25" customHeight="1">
      <c r="AF1649" s="678"/>
      <c r="AG1649" s="552"/>
      <c r="AH1649" s="552"/>
      <c r="AI1649" s="614"/>
      <c r="AJ1649" s="552"/>
      <c r="AK1649" s="552"/>
      <c r="AL1649" s="552"/>
      <c r="AM1649" s="615"/>
      <c r="AN1649" s="259"/>
      <c r="AO1649" s="615"/>
      <c r="AP1649" s="552"/>
      <c r="AQ1649" s="552"/>
      <c r="AR1649" s="552"/>
      <c r="AS1649" s="552"/>
      <c r="AT1649" s="552"/>
      <c r="AU1649" s="552"/>
      <c r="AV1649" s="552"/>
      <c r="AW1649" s="616"/>
      <c r="AX1649" s="552"/>
      <c r="AY1649" s="552"/>
      <c r="AZ1649" s="552"/>
      <c r="BA1649" s="616"/>
      <c r="BB1649" s="552"/>
      <c r="BC1649" s="552"/>
      <c r="BD1649" s="552"/>
      <c r="BE1649" s="616"/>
      <c r="BF1649" s="552"/>
      <c r="BG1649" s="552"/>
      <c r="BH1649" s="552"/>
      <c r="BI1649" s="552"/>
      <c r="BJ1649" s="552"/>
      <c r="BK1649" s="552"/>
      <c r="BL1649" s="552"/>
      <c r="BM1649" s="552"/>
      <c r="BN1649" s="552"/>
      <c r="BO1649" s="678"/>
    </row>
    <row r="1650" spans="32:67" ht="20.25" customHeight="1">
      <c r="AF1650" s="678"/>
      <c r="AG1650" s="552"/>
      <c r="AH1650" s="552"/>
      <c r="AI1650" s="614"/>
      <c r="AJ1650" s="552"/>
      <c r="AK1650" s="552"/>
      <c r="AL1650" s="552"/>
      <c r="AM1650" s="615"/>
      <c r="AN1650" s="259"/>
      <c r="AO1650" s="615"/>
      <c r="AP1650" s="552"/>
      <c r="AQ1650" s="552"/>
      <c r="AR1650" s="552"/>
      <c r="AS1650" s="552"/>
      <c r="AT1650" s="552"/>
      <c r="AU1650" s="552"/>
      <c r="AV1650" s="552"/>
      <c r="AW1650" s="616"/>
      <c r="AX1650" s="552"/>
      <c r="AY1650" s="552"/>
      <c r="AZ1650" s="552"/>
      <c r="BA1650" s="616"/>
      <c r="BB1650" s="552"/>
      <c r="BC1650" s="552"/>
      <c r="BD1650" s="552"/>
      <c r="BE1650" s="616"/>
      <c r="BF1650" s="552"/>
      <c r="BG1650" s="552"/>
      <c r="BH1650" s="552"/>
      <c r="BI1650" s="552"/>
      <c r="BJ1650" s="552"/>
      <c r="BK1650" s="552"/>
      <c r="BL1650" s="552"/>
      <c r="BM1650" s="552"/>
      <c r="BN1650" s="552"/>
      <c r="BO1650" s="678"/>
    </row>
    <row r="1651" spans="32:67" ht="20.25" customHeight="1">
      <c r="AF1651" s="678"/>
      <c r="AG1651" s="552"/>
      <c r="AH1651" s="552"/>
      <c r="AI1651" s="614"/>
      <c r="AJ1651" s="552"/>
      <c r="AK1651" s="552"/>
      <c r="AL1651" s="552"/>
      <c r="AM1651" s="615"/>
      <c r="AN1651" s="259"/>
      <c r="AO1651" s="615"/>
      <c r="AP1651" s="552"/>
      <c r="AQ1651" s="552"/>
      <c r="AR1651" s="552"/>
      <c r="AS1651" s="552"/>
      <c r="AT1651" s="552"/>
      <c r="AU1651" s="552"/>
      <c r="AV1651" s="552"/>
      <c r="AW1651" s="616"/>
      <c r="AX1651" s="552"/>
      <c r="AY1651" s="552"/>
      <c r="AZ1651" s="552"/>
      <c r="BA1651" s="616"/>
      <c r="BB1651" s="552"/>
      <c r="BC1651" s="552"/>
      <c r="BD1651" s="552"/>
      <c r="BE1651" s="616"/>
      <c r="BF1651" s="552"/>
      <c r="BG1651" s="552"/>
      <c r="BH1651" s="552"/>
      <c r="BI1651" s="552"/>
      <c r="BJ1651" s="552"/>
      <c r="BK1651" s="552"/>
      <c r="BL1651" s="552"/>
      <c r="BM1651" s="552"/>
      <c r="BN1651" s="552"/>
      <c r="BO1651" s="678"/>
    </row>
    <row r="1652" spans="32:67" ht="20.25" customHeight="1">
      <c r="AF1652" s="678"/>
      <c r="AG1652" s="552"/>
      <c r="AH1652" s="552"/>
      <c r="AI1652" s="614"/>
      <c r="AJ1652" s="552"/>
      <c r="AK1652" s="552"/>
      <c r="AL1652" s="552"/>
      <c r="AM1652" s="615"/>
      <c r="AN1652" s="259"/>
      <c r="AO1652" s="615"/>
      <c r="AP1652" s="552"/>
      <c r="AQ1652" s="552"/>
      <c r="AR1652" s="552"/>
      <c r="AS1652" s="552"/>
      <c r="AT1652" s="552"/>
      <c r="AU1652" s="552"/>
      <c r="AV1652" s="552"/>
      <c r="AW1652" s="616"/>
      <c r="AX1652" s="552"/>
      <c r="AY1652" s="552"/>
      <c r="AZ1652" s="552"/>
      <c r="BA1652" s="616"/>
      <c r="BB1652" s="552"/>
      <c r="BC1652" s="552"/>
      <c r="BD1652" s="552"/>
      <c r="BE1652" s="616"/>
      <c r="BF1652" s="552"/>
      <c r="BG1652" s="552"/>
      <c r="BH1652" s="552"/>
      <c r="BI1652" s="552"/>
      <c r="BJ1652" s="552"/>
      <c r="BK1652" s="552"/>
      <c r="BL1652" s="552"/>
      <c r="BM1652" s="552"/>
      <c r="BN1652" s="552"/>
      <c r="BO1652" s="678"/>
    </row>
    <row r="1653" spans="32:67" ht="20.25" customHeight="1">
      <c r="AF1653" s="678"/>
      <c r="AG1653" s="552"/>
      <c r="AH1653" s="552"/>
      <c r="AI1653" s="614"/>
      <c r="AJ1653" s="552"/>
      <c r="AK1653" s="552"/>
      <c r="AL1653" s="552"/>
      <c r="AM1653" s="615"/>
      <c r="AN1653" s="259"/>
      <c r="AO1653" s="615"/>
      <c r="AP1653" s="552"/>
      <c r="AQ1653" s="552"/>
      <c r="AR1653" s="552"/>
      <c r="AS1653" s="552"/>
      <c r="AT1653" s="552"/>
      <c r="AU1653" s="552"/>
      <c r="AV1653" s="552"/>
      <c r="AW1653" s="616"/>
      <c r="AX1653" s="552"/>
      <c r="AY1653" s="552"/>
      <c r="AZ1653" s="552"/>
      <c r="BA1653" s="616"/>
      <c r="BB1653" s="552"/>
      <c r="BC1653" s="552"/>
      <c r="BD1653" s="552"/>
      <c r="BE1653" s="616"/>
      <c r="BF1653" s="552"/>
      <c r="BG1653" s="552"/>
      <c r="BH1653" s="552"/>
      <c r="BI1653" s="552"/>
      <c r="BJ1653" s="552"/>
      <c r="BK1653" s="552"/>
      <c r="BL1653" s="552"/>
      <c r="BM1653" s="552"/>
      <c r="BN1653" s="552"/>
      <c r="BO1653" s="678"/>
    </row>
  </sheetData>
  <autoFilter ref="A3:XBI171"/>
  <mergeCells count="1">
    <mergeCell ref="DL1:DP1"/>
  </mergeCells>
  <conditionalFormatting sqref="BN135:BN137 BN139:BN145 BN128:BN133">
    <cfRule type="expression" dxfId="8" priority="1" stopIfTrue="1">
      <formula>BN128=MAX($F128:$V128)</formula>
    </cfRule>
  </conditionalFormatting>
  <hyperlinks>
    <hyperlink ref="CN99" r:id="rId1"/>
    <hyperlink ref="CN100" r:id="rId2"/>
    <hyperlink ref="CN102" r:id="rId3"/>
    <hyperlink ref="CN103" r:id="rId4"/>
    <hyperlink ref="CD21" r:id="rId5"/>
    <hyperlink ref="CH21" r:id="rId6"/>
    <hyperlink ref="CD57" r:id="rId7"/>
    <hyperlink ref="CD27" r:id="rId8"/>
    <hyperlink ref="CD6" r:id="rId9"/>
    <hyperlink ref="CH57" r:id="rId10"/>
    <hyperlink ref="CH27" r:id="rId11"/>
    <hyperlink ref="CH6" r:id="rId12"/>
    <hyperlink ref="CD10" r:id="rId13"/>
    <hyperlink ref="CH10" r:id="rId14"/>
    <hyperlink ref="CM10" r:id="rId15"/>
    <hyperlink ref="CM51" r:id="rId16"/>
    <hyperlink ref="CM9" r:id="rId17"/>
    <hyperlink ref="CM41" r:id="rId18"/>
    <hyperlink ref="CH29" r:id="rId19"/>
    <hyperlink ref="CD81" r:id="rId20"/>
    <hyperlink ref="CD82" r:id="rId21"/>
    <hyperlink ref="CD83" r:id="rId22"/>
    <hyperlink ref="CD84" r:id="rId23"/>
    <hyperlink ref="CD22" r:id="rId24"/>
    <hyperlink ref="CH22" r:id="rId25"/>
    <hyperlink ref="CM22" r:id="rId26"/>
    <hyperlink ref="CD49" r:id="rId27"/>
    <hyperlink ref="CH49" r:id="rId28"/>
    <hyperlink ref="CD25" r:id="rId29" display="mailto:philip.doyle@cbre.com.au"/>
    <hyperlink ref="CD4" r:id="rId30" display="mailto:philip.doyle@cbre.com.au"/>
    <hyperlink ref="CM11" r:id="rId31" display="john.hickey@dtz.com"/>
    <hyperlink ref="CN78" r:id="rId32"/>
    <hyperlink ref="CN67" r:id="rId33"/>
  </hyperlinks>
  <pageMargins left="0.7" right="0.7" top="0.75" bottom="0.75" header="0.3" footer="0.3"/>
  <pageSetup paperSize="9" orientation="portrait" horizontalDpi="300" verticalDpi="300" r:id="rId34"/>
  <legacyDrawing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8" sqref="A18"/>
    </sheetView>
  </sheetViews>
  <sheetFormatPr defaultColWidth="9.109375" defaultRowHeight="14.4"/>
  <cols>
    <col min="1" max="1" width="38.33203125" style="914" customWidth="1"/>
    <col min="2" max="2" width="9.109375" style="809"/>
    <col min="3" max="4" width="9.88671875" style="809" bestFit="1" customWidth="1"/>
    <col min="5" max="16384" width="9.109375" style="809"/>
  </cols>
  <sheetData>
    <row r="1" spans="1:5" s="912" customFormat="1" ht="15.75" customHeight="1">
      <c r="A1" s="970" t="s">
        <v>664</v>
      </c>
      <c r="B1" s="930"/>
      <c r="C1" s="930"/>
      <c r="D1" s="930"/>
      <c r="E1" s="944"/>
    </row>
    <row r="2" spans="1:5" s="912" customFormat="1">
      <c r="A2" s="929" t="s">
        <v>1810</v>
      </c>
      <c r="B2" s="928"/>
      <c r="C2" s="928"/>
      <c r="D2" s="928"/>
      <c r="E2" s="944"/>
    </row>
    <row r="3" spans="1:5" s="912" customFormat="1">
      <c r="A3" s="927"/>
      <c r="B3" s="945"/>
      <c r="C3" s="945"/>
      <c r="D3" s="945"/>
      <c r="E3" s="944"/>
    </row>
    <row r="4" spans="1:5" s="912" customFormat="1">
      <c r="A4" s="927"/>
      <c r="B4" s="927"/>
      <c r="C4" s="927" t="s">
        <v>1849</v>
      </c>
      <c r="D4" s="945" t="s">
        <v>666</v>
      </c>
      <c r="E4" s="944"/>
    </row>
    <row r="5" spans="1:5" s="968" customFormat="1" ht="15">
      <c r="A5" s="719" t="s">
        <v>1848</v>
      </c>
      <c r="B5" s="966"/>
      <c r="C5" s="969"/>
      <c r="D5" s="969">
        <v>10201.059990793241</v>
      </c>
      <c r="E5" s="944"/>
    </row>
    <row r="6" spans="1:5" s="968" customFormat="1" ht="15">
      <c r="A6" s="966"/>
      <c r="B6" s="966"/>
      <c r="C6" s="967"/>
      <c r="D6" s="967"/>
      <c r="E6" s="944"/>
    </row>
    <row r="7" spans="1:5" s="912" customFormat="1">
      <c r="A7" s="719" t="s">
        <v>665</v>
      </c>
      <c r="B7" s="719"/>
      <c r="C7" s="969"/>
      <c r="D7" s="969">
        <v>263.2</v>
      </c>
      <c r="E7" s="944"/>
    </row>
    <row r="8" spans="1:5" s="912" customFormat="1">
      <c r="A8" s="3" t="s">
        <v>1850</v>
      </c>
      <c r="B8" s="910"/>
      <c r="C8" s="969"/>
      <c r="D8" s="969">
        <v>0.1</v>
      </c>
      <c r="E8" s="944"/>
    </row>
    <row r="9" spans="1:5" s="912" customFormat="1">
      <c r="A9" s="3" t="s">
        <v>1851</v>
      </c>
      <c r="B9" s="910"/>
      <c r="C9" s="969"/>
      <c r="D9" s="969">
        <v>2.2999999999999998</v>
      </c>
      <c r="E9" s="944"/>
    </row>
    <row r="10" spans="1:5" s="912" customFormat="1">
      <c r="A10" s="3" t="s">
        <v>1852</v>
      </c>
      <c r="B10" s="910"/>
      <c r="C10" s="969"/>
      <c r="D10" s="969">
        <v>0</v>
      </c>
      <c r="E10" s="944"/>
    </row>
    <row r="11" spans="1:5" s="912" customFormat="1">
      <c r="A11" s="3"/>
      <c r="B11" s="910"/>
      <c r="C11" s="969"/>
      <c r="D11" s="969"/>
      <c r="E11" s="944"/>
    </row>
    <row r="12" spans="1:5" s="912" customFormat="1">
      <c r="A12" s="719" t="s">
        <v>668</v>
      </c>
      <c r="B12" s="910"/>
      <c r="C12" s="971" t="s">
        <v>1853</v>
      </c>
      <c r="D12" s="971">
        <f>D5+D7+D8+D9+D10</f>
        <v>10466.659990793241</v>
      </c>
      <c r="E12" s="944"/>
    </row>
    <row r="13" spans="1:5" s="912" customFormat="1">
      <c r="A13" s="3"/>
      <c r="B13" s="910"/>
      <c r="C13" s="943"/>
      <c r="D13" s="943"/>
      <c r="E13" s="944"/>
    </row>
    <row r="14" spans="1:5" s="912" customFormat="1">
      <c r="A14" s="3"/>
      <c r="B14" s="910"/>
      <c r="C14" s="943"/>
      <c r="D14" s="943"/>
      <c r="E14" s="94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
  <sheetViews>
    <sheetView zoomScaleNormal="100" workbookViewId="0">
      <selection activeCell="F31" sqref="F31"/>
    </sheetView>
  </sheetViews>
  <sheetFormatPr defaultRowHeight="14.4"/>
  <cols>
    <col min="1" max="1" width="17.109375" style="3" customWidth="1"/>
    <col min="2" max="2" width="18.88671875" style="3" customWidth="1"/>
    <col min="3" max="3" width="13.109375" style="3" customWidth="1"/>
    <col min="4" max="5" width="13.109375" style="910" customWidth="1"/>
    <col min="6" max="6" width="13.6640625" style="943" customWidth="1"/>
    <col min="7" max="7" width="11.5546875" style="943" customWidth="1"/>
    <col min="8" max="8" width="8.88671875" style="944"/>
    <col min="9" max="9" width="8.88671875" style="912"/>
    <col min="10" max="10" width="9.5546875" style="912" bestFit="1" customWidth="1"/>
    <col min="11" max="14" width="8.88671875" style="912"/>
    <col min="15" max="15" width="37" style="912" customWidth="1"/>
    <col min="16" max="16" width="5.33203125" style="912" bestFit="1" customWidth="1"/>
    <col min="17" max="17" width="8" style="912" bestFit="1" customWidth="1"/>
    <col min="18" max="18" width="4.88671875" style="912" bestFit="1" customWidth="1"/>
    <col min="19" max="19" width="12.6640625" style="912" bestFit="1" customWidth="1"/>
    <col min="20" max="20" width="8.88671875" style="912"/>
    <col min="21" max="21" width="13.44140625" style="912" bestFit="1" customWidth="1"/>
    <col min="22" max="22" width="8.88671875" style="912"/>
    <col min="23" max="23" width="8.109375" style="912" bestFit="1" customWidth="1"/>
    <col min="24" max="24" width="7.44140625" style="912" bestFit="1" customWidth="1"/>
    <col min="25" max="248" width="8.88671875" style="912"/>
    <col min="249" max="249" width="12.5546875" style="912" bestFit="1" customWidth="1"/>
    <col min="250" max="250" width="8.88671875" style="912"/>
    <col min="251" max="251" width="14" style="912" customWidth="1"/>
    <col min="252" max="252" width="12.109375" style="912" customWidth="1"/>
    <col min="253" max="253" width="9.5546875" style="912" bestFit="1" customWidth="1"/>
    <col min="254" max="254" width="10.33203125" style="912" customWidth="1"/>
    <col min="255" max="255" width="10" style="912" bestFit="1" customWidth="1"/>
    <col min="256" max="256" width="10.44140625" style="912" customWidth="1"/>
    <col min="257" max="257" width="8.88671875" style="912"/>
    <col min="258" max="258" width="11.5546875" style="912" customWidth="1"/>
    <col min="259" max="504" width="8.88671875" style="912"/>
    <col min="505" max="505" width="12.5546875" style="912" bestFit="1" customWidth="1"/>
    <col min="506" max="506" width="8.88671875" style="912"/>
    <col min="507" max="507" width="14" style="912" customWidth="1"/>
    <col min="508" max="508" width="12.109375" style="912" customWidth="1"/>
    <col min="509" max="509" width="9.5546875" style="912" bestFit="1" customWidth="1"/>
    <col min="510" max="510" width="10.33203125" style="912" customWidth="1"/>
    <col min="511" max="511" width="10" style="912" bestFit="1" customWidth="1"/>
    <col min="512" max="512" width="10.44140625" style="912" customWidth="1"/>
    <col min="513" max="513" width="8.88671875" style="912"/>
    <col min="514" max="514" width="11.5546875" style="912" customWidth="1"/>
    <col min="515" max="760" width="8.88671875" style="912"/>
    <col min="761" max="761" width="12.5546875" style="912" bestFit="1" customWidth="1"/>
    <col min="762" max="762" width="8.88671875" style="912"/>
    <col min="763" max="763" width="14" style="912" customWidth="1"/>
    <col min="764" max="764" width="12.109375" style="912" customWidth="1"/>
    <col min="765" max="765" width="9.5546875" style="912" bestFit="1" customWidth="1"/>
    <col min="766" max="766" width="10.33203125" style="912" customWidth="1"/>
    <col min="767" max="767" width="10" style="912" bestFit="1" customWidth="1"/>
    <col min="768" max="768" width="10.44140625" style="912" customWidth="1"/>
    <col min="769" max="769" width="8.88671875" style="912"/>
    <col min="770" max="770" width="11.5546875" style="912" customWidth="1"/>
    <col min="771" max="1016" width="8.88671875" style="912"/>
    <col min="1017" max="1017" width="12.5546875" style="912" bestFit="1" customWidth="1"/>
    <col min="1018" max="1018" width="8.88671875" style="912"/>
    <col min="1019" max="1019" width="14" style="912" customWidth="1"/>
    <col min="1020" max="1020" width="12.109375" style="912" customWidth="1"/>
    <col min="1021" max="1021" width="9.5546875" style="912" bestFit="1" customWidth="1"/>
    <col min="1022" max="1022" width="10.33203125" style="912" customWidth="1"/>
    <col min="1023" max="1023" width="10" style="912" bestFit="1" customWidth="1"/>
    <col min="1024" max="1024" width="10.44140625" style="912" customWidth="1"/>
    <col min="1025" max="1025" width="8.88671875" style="912"/>
    <col min="1026" max="1026" width="11.5546875" style="912" customWidth="1"/>
    <col min="1027" max="1272" width="8.88671875" style="912"/>
    <col min="1273" max="1273" width="12.5546875" style="912" bestFit="1" customWidth="1"/>
    <col min="1274" max="1274" width="8.88671875" style="912"/>
    <col min="1275" max="1275" width="14" style="912" customWidth="1"/>
    <col min="1276" max="1276" width="12.109375" style="912" customWidth="1"/>
    <col min="1277" max="1277" width="9.5546875" style="912" bestFit="1" customWidth="1"/>
    <col min="1278" max="1278" width="10.33203125" style="912" customWidth="1"/>
    <col min="1279" max="1279" width="10" style="912" bestFit="1" customWidth="1"/>
    <col min="1280" max="1280" width="10.44140625" style="912" customWidth="1"/>
    <col min="1281" max="1281" width="8.88671875" style="912"/>
    <col min="1282" max="1282" width="11.5546875" style="912" customWidth="1"/>
    <col min="1283" max="1528" width="8.88671875" style="912"/>
    <col min="1529" max="1529" width="12.5546875" style="912" bestFit="1" customWidth="1"/>
    <col min="1530" max="1530" width="8.88671875" style="912"/>
    <col min="1531" max="1531" width="14" style="912" customWidth="1"/>
    <col min="1532" max="1532" width="12.109375" style="912" customWidth="1"/>
    <col min="1533" max="1533" width="9.5546875" style="912" bestFit="1" customWidth="1"/>
    <col min="1534" max="1534" width="10.33203125" style="912" customWidth="1"/>
    <col min="1535" max="1535" width="10" style="912" bestFit="1" customWidth="1"/>
    <col min="1536" max="1536" width="10.44140625" style="912" customWidth="1"/>
    <col min="1537" max="1537" width="8.88671875" style="912"/>
    <col min="1538" max="1538" width="11.5546875" style="912" customWidth="1"/>
    <col min="1539" max="1784" width="8.88671875" style="912"/>
    <col min="1785" max="1785" width="12.5546875" style="912" bestFit="1" customWidth="1"/>
    <col min="1786" max="1786" width="8.88671875" style="912"/>
    <col min="1787" max="1787" width="14" style="912" customWidth="1"/>
    <col min="1788" max="1788" width="12.109375" style="912" customWidth="1"/>
    <col min="1789" max="1789" width="9.5546875" style="912" bestFit="1" customWidth="1"/>
    <col min="1790" max="1790" width="10.33203125" style="912" customWidth="1"/>
    <col min="1791" max="1791" width="10" style="912" bestFit="1" customWidth="1"/>
    <col min="1792" max="1792" width="10.44140625" style="912" customWidth="1"/>
    <col min="1793" max="1793" width="8.88671875" style="912"/>
    <col min="1794" max="1794" width="11.5546875" style="912" customWidth="1"/>
    <col min="1795" max="2040" width="8.88671875" style="912"/>
    <col min="2041" max="2041" width="12.5546875" style="912" bestFit="1" customWidth="1"/>
    <col min="2042" max="2042" width="8.88671875" style="912"/>
    <col min="2043" max="2043" width="14" style="912" customWidth="1"/>
    <col min="2044" max="2044" width="12.109375" style="912" customWidth="1"/>
    <col min="2045" max="2045" width="9.5546875" style="912" bestFit="1" customWidth="1"/>
    <col min="2046" max="2046" width="10.33203125" style="912" customWidth="1"/>
    <col min="2047" max="2047" width="10" style="912" bestFit="1" customWidth="1"/>
    <col min="2048" max="2048" width="10.44140625" style="912" customWidth="1"/>
    <col min="2049" max="2049" width="8.88671875" style="912"/>
    <col min="2050" max="2050" width="11.5546875" style="912" customWidth="1"/>
    <col min="2051" max="2296" width="8.88671875" style="912"/>
    <col min="2297" max="2297" width="12.5546875" style="912" bestFit="1" customWidth="1"/>
    <col min="2298" max="2298" width="8.88671875" style="912"/>
    <col min="2299" max="2299" width="14" style="912" customWidth="1"/>
    <col min="2300" max="2300" width="12.109375" style="912" customWidth="1"/>
    <col min="2301" max="2301" width="9.5546875" style="912" bestFit="1" customWidth="1"/>
    <col min="2302" max="2302" width="10.33203125" style="912" customWidth="1"/>
    <col min="2303" max="2303" width="10" style="912" bestFit="1" customWidth="1"/>
    <col min="2304" max="2304" width="10.44140625" style="912" customWidth="1"/>
    <col min="2305" max="2305" width="8.88671875" style="912"/>
    <col min="2306" max="2306" width="11.5546875" style="912" customWidth="1"/>
    <col min="2307" max="2552" width="8.88671875" style="912"/>
    <col min="2553" max="2553" width="12.5546875" style="912" bestFit="1" customWidth="1"/>
    <col min="2554" max="2554" width="8.88671875" style="912"/>
    <col min="2555" max="2555" width="14" style="912" customWidth="1"/>
    <col min="2556" max="2556" width="12.109375" style="912" customWidth="1"/>
    <col min="2557" max="2557" width="9.5546875" style="912" bestFit="1" customWidth="1"/>
    <col min="2558" max="2558" width="10.33203125" style="912" customWidth="1"/>
    <col min="2559" max="2559" width="10" style="912" bestFit="1" customWidth="1"/>
    <col min="2560" max="2560" width="10.44140625" style="912" customWidth="1"/>
    <col min="2561" max="2561" width="8.88671875" style="912"/>
    <col min="2562" max="2562" width="11.5546875" style="912" customWidth="1"/>
    <col min="2563" max="2808" width="8.88671875" style="912"/>
    <col min="2809" max="2809" width="12.5546875" style="912" bestFit="1" customWidth="1"/>
    <col min="2810" max="2810" width="8.88671875" style="912"/>
    <col min="2811" max="2811" width="14" style="912" customWidth="1"/>
    <col min="2812" max="2812" width="12.109375" style="912" customWidth="1"/>
    <col min="2813" max="2813" width="9.5546875" style="912" bestFit="1" customWidth="1"/>
    <col min="2814" max="2814" width="10.33203125" style="912" customWidth="1"/>
    <col min="2815" max="2815" width="10" style="912" bestFit="1" customWidth="1"/>
    <col min="2816" max="2816" width="10.44140625" style="912" customWidth="1"/>
    <col min="2817" max="2817" width="8.88671875" style="912"/>
    <col min="2818" max="2818" width="11.5546875" style="912" customWidth="1"/>
    <col min="2819" max="3064" width="8.88671875" style="912"/>
    <col min="3065" max="3065" width="12.5546875" style="912" bestFit="1" customWidth="1"/>
    <col min="3066" max="3066" width="8.88671875" style="912"/>
    <col min="3067" max="3067" width="14" style="912" customWidth="1"/>
    <col min="3068" max="3068" width="12.109375" style="912" customWidth="1"/>
    <col min="3069" max="3069" width="9.5546875" style="912" bestFit="1" customWidth="1"/>
    <col min="3070" max="3070" width="10.33203125" style="912" customWidth="1"/>
    <col min="3071" max="3071" width="10" style="912" bestFit="1" customWidth="1"/>
    <col min="3072" max="3072" width="10.44140625" style="912" customWidth="1"/>
    <col min="3073" max="3073" width="8.88671875" style="912"/>
    <col min="3074" max="3074" width="11.5546875" style="912" customWidth="1"/>
    <col min="3075" max="3320" width="8.88671875" style="912"/>
    <col min="3321" max="3321" width="12.5546875" style="912" bestFit="1" customWidth="1"/>
    <col min="3322" max="3322" width="8.88671875" style="912"/>
    <col min="3323" max="3323" width="14" style="912" customWidth="1"/>
    <col min="3324" max="3324" width="12.109375" style="912" customWidth="1"/>
    <col min="3325" max="3325" width="9.5546875" style="912" bestFit="1" customWidth="1"/>
    <col min="3326" max="3326" width="10.33203125" style="912" customWidth="1"/>
    <col min="3327" max="3327" width="10" style="912" bestFit="1" customWidth="1"/>
    <col min="3328" max="3328" width="10.44140625" style="912" customWidth="1"/>
    <col min="3329" max="3329" width="8.88671875" style="912"/>
    <col min="3330" max="3330" width="11.5546875" style="912" customWidth="1"/>
    <col min="3331" max="3576" width="8.88671875" style="912"/>
    <col min="3577" max="3577" width="12.5546875" style="912" bestFit="1" customWidth="1"/>
    <col min="3578" max="3578" width="8.88671875" style="912"/>
    <col min="3579" max="3579" width="14" style="912" customWidth="1"/>
    <col min="3580" max="3580" width="12.109375" style="912" customWidth="1"/>
    <col min="3581" max="3581" width="9.5546875" style="912" bestFit="1" customWidth="1"/>
    <col min="3582" max="3582" width="10.33203125" style="912" customWidth="1"/>
    <col min="3583" max="3583" width="10" style="912" bestFit="1" customWidth="1"/>
    <col min="3584" max="3584" width="10.44140625" style="912" customWidth="1"/>
    <col min="3585" max="3585" width="8.88671875" style="912"/>
    <col min="3586" max="3586" width="11.5546875" style="912" customWidth="1"/>
    <col min="3587" max="3832" width="8.88671875" style="912"/>
    <col min="3833" max="3833" width="12.5546875" style="912" bestFit="1" customWidth="1"/>
    <col min="3834" max="3834" width="8.88671875" style="912"/>
    <col min="3835" max="3835" width="14" style="912" customWidth="1"/>
    <col min="3836" max="3836" width="12.109375" style="912" customWidth="1"/>
    <col min="3837" max="3837" width="9.5546875" style="912" bestFit="1" customWidth="1"/>
    <col min="3838" max="3838" width="10.33203125" style="912" customWidth="1"/>
    <col min="3839" max="3839" width="10" style="912" bestFit="1" customWidth="1"/>
    <col min="3840" max="3840" width="10.44140625" style="912" customWidth="1"/>
    <col min="3841" max="3841" width="8.88671875" style="912"/>
    <col min="3842" max="3842" width="11.5546875" style="912" customWidth="1"/>
    <col min="3843" max="4088" width="8.88671875" style="912"/>
    <col min="4089" max="4089" width="12.5546875" style="912" bestFit="1" customWidth="1"/>
    <col min="4090" max="4090" width="8.88671875" style="912"/>
    <col min="4091" max="4091" width="14" style="912" customWidth="1"/>
    <col min="4092" max="4092" width="12.109375" style="912" customWidth="1"/>
    <col min="4093" max="4093" width="9.5546875" style="912" bestFit="1" customWidth="1"/>
    <col min="4094" max="4094" width="10.33203125" style="912" customWidth="1"/>
    <col min="4095" max="4095" width="10" style="912" bestFit="1" customWidth="1"/>
    <col min="4096" max="4096" width="10.44140625" style="912" customWidth="1"/>
    <col min="4097" max="4097" width="8.88671875" style="912"/>
    <col min="4098" max="4098" width="11.5546875" style="912" customWidth="1"/>
    <col min="4099" max="4344" width="8.88671875" style="912"/>
    <col min="4345" max="4345" width="12.5546875" style="912" bestFit="1" customWidth="1"/>
    <col min="4346" max="4346" width="8.88671875" style="912"/>
    <col min="4347" max="4347" width="14" style="912" customWidth="1"/>
    <col min="4348" max="4348" width="12.109375" style="912" customWidth="1"/>
    <col min="4349" max="4349" width="9.5546875" style="912" bestFit="1" customWidth="1"/>
    <col min="4350" max="4350" width="10.33203125" style="912" customWidth="1"/>
    <col min="4351" max="4351" width="10" style="912" bestFit="1" customWidth="1"/>
    <col min="4352" max="4352" width="10.44140625" style="912" customWidth="1"/>
    <col min="4353" max="4353" width="8.88671875" style="912"/>
    <col min="4354" max="4354" width="11.5546875" style="912" customWidth="1"/>
    <col min="4355" max="4600" width="8.88671875" style="912"/>
    <col min="4601" max="4601" width="12.5546875" style="912" bestFit="1" customWidth="1"/>
    <col min="4602" max="4602" width="8.88671875" style="912"/>
    <col min="4603" max="4603" width="14" style="912" customWidth="1"/>
    <col min="4604" max="4604" width="12.109375" style="912" customWidth="1"/>
    <col min="4605" max="4605" width="9.5546875" style="912" bestFit="1" customWidth="1"/>
    <col min="4606" max="4606" width="10.33203125" style="912" customWidth="1"/>
    <col min="4607" max="4607" width="10" style="912" bestFit="1" customWidth="1"/>
    <col min="4608" max="4608" width="10.44140625" style="912" customWidth="1"/>
    <col min="4609" max="4609" width="8.88671875" style="912"/>
    <col min="4610" max="4610" width="11.5546875" style="912" customWidth="1"/>
    <col min="4611" max="4856" width="8.88671875" style="912"/>
    <col min="4857" max="4857" width="12.5546875" style="912" bestFit="1" customWidth="1"/>
    <col min="4858" max="4858" width="8.88671875" style="912"/>
    <col min="4859" max="4859" width="14" style="912" customWidth="1"/>
    <col min="4860" max="4860" width="12.109375" style="912" customWidth="1"/>
    <col min="4861" max="4861" width="9.5546875" style="912" bestFit="1" customWidth="1"/>
    <col min="4862" max="4862" width="10.33203125" style="912" customWidth="1"/>
    <col min="4863" max="4863" width="10" style="912" bestFit="1" customWidth="1"/>
    <col min="4864" max="4864" width="10.44140625" style="912" customWidth="1"/>
    <col min="4865" max="4865" width="8.88671875" style="912"/>
    <col min="4866" max="4866" width="11.5546875" style="912" customWidth="1"/>
    <col min="4867" max="5112" width="8.88671875" style="912"/>
    <col min="5113" max="5113" width="12.5546875" style="912" bestFit="1" customWidth="1"/>
    <col min="5114" max="5114" width="8.88671875" style="912"/>
    <col min="5115" max="5115" width="14" style="912" customWidth="1"/>
    <col min="5116" max="5116" width="12.109375" style="912" customWidth="1"/>
    <col min="5117" max="5117" width="9.5546875" style="912" bestFit="1" customWidth="1"/>
    <col min="5118" max="5118" width="10.33203125" style="912" customWidth="1"/>
    <col min="5119" max="5119" width="10" style="912" bestFit="1" customWidth="1"/>
    <col min="5120" max="5120" width="10.44140625" style="912" customWidth="1"/>
    <col min="5121" max="5121" width="8.88671875" style="912"/>
    <col min="5122" max="5122" width="11.5546875" style="912" customWidth="1"/>
    <col min="5123" max="5368" width="8.88671875" style="912"/>
    <col min="5369" max="5369" width="12.5546875" style="912" bestFit="1" customWidth="1"/>
    <col min="5370" max="5370" width="8.88671875" style="912"/>
    <col min="5371" max="5371" width="14" style="912" customWidth="1"/>
    <col min="5372" max="5372" width="12.109375" style="912" customWidth="1"/>
    <col min="5373" max="5373" width="9.5546875" style="912" bestFit="1" customWidth="1"/>
    <col min="5374" max="5374" width="10.33203125" style="912" customWidth="1"/>
    <col min="5375" max="5375" width="10" style="912" bestFit="1" customWidth="1"/>
    <col min="5376" max="5376" width="10.44140625" style="912" customWidth="1"/>
    <col min="5377" max="5377" width="8.88671875" style="912"/>
    <col min="5378" max="5378" width="11.5546875" style="912" customWidth="1"/>
    <col min="5379" max="5624" width="8.88671875" style="912"/>
    <col min="5625" max="5625" width="12.5546875" style="912" bestFit="1" customWidth="1"/>
    <col min="5626" max="5626" width="8.88671875" style="912"/>
    <col min="5627" max="5627" width="14" style="912" customWidth="1"/>
    <col min="5628" max="5628" width="12.109375" style="912" customWidth="1"/>
    <col min="5629" max="5629" width="9.5546875" style="912" bestFit="1" customWidth="1"/>
    <col min="5630" max="5630" width="10.33203125" style="912" customWidth="1"/>
    <col min="5631" max="5631" width="10" style="912" bestFit="1" customWidth="1"/>
    <col min="5632" max="5632" width="10.44140625" style="912" customWidth="1"/>
    <col min="5633" max="5633" width="8.88671875" style="912"/>
    <col min="5634" max="5634" width="11.5546875" style="912" customWidth="1"/>
    <col min="5635" max="5880" width="8.88671875" style="912"/>
    <col min="5881" max="5881" width="12.5546875" style="912" bestFit="1" customWidth="1"/>
    <col min="5882" max="5882" width="8.88671875" style="912"/>
    <col min="5883" max="5883" width="14" style="912" customWidth="1"/>
    <col min="5884" max="5884" width="12.109375" style="912" customWidth="1"/>
    <col min="5885" max="5885" width="9.5546875" style="912" bestFit="1" customWidth="1"/>
    <col min="5886" max="5886" width="10.33203125" style="912" customWidth="1"/>
    <col min="5887" max="5887" width="10" style="912" bestFit="1" customWidth="1"/>
    <col min="5888" max="5888" width="10.44140625" style="912" customWidth="1"/>
    <col min="5889" max="5889" width="8.88671875" style="912"/>
    <col min="5890" max="5890" width="11.5546875" style="912" customWidth="1"/>
    <col min="5891" max="6136" width="8.88671875" style="912"/>
    <col min="6137" max="6137" width="12.5546875" style="912" bestFit="1" customWidth="1"/>
    <col min="6138" max="6138" width="8.88671875" style="912"/>
    <col min="6139" max="6139" width="14" style="912" customWidth="1"/>
    <col min="6140" max="6140" width="12.109375" style="912" customWidth="1"/>
    <col min="6141" max="6141" width="9.5546875" style="912" bestFit="1" customWidth="1"/>
    <col min="6142" max="6142" width="10.33203125" style="912" customWidth="1"/>
    <col min="6143" max="6143" width="10" style="912" bestFit="1" customWidth="1"/>
    <col min="6144" max="6144" width="10.44140625" style="912" customWidth="1"/>
    <col min="6145" max="6145" width="8.88671875" style="912"/>
    <col min="6146" max="6146" width="11.5546875" style="912" customWidth="1"/>
    <col min="6147" max="6392" width="8.88671875" style="912"/>
    <col min="6393" max="6393" width="12.5546875" style="912" bestFit="1" customWidth="1"/>
    <col min="6394" max="6394" width="8.88671875" style="912"/>
    <col min="6395" max="6395" width="14" style="912" customWidth="1"/>
    <col min="6396" max="6396" width="12.109375" style="912" customWidth="1"/>
    <col min="6397" max="6397" width="9.5546875" style="912" bestFit="1" customWidth="1"/>
    <col min="6398" max="6398" width="10.33203125" style="912" customWidth="1"/>
    <col min="6399" max="6399" width="10" style="912" bestFit="1" customWidth="1"/>
    <col min="6400" max="6400" width="10.44140625" style="912" customWidth="1"/>
    <col min="6401" max="6401" width="8.88671875" style="912"/>
    <col min="6402" max="6402" width="11.5546875" style="912" customWidth="1"/>
    <col min="6403" max="6648" width="8.88671875" style="912"/>
    <col min="6649" max="6649" width="12.5546875" style="912" bestFit="1" customWidth="1"/>
    <col min="6650" max="6650" width="8.88671875" style="912"/>
    <col min="6651" max="6651" width="14" style="912" customWidth="1"/>
    <col min="6652" max="6652" width="12.109375" style="912" customWidth="1"/>
    <col min="6653" max="6653" width="9.5546875" style="912" bestFit="1" customWidth="1"/>
    <col min="6654" max="6654" width="10.33203125" style="912" customWidth="1"/>
    <col min="6655" max="6655" width="10" style="912" bestFit="1" customWidth="1"/>
    <col min="6656" max="6656" width="10.44140625" style="912" customWidth="1"/>
    <col min="6657" max="6657" width="8.88671875" style="912"/>
    <col min="6658" max="6658" width="11.5546875" style="912" customWidth="1"/>
    <col min="6659" max="6904" width="8.88671875" style="912"/>
    <col min="6905" max="6905" width="12.5546875" style="912" bestFit="1" customWidth="1"/>
    <col min="6906" max="6906" width="8.88671875" style="912"/>
    <col min="6907" max="6907" width="14" style="912" customWidth="1"/>
    <col min="6908" max="6908" width="12.109375" style="912" customWidth="1"/>
    <col min="6909" max="6909" width="9.5546875" style="912" bestFit="1" customWidth="1"/>
    <col min="6910" max="6910" width="10.33203125" style="912" customWidth="1"/>
    <col min="6911" max="6911" width="10" style="912" bestFit="1" customWidth="1"/>
    <col min="6912" max="6912" width="10.44140625" style="912" customWidth="1"/>
    <col min="6913" max="6913" width="8.88671875" style="912"/>
    <col min="6914" max="6914" width="11.5546875" style="912" customWidth="1"/>
    <col min="6915" max="7160" width="8.88671875" style="912"/>
    <col min="7161" max="7161" width="12.5546875" style="912" bestFit="1" customWidth="1"/>
    <col min="7162" max="7162" width="8.88671875" style="912"/>
    <col min="7163" max="7163" width="14" style="912" customWidth="1"/>
    <col min="7164" max="7164" width="12.109375" style="912" customWidth="1"/>
    <col min="7165" max="7165" width="9.5546875" style="912" bestFit="1" customWidth="1"/>
    <col min="7166" max="7166" width="10.33203125" style="912" customWidth="1"/>
    <col min="7167" max="7167" width="10" style="912" bestFit="1" customWidth="1"/>
    <col min="7168" max="7168" width="10.44140625" style="912" customWidth="1"/>
    <col min="7169" max="7169" width="8.88671875" style="912"/>
    <col min="7170" max="7170" width="11.5546875" style="912" customWidth="1"/>
    <col min="7171" max="7416" width="8.88671875" style="912"/>
    <col min="7417" max="7417" width="12.5546875" style="912" bestFit="1" customWidth="1"/>
    <col min="7418" max="7418" width="8.88671875" style="912"/>
    <col min="7419" max="7419" width="14" style="912" customWidth="1"/>
    <col min="7420" max="7420" width="12.109375" style="912" customWidth="1"/>
    <col min="7421" max="7421" width="9.5546875" style="912" bestFit="1" customWidth="1"/>
    <col min="7422" max="7422" width="10.33203125" style="912" customWidth="1"/>
    <col min="7423" max="7423" width="10" style="912" bestFit="1" customWidth="1"/>
    <col min="7424" max="7424" width="10.44140625" style="912" customWidth="1"/>
    <col min="7425" max="7425" width="8.88671875" style="912"/>
    <col min="7426" max="7426" width="11.5546875" style="912" customWidth="1"/>
    <col min="7427" max="7672" width="8.88671875" style="912"/>
    <col min="7673" max="7673" width="12.5546875" style="912" bestFit="1" customWidth="1"/>
    <col min="7674" max="7674" width="8.88671875" style="912"/>
    <col min="7675" max="7675" width="14" style="912" customWidth="1"/>
    <col min="7676" max="7676" width="12.109375" style="912" customWidth="1"/>
    <col min="7677" max="7677" width="9.5546875" style="912" bestFit="1" customWidth="1"/>
    <col min="7678" max="7678" width="10.33203125" style="912" customWidth="1"/>
    <col min="7679" max="7679" width="10" style="912" bestFit="1" customWidth="1"/>
    <col min="7680" max="7680" width="10.44140625" style="912" customWidth="1"/>
    <col min="7681" max="7681" width="8.88671875" style="912"/>
    <col min="7682" max="7682" width="11.5546875" style="912" customWidth="1"/>
    <col min="7683" max="7928" width="8.88671875" style="912"/>
    <col min="7929" max="7929" width="12.5546875" style="912" bestFit="1" customWidth="1"/>
    <col min="7930" max="7930" width="8.88671875" style="912"/>
    <col min="7931" max="7931" width="14" style="912" customWidth="1"/>
    <col min="7932" max="7932" width="12.109375" style="912" customWidth="1"/>
    <col min="7933" max="7933" width="9.5546875" style="912" bestFit="1" customWidth="1"/>
    <col min="7934" max="7934" width="10.33203125" style="912" customWidth="1"/>
    <col min="7935" max="7935" width="10" style="912" bestFit="1" customWidth="1"/>
    <col min="7936" max="7936" width="10.44140625" style="912" customWidth="1"/>
    <col min="7937" max="7937" width="8.88671875" style="912"/>
    <col min="7938" max="7938" width="11.5546875" style="912" customWidth="1"/>
    <col min="7939" max="8184" width="8.88671875" style="912"/>
    <col min="8185" max="8185" width="12.5546875" style="912" bestFit="1" customWidth="1"/>
    <col min="8186" max="8186" width="8.88671875" style="912"/>
    <col min="8187" max="8187" width="14" style="912" customWidth="1"/>
    <col min="8188" max="8188" width="12.109375" style="912" customWidth="1"/>
    <col min="8189" max="8189" width="9.5546875" style="912" bestFit="1" customWidth="1"/>
    <col min="8190" max="8190" width="10.33203125" style="912" customWidth="1"/>
    <col min="8191" max="8191" width="10" style="912" bestFit="1" customWidth="1"/>
    <col min="8192" max="8192" width="10.44140625" style="912" customWidth="1"/>
    <col min="8193" max="8193" width="8.88671875" style="912"/>
    <col min="8194" max="8194" width="11.5546875" style="912" customWidth="1"/>
    <col min="8195" max="8440" width="8.88671875" style="912"/>
    <col min="8441" max="8441" width="12.5546875" style="912" bestFit="1" customWidth="1"/>
    <col min="8442" max="8442" width="8.88671875" style="912"/>
    <col min="8443" max="8443" width="14" style="912" customWidth="1"/>
    <col min="8444" max="8444" width="12.109375" style="912" customWidth="1"/>
    <col min="8445" max="8445" width="9.5546875" style="912" bestFit="1" customWidth="1"/>
    <col min="8446" max="8446" width="10.33203125" style="912" customWidth="1"/>
    <col min="8447" max="8447" width="10" style="912" bestFit="1" customWidth="1"/>
    <col min="8448" max="8448" width="10.44140625" style="912" customWidth="1"/>
    <col min="8449" max="8449" width="8.88671875" style="912"/>
    <col min="8450" max="8450" width="11.5546875" style="912" customWidth="1"/>
    <col min="8451" max="8696" width="8.88671875" style="912"/>
    <col min="8697" max="8697" width="12.5546875" style="912" bestFit="1" customWidth="1"/>
    <col min="8698" max="8698" width="8.88671875" style="912"/>
    <col min="8699" max="8699" width="14" style="912" customWidth="1"/>
    <col min="8700" max="8700" width="12.109375" style="912" customWidth="1"/>
    <col min="8701" max="8701" width="9.5546875" style="912" bestFit="1" customWidth="1"/>
    <col min="8702" max="8702" width="10.33203125" style="912" customWidth="1"/>
    <col min="8703" max="8703" width="10" style="912" bestFit="1" customWidth="1"/>
    <col min="8704" max="8704" width="10.44140625" style="912" customWidth="1"/>
    <col min="8705" max="8705" width="8.88671875" style="912"/>
    <col min="8706" max="8706" width="11.5546875" style="912" customWidth="1"/>
    <col min="8707" max="8952" width="8.88671875" style="912"/>
    <col min="8953" max="8953" width="12.5546875" style="912" bestFit="1" customWidth="1"/>
    <col min="8954" max="8954" width="8.88671875" style="912"/>
    <col min="8955" max="8955" width="14" style="912" customWidth="1"/>
    <col min="8956" max="8956" width="12.109375" style="912" customWidth="1"/>
    <col min="8957" max="8957" width="9.5546875" style="912" bestFit="1" customWidth="1"/>
    <col min="8958" max="8958" width="10.33203125" style="912" customWidth="1"/>
    <col min="8959" max="8959" width="10" style="912" bestFit="1" customWidth="1"/>
    <col min="8960" max="8960" width="10.44140625" style="912" customWidth="1"/>
    <col min="8961" max="8961" width="8.88671875" style="912"/>
    <col min="8962" max="8962" width="11.5546875" style="912" customWidth="1"/>
    <col min="8963" max="9208" width="8.88671875" style="912"/>
    <col min="9209" max="9209" width="12.5546875" style="912" bestFit="1" customWidth="1"/>
    <col min="9210" max="9210" width="8.88671875" style="912"/>
    <col min="9211" max="9211" width="14" style="912" customWidth="1"/>
    <col min="9212" max="9212" width="12.109375" style="912" customWidth="1"/>
    <col min="9213" max="9213" width="9.5546875" style="912" bestFit="1" customWidth="1"/>
    <col min="9214" max="9214" width="10.33203125" style="912" customWidth="1"/>
    <col min="9215" max="9215" width="10" style="912" bestFit="1" customWidth="1"/>
    <col min="9216" max="9216" width="10.44140625" style="912" customWidth="1"/>
    <col min="9217" max="9217" width="8.88671875" style="912"/>
    <col min="9218" max="9218" width="11.5546875" style="912" customWidth="1"/>
    <col min="9219" max="9464" width="8.88671875" style="912"/>
    <col min="9465" max="9465" width="12.5546875" style="912" bestFit="1" customWidth="1"/>
    <col min="9466" max="9466" width="8.88671875" style="912"/>
    <col min="9467" max="9467" width="14" style="912" customWidth="1"/>
    <col min="9468" max="9468" width="12.109375" style="912" customWidth="1"/>
    <col min="9469" max="9469" width="9.5546875" style="912" bestFit="1" customWidth="1"/>
    <col min="9470" max="9470" width="10.33203125" style="912" customWidth="1"/>
    <col min="9471" max="9471" width="10" style="912" bestFit="1" customWidth="1"/>
    <col min="9472" max="9472" width="10.44140625" style="912" customWidth="1"/>
    <col min="9473" max="9473" width="8.88671875" style="912"/>
    <col min="9474" max="9474" width="11.5546875" style="912" customWidth="1"/>
    <col min="9475" max="9720" width="8.88671875" style="912"/>
    <col min="9721" max="9721" width="12.5546875" style="912" bestFit="1" customWidth="1"/>
    <col min="9722" max="9722" width="8.88671875" style="912"/>
    <col min="9723" max="9723" width="14" style="912" customWidth="1"/>
    <col min="9724" max="9724" width="12.109375" style="912" customWidth="1"/>
    <col min="9725" max="9725" width="9.5546875" style="912" bestFit="1" customWidth="1"/>
    <col min="9726" max="9726" width="10.33203125" style="912" customWidth="1"/>
    <col min="9727" max="9727" width="10" style="912" bestFit="1" customWidth="1"/>
    <col min="9728" max="9728" width="10.44140625" style="912" customWidth="1"/>
    <col min="9729" max="9729" width="8.88671875" style="912"/>
    <col min="9730" max="9730" width="11.5546875" style="912" customWidth="1"/>
    <col min="9731" max="9976" width="8.88671875" style="912"/>
    <col min="9977" max="9977" width="12.5546875" style="912" bestFit="1" customWidth="1"/>
    <col min="9978" max="9978" width="8.88671875" style="912"/>
    <col min="9979" max="9979" width="14" style="912" customWidth="1"/>
    <col min="9980" max="9980" width="12.109375" style="912" customWidth="1"/>
    <col min="9981" max="9981" width="9.5546875" style="912" bestFit="1" customWidth="1"/>
    <col min="9982" max="9982" width="10.33203125" style="912" customWidth="1"/>
    <col min="9983" max="9983" width="10" style="912" bestFit="1" customWidth="1"/>
    <col min="9984" max="9984" width="10.44140625" style="912" customWidth="1"/>
    <col min="9985" max="9985" width="8.88671875" style="912"/>
    <col min="9986" max="9986" width="11.5546875" style="912" customWidth="1"/>
    <col min="9987" max="10232" width="8.88671875" style="912"/>
    <col min="10233" max="10233" width="12.5546875" style="912" bestFit="1" customWidth="1"/>
    <col min="10234" max="10234" width="8.88671875" style="912"/>
    <col min="10235" max="10235" width="14" style="912" customWidth="1"/>
    <col min="10236" max="10236" width="12.109375" style="912" customWidth="1"/>
    <col min="10237" max="10237" width="9.5546875" style="912" bestFit="1" customWidth="1"/>
    <col min="10238" max="10238" width="10.33203125" style="912" customWidth="1"/>
    <col min="10239" max="10239" width="10" style="912" bestFit="1" customWidth="1"/>
    <col min="10240" max="10240" width="10.44140625" style="912" customWidth="1"/>
    <col min="10241" max="10241" width="8.88671875" style="912"/>
    <col min="10242" max="10242" width="11.5546875" style="912" customWidth="1"/>
    <col min="10243" max="10488" width="8.88671875" style="912"/>
    <col min="10489" max="10489" width="12.5546875" style="912" bestFit="1" customWidth="1"/>
    <col min="10490" max="10490" width="8.88671875" style="912"/>
    <col min="10491" max="10491" width="14" style="912" customWidth="1"/>
    <col min="10492" max="10492" width="12.109375" style="912" customWidth="1"/>
    <col min="10493" max="10493" width="9.5546875" style="912" bestFit="1" customWidth="1"/>
    <col min="10494" max="10494" width="10.33203125" style="912" customWidth="1"/>
    <col min="10495" max="10495" width="10" style="912" bestFit="1" customWidth="1"/>
    <col min="10496" max="10496" width="10.44140625" style="912" customWidth="1"/>
    <col min="10497" max="10497" width="8.88671875" style="912"/>
    <col min="10498" max="10498" width="11.5546875" style="912" customWidth="1"/>
    <col min="10499" max="10744" width="8.88671875" style="912"/>
    <col min="10745" max="10745" width="12.5546875" style="912" bestFit="1" customWidth="1"/>
    <col min="10746" max="10746" width="8.88671875" style="912"/>
    <col min="10747" max="10747" width="14" style="912" customWidth="1"/>
    <col min="10748" max="10748" width="12.109375" style="912" customWidth="1"/>
    <col min="10749" max="10749" width="9.5546875" style="912" bestFit="1" customWidth="1"/>
    <col min="10750" max="10750" width="10.33203125" style="912" customWidth="1"/>
    <col min="10751" max="10751" width="10" style="912" bestFit="1" customWidth="1"/>
    <col min="10752" max="10752" width="10.44140625" style="912" customWidth="1"/>
    <col min="10753" max="10753" width="8.88671875" style="912"/>
    <col min="10754" max="10754" width="11.5546875" style="912" customWidth="1"/>
    <col min="10755" max="11000" width="8.88671875" style="912"/>
    <col min="11001" max="11001" width="12.5546875" style="912" bestFit="1" customWidth="1"/>
    <col min="11002" max="11002" width="8.88671875" style="912"/>
    <col min="11003" max="11003" width="14" style="912" customWidth="1"/>
    <col min="11004" max="11004" width="12.109375" style="912" customWidth="1"/>
    <col min="11005" max="11005" width="9.5546875" style="912" bestFit="1" customWidth="1"/>
    <col min="11006" max="11006" width="10.33203125" style="912" customWidth="1"/>
    <col min="11007" max="11007" width="10" style="912" bestFit="1" customWidth="1"/>
    <col min="11008" max="11008" width="10.44140625" style="912" customWidth="1"/>
    <col min="11009" max="11009" width="8.88671875" style="912"/>
    <col min="11010" max="11010" width="11.5546875" style="912" customWidth="1"/>
    <col min="11011" max="11256" width="8.88671875" style="912"/>
    <col min="11257" max="11257" width="12.5546875" style="912" bestFit="1" customWidth="1"/>
    <col min="11258" max="11258" width="8.88671875" style="912"/>
    <col min="11259" max="11259" width="14" style="912" customWidth="1"/>
    <col min="11260" max="11260" width="12.109375" style="912" customWidth="1"/>
    <col min="11261" max="11261" width="9.5546875" style="912" bestFit="1" customWidth="1"/>
    <col min="11262" max="11262" width="10.33203125" style="912" customWidth="1"/>
    <col min="11263" max="11263" width="10" style="912" bestFit="1" customWidth="1"/>
    <col min="11264" max="11264" width="10.44140625" style="912" customWidth="1"/>
    <col min="11265" max="11265" width="8.88671875" style="912"/>
    <col min="11266" max="11266" width="11.5546875" style="912" customWidth="1"/>
    <col min="11267" max="11512" width="8.88671875" style="912"/>
    <col min="11513" max="11513" width="12.5546875" style="912" bestFit="1" customWidth="1"/>
    <col min="11514" max="11514" width="8.88671875" style="912"/>
    <col min="11515" max="11515" width="14" style="912" customWidth="1"/>
    <col min="11516" max="11516" width="12.109375" style="912" customWidth="1"/>
    <col min="11517" max="11517" width="9.5546875" style="912" bestFit="1" customWidth="1"/>
    <col min="11518" max="11518" width="10.33203125" style="912" customWidth="1"/>
    <col min="11519" max="11519" width="10" style="912" bestFit="1" customWidth="1"/>
    <col min="11520" max="11520" width="10.44140625" style="912" customWidth="1"/>
    <col min="11521" max="11521" width="8.88671875" style="912"/>
    <col min="11522" max="11522" width="11.5546875" style="912" customWidth="1"/>
    <col min="11523" max="11768" width="8.88671875" style="912"/>
    <col min="11769" max="11769" width="12.5546875" style="912" bestFit="1" customWidth="1"/>
    <col min="11770" max="11770" width="8.88671875" style="912"/>
    <col min="11771" max="11771" width="14" style="912" customWidth="1"/>
    <col min="11772" max="11772" width="12.109375" style="912" customWidth="1"/>
    <col min="11773" max="11773" width="9.5546875" style="912" bestFit="1" customWidth="1"/>
    <col min="11774" max="11774" width="10.33203125" style="912" customWidth="1"/>
    <col min="11775" max="11775" width="10" style="912" bestFit="1" customWidth="1"/>
    <col min="11776" max="11776" width="10.44140625" style="912" customWidth="1"/>
    <col min="11777" max="11777" width="8.88671875" style="912"/>
    <col min="11778" max="11778" width="11.5546875" style="912" customWidth="1"/>
    <col min="11779" max="12024" width="8.88671875" style="912"/>
    <col min="12025" max="12025" width="12.5546875" style="912" bestFit="1" customWidth="1"/>
    <col min="12026" max="12026" width="8.88671875" style="912"/>
    <col min="12027" max="12027" width="14" style="912" customWidth="1"/>
    <col min="12028" max="12028" width="12.109375" style="912" customWidth="1"/>
    <col min="12029" max="12029" width="9.5546875" style="912" bestFit="1" customWidth="1"/>
    <col min="12030" max="12030" width="10.33203125" style="912" customWidth="1"/>
    <col min="12031" max="12031" width="10" style="912" bestFit="1" customWidth="1"/>
    <col min="12032" max="12032" width="10.44140625" style="912" customWidth="1"/>
    <col min="12033" max="12033" width="8.88671875" style="912"/>
    <col min="12034" max="12034" width="11.5546875" style="912" customWidth="1"/>
    <col min="12035" max="12280" width="8.88671875" style="912"/>
    <col min="12281" max="12281" width="12.5546875" style="912" bestFit="1" customWidth="1"/>
    <col min="12282" max="12282" width="8.88671875" style="912"/>
    <col min="12283" max="12283" width="14" style="912" customWidth="1"/>
    <col min="12284" max="12284" width="12.109375" style="912" customWidth="1"/>
    <col min="12285" max="12285" width="9.5546875" style="912" bestFit="1" customWidth="1"/>
    <col min="12286" max="12286" width="10.33203125" style="912" customWidth="1"/>
    <col min="12287" max="12287" width="10" style="912" bestFit="1" customWidth="1"/>
    <col min="12288" max="12288" width="10.44140625" style="912" customWidth="1"/>
    <col min="12289" max="12289" width="8.88671875" style="912"/>
    <col min="12290" max="12290" width="11.5546875" style="912" customWidth="1"/>
    <col min="12291" max="12536" width="8.88671875" style="912"/>
    <col min="12537" max="12537" width="12.5546875" style="912" bestFit="1" customWidth="1"/>
    <col min="12538" max="12538" width="8.88671875" style="912"/>
    <col min="12539" max="12539" width="14" style="912" customWidth="1"/>
    <col min="12540" max="12540" width="12.109375" style="912" customWidth="1"/>
    <col min="12541" max="12541" width="9.5546875" style="912" bestFit="1" customWidth="1"/>
    <col min="12542" max="12542" width="10.33203125" style="912" customWidth="1"/>
    <col min="12543" max="12543" width="10" style="912" bestFit="1" customWidth="1"/>
    <col min="12544" max="12544" width="10.44140625" style="912" customWidth="1"/>
    <col min="12545" max="12545" width="8.88671875" style="912"/>
    <col min="12546" max="12546" width="11.5546875" style="912" customWidth="1"/>
    <col min="12547" max="12792" width="8.88671875" style="912"/>
    <col min="12793" max="12793" width="12.5546875" style="912" bestFit="1" customWidth="1"/>
    <col min="12794" max="12794" width="8.88671875" style="912"/>
    <col min="12795" max="12795" width="14" style="912" customWidth="1"/>
    <col min="12796" max="12796" width="12.109375" style="912" customWidth="1"/>
    <col min="12797" max="12797" width="9.5546875" style="912" bestFit="1" customWidth="1"/>
    <col min="12798" max="12798" width="10.33203125" style="912" customWidth="1"/>
    <col min="12799" max="12799" width="10" style="912" bestFit="1" customWidth="1"/>
    <col min="12800" max="12800" width="10.44140625" style="912" customWidth="1"/>
    <col min="12801" max="12801" width="8.88671875" style="912"/>
    <col min="12802" max="12802" width="11.5546875" style="912" customWidth="1"/>
    <col min="12803" max="13048" width="8.88671875" style="912"/>
    <col min="13049" max="13049" width="12.5546875" style="912" bestFit="1" customWidth="1"/>
    <col min="13050" max="13050" width="8.88671875" style="912"/>
    <col min="13051" max="13051" width="14" style="912" customWidth="1"/>
    <col min="13052" max="13052" width="12.109375" style="912" customWidth="1"/>
    <col min="13053" max="13053" width="9.5546875" style="912" bestFit="1" customWidth="1"/>
    <col min="13054" max="13054" width="10.33203125" style="912" customWidth="1"/>
    <col min="13055" max="13055" width="10" style="912" bestFit="1" customWidth="1"/>
    <col min="13056" max="13056" width="10.44140625" style="912" customWidth="1"/>
    <col min="13057" max="13057" width="8.88671875" style="912"/>
    <col min="13058" max="13058" width="11.5546875" style="912" customWidth="1"/>
    <col min="13059" max="13304" width="8.88671875" style="912"/>
    <col min="13305" max="13305" width="12.5546875" style="912" bestFit="1" customWidth="1"/>
    <col min="13306" max="13306" width="8.88671875" style="912"/>
    <col min="13307" max="13307" width="14" style="912" customWidth="1"/>
    <col min="13308" max="13308" width="12.109375" style="912" customWidth="1"/>
    <col min="13309" max="13309" width="9.5546875" style="912" bestFit="1" customWidth="1"/>
    <col min="13310" max="13310" width="10.33203125" style="912" customWidth="1"/>
    <col min="13311" max="13311" width="10" style="912" bestFit="1" customWidth="1"/>
    <col min="13312" max="13312" width="10.44140625" style="912" customWidth="1"/>
    <col min="13313" max="13313" width="8.88671875" style="912"/>
    <col min="13314" max="13314" width="11.5546875" style="912" customWidth="1"/>
    <col min="13315" max="13560" width="8.88671875" style="912"/>
    <col min="13561" max="13561" width="12.5546875" style="912" bestFit="1" customWidth="1"/>
    <col min="13562" max="13562" width="8.88671875" style="912"/>
    <col min="13563" max="13563" width="14" style="912" customWidth="1"/>
    <col min="13564" max="13564" width="12.109375" style="912" customWidth="1"/>
    <col min="13565" max="13565" width="9.5546875" style="912" bestFit="1" customWidth="1"/>
    <col min="13566" max="13566" width="10.33203125" style="912" customWidth="1"/>
    <col min="13567" max="13567" width="10" style="912" bestFit="1" customWidth="1"/>
    <col min="13568" max="13568" width="10.44140625" style="912" customWidth="1"/>
    <col min="13569" max="13569" width="8.88671875" style="912"/>
    <col min="13570" max="13570" width="11.5546875" style="912" customWidth="1"/>
    <col min="13571" max="13816" width="8.88671875" style="912"/>
    <col min="13817" max="13817" width="12.5546875" style="912" bestFit="1" customWidth="1"/>
    <col min="13818" max="13818" width="8.88671875" style="912"/>
    <col min="13819" max="13819" width="14" style="912" customWidth="1"/>
    <col min="13820" max="13820" width="12.109375" style="912" customWidth="1"/>
    <col min="13821" max="13821" width="9.5546875" style="912" bestFit="1" customWidth="1"/>
    <col min="13822" max="13822" width="10.33203125" style="912" customWidth="1"/>
    <col min="13823" max="13823" width="10" style="912" bestFit="1" customWidth="1"/>
    <col min="13824" max="13824" width="10.44140625" style="912" customWidth="1"/>
    <col min="13825" max="13825" width="8.88671875" style="912"/>
    <col min="13826" max="13826" width="11.5546875" style="912" customWidth="1"/>
    <col min="13827" max="14072" width="8.88671875" style="912"/>
    <col min="14073" max="14073" width="12.5546875" style="912" bestFit="1" customWidth="1"/>
    <col min="14074" max="14074" width="8.88671875" style="912"/>
    <col min="14075" max="14075" width="14" style="912" customWidth="1"/>
    <col min="14076" max="14076" width="12.109375" style="912" customWidth="1"/>
    <col min="14077" max="14077" width="9.5546875" style="912" bestFit="1" customWidth="1"/>
    <col min="14078" max="14078" width="10.33203125" style="912" customWidth="1"/>
    <col min="14079" max="14079" width="10" style="912" bestFit="1" customWidth="1"/>
    <col min="14080" max="14080" width="10.44140625" style="912" customWidth="1"/>
    <col min="14081" max="14081" width="8.88671875" style="912"/>
    <col min="14082" max="14082" width="11.5546875" style="912" customWidth="1"/>
    <col min="14083" max="14328" width="8.88671875" style="912"/>
    <col min="14329" max="14329" width="12.5546875" style="912" bestFit="1" customWidth="1"/>
    <col min="14330" max="14330" width="8.88671875" style="912"/>
    <col min="14331" max="14331" width="14" style="912" customWidth="1"/>
    <col min="14332" max="14332" width="12.109375" style="912" customWidth="1"/>
    <col min="14333" max="14333" width="9.5546875" style="912" bestFit="1" customWidth="1"/>
    <col min="14334" max="14334" width="10.33203125" style="912" customWidth="1"/>
    <col min="14335" max="14335" width="10" style="912" bestFit="1" customWidth="1"/>
    <col min="14336" max="14336" width="10.44140625" style="912" customWidth="1"/>
    <col min="14337" max="14337" width="8.88671875" style="912"/>
    <col min="14338" max="14338" width="11.5546875" style="912" customWidth="1"/>
    <col min="14339" max="14584" width="8.88671875" style="912"/>
    <col min="14585" max="14585" width="12.5546875" style="912" bestFit="1" customWidth="1"/>
    <col min="14586" max="14586" width="8.88671875" style="912"/>
    <col min="14587" max="14587" width="14" style="912" customWidth="1"/>
    <col min="14588" max="14588" width="12.109375" style="912" customWidth="1"/>
    <col min="14589" max="14589" width="9.5546875" style="912" bestFit="1" customWidth="1"/>
    <col min="14590" max="14590" width="10.33203125" style="912" customWidth="1"/>
    <col min="14591" max="14591" width="10" style="912" bestFit="1" customWidth="1"/>
    <col min="14592" max="14592" width="10.44140625" style="912" customWidth="1"/>
    <col min="14593" max="14593" width="8.88671875" style="912"/>
    <col min="14594" max="14594" width="11.5546875" style="912" customWidth="1"/>
    <col min="14595" max="14840" width="8.88671875" style="912"/>
    <col min="14841" max="14841" width="12.5546875" style="912" bestFit="1" customWidth="1"/>
    <col min="14842" max="14842" width="8.88671875" style="912"/>
    <col min="14843" max="14843" width="14" style="912" customWidth="1"/>
    <col min="14844" max="14844" width="12.109375" style="912" customWidth="1"/>
    <col min="14845" max="14845" width="9.5546875" style="912" bestFit="1" customWidth="1"/>
    <col min="14846" max="14846" width="10.33203125" style="912" customWidth="1"/>
    <col min="14847" max="14847" width="10" style="912" bestFit="1" customWidth="1"/>
    <col min="14848" max="14848" width="10.44140625" style="912" customWidth="1"/>
    <col min="14849" max="14849" width="8.88671875" style="912"/>
    <col min="14850" max="14850" width="11.5546875" style="912" customWidth="1"/>
    <col min="14851" max="15096" width="8.88671875" style="912"/>
    <col min="15097" max="15097" width="12.5546875" style="912" bestFit="1" customWidth="1"/>
    <col min="15098" max="15098" width="8.88671875" style="912"/>
    <col min="15099" max="15099" width="14" style="912" customWidth="1"/>
    <col min="15100" max="15100" width="12.109375" style="912" customWidth="1"/>
    <col min="15101" max="15101" width="9.5546875" style="912" bestFit="1" customWidth="1"/>
    <col min="15102" max="15102" width="10.33203125" style="912" customWidth="1"/>
    <col min="15103" max="15103" width="10" style="912" bestFit="1" customWidth="1"/>
    <col min="15104" max="15104" width="10.44140625" style="912" customWidth="1"/>
    <col min="15105" max="15105" width="8.88671875" style="912"/>
    <col min="15106" max="15106" width="11.5546875" style="912" customWidth="1"/>
    <col min="15107" max="15352" width="8.88671875" style="912"/>
    <col min="15353" max="15353" width="12.5546875" style="912" bestFit="1" customWidth="1"/>
    <col min="15354" max="15354" width="8.88671875" style="912"/>
    <col min="15355" max="15355" width="14" style="912" customWidth="1"/>
    <col min="15356" max="15356" width="12.109375" style="912" customWidth="1"/>
    <col min="15357" max="15357" width="9.5546875" style="912" bestFit="1" customWidth="1"/>
    <col min="15358" max="15358" width="10.33203125" style="912" customWidth="1"/>
    <col min="15359" max="15359" width="10" style="912" bestFit="1" customWidth="1"/>
    <col min="15360" max="15360" width="10.44140625" style="912" customWidth="1"/>
    <col min="15361" max="15361" width="8.88671875" style="912"/>
    <col min="15362" max="15362" width="11.5546875" style="912" customWidth="1"/>
    <col min="15363" max="15608" width="8.88671875" style="912"/>
    <col min="15609" max="15609" width="12.5546875" style="912" bestFit="1" customWidth="1"/>
    <col min="15610" max="15610" width="8.88671875" style="912"/>
    <col min="15611" max="15611" width="14" style="912" customWidth="1"/>
    <col min="15612" max="15612" width="12.109375" style="912" customWidth="1"/>
    <col min="15613" max="15613" width="9.5546875" style="912" bestFit="1" customWidth="1"/>
    <col min="15614" max="15614" width="10.33203125" style="912" customWidth="1"/>
    <col min="15615" max="15615" width="10" style="912" bestFit="1" customWidth="1"/>
    <col min="15616" max="15616" width="10.44140625" style="912" customWidth="1"/>
    <col min="15617" max="15617" width="8.88671875" style="912"/>
    <col min="15618" max="15618" width="11.5546875" style="912" customWidth="1"/>
    <col min="15619" max="15864" width="8.88671875" style="912"/>
    <col min="15865" max="15865" width="12.5546875" style="912" bestFit="1" customWidth="1"/>
    <col min="15866" max="15866" width="8.88671875" style="912"/>
    <col min="15867" max="15867" width="14" style="912" customWidth="1"/>
    <col min="15868" max="15868" width="12.109375" style="912" customWidth="1"/>
    <col min="15869" max="15869" width="9.5546875" style="912" bestFit="1" customWidth="1"/>
    <col min="15870" max="15870" width="10.33203125" style="912" customWidth="1"/>
    <col min="15871" max="15871" width="10" style="912" bestFit="1" customWidth="1"/>
    <col min="15872" max="15872" width="10.44140625" style="912" customWidth="1"/>
    <col min="15873" max="15873" width="8.88671875" style="912"/>
    <col min="15874" max="15874" width="11.5546875" style="912" customWidth="1"/>
    <col min="15875" max="16120" width="8.88671875" style="912"/>
    <col min="16121" max="16121" width="12.5546875" style="912" bestFit="1" customWidth="1"/>
    <col min="16122" max="16122" width="8.88671875" style="912"/>
    <col min="16123" max="16123" width="14" style="912" customWidth="1"/>
    <col min="16124" max="16124" width="12.109375" style="912" customWidth="1"/>
    <col min="16125" max="16125" width="9.5546875" style="912" bestFit="1" customWidth="1"/>
    <col min="16126" max="16126" width="10.33203125" style="912" customWidth="1"/>
    <col min="16127" max="16127" width="10" style="912" bestFit="1" customWidth="1"/>
    <col min="16128" max="16128" width="10.44140625" style="912" customWidth="1"/>
    <col min="16129" max="16129" width="8.88671875" style="912"/>
    <col min="16130" max="16130" width="11.5546875" style="912" customWidth="1"/>
    <col min="16131" max="16384" width="8.88671875" style="912"/>
  </cols>
  <sheetData>
    <row r="1" spans="1:25" s="3" customFormat="1" ht="39" customHeight="1">
      <c r="A1" s="929" t="s">
        <v>1816</v>
      </c>
      <c r="B1" s="930"/>
      <c r="C1" s="928" t="s">
        <v>1811</v>
      </c>
      <c r="D1" s="928" t="s">
        <v>20</v>
      </c>
      <c r="E1" s="928" t="s">
        <v>1812</v>
      </c>
      <c r="F1" s="928" t="s">
        <v>1813</v>
      </c>
      <c r="G1" s="928" t="s">
        <v>24</v>
      </c>
      <c r="H1" s="915"/>
    </row>
    <row r="2" spans="1:25" s="3" customFormat="1">
      <c r="A2" s="927"/>
      <c r="B2" s="927"/>
      <c r="C2" s="927"/>
      <c r="D2" s="945" t="s">
        <v>1814</v>
      </c>
      <c r="E2" s="945"/>
      <c r="F2" s="945" t="s">
        <v>72</v>
      </c>
      <c r="G2" s="945"/>
      <c r="H2" s="910"/>
    </row>
    <row r="3" spans="1:25" s="3" customFormat="1">
      <c r="A3" s="946"/>
      <c r="B3" s="946"/>
      <c r="C3" s="916"/>
      <c r="D3" s="931"/>
      <c r="E3" s="931"/>
      <c r="F3" s="931"/>
      <c r="G3" s="931"/>
      <c r="H3" s="910"/>
    </row>
    <row r="4" spans="1:25" s="3" customFormat="1">
      <c r="A4" s="946" t="s">
        <v>54</v>
      </c>
      <c r="B4" s="946" t="s">
        <v>112</v>
      </c>
      <c r="C4" s="917">
        <v>26</v>
      </c>
      <c r="D4" s="932">
        <v>488.66151458335867</v>
      </c>
      <c r="E4" s="933">
        <v>7041</v>
      </c>
      <c r="F4" s="932">
        <v>5241.2862263250008</v>
      </c>
      <c r="G4" s="933">
        <v>36</v>
      </c>
      <c r="H4" s="910"/>
      <c r="I4" s="918"/>
    </row>
    <row r="5" spans="1:25" s="3" customFormat="1">
      <c r="A5" s="947"/>
      <c r="B5" s="946" t="s">
        <v>246</v>
      </c>
      <c r="C5" s="917">
        <v>5</v>
      </c>
      <c r="D5" s="932">
        <v>165.60402000009515</v>
      </c>
      <c r="E5" s="933">
        <v>4369</v>
      </c>
      <c r="F5" s="932">
        <v>1051.21313925</v>
      </c>
      <c r="G5" s="933">
        <v>9</v>
      </c>
      <c r="H5" s="910"/>
      <c r="I5" s="918"/>
    </row>
    <row r="6" spans="1:25" s="3" customFormat="1">
      <c r="A6" s="947"/>
      <c r="B6" s="946" t="s">
        <v>236</v>
      </c>
      <c r="C6" s="917">
        <v>6</v>
      </c>
      <c r="D6" s="932">
        <v>144.97550000000001</v>
      </c>
      <c r="E6" s="933">
        <v>1715</v>
      </c>
      <c r="F6" s="932">
        <v>1395.10000001</v>
      </c>
      <c r="G6" s="933">
        <v>9</v>
      </c>
      <c r="H6" s="910"/>
      <c r="I6" s="919"/>
    </row>
    <row r="7" spans="1:25" s="3" customFormat="1">
      <c r="A7" s="947"/>
      <c r="B7" s="946" t="s">
        <v>88</v>
      </c>
      <c r="C7" s="917">
        <v>2</v>
      </c>
      <c r="D7" s="932">
        <v>25.749610000000001</v>
      </c>
      <c r="E7" s="933">
        <v>383</v>
      </c>
      <c r="F7" s="932">
        <v>97.604885609999997</v>
      </c>
      <c r="G7" s="933">
        <v>4</v>
      </c>
      <c r="H7" s="910"/>
      <c r="I7" s="909"/>
    </row>
    <row r="8" spans="1:25" s="3" customFormat="1">
      <c r="A8" s="947"/>
      <c r="B8" s="946" t="s">
        <v>261</v>
      </c>
      <c r="C8" s="917">
        <v>4</v>
      </c>
      <c r="D8" s="932">
        <v>83.589799999999983</v>
      </c>
      <c r="E8" s="933">
        <v>640</v>
      </c>
      <c r="F8" s="932">
        <v>699.68530200000009</v>
      </c>
      <c r="G8" s="933">
        <v>6</v>
      </c>
      <c r="H8" s="910"/>
    </row>
    <row r="9" spans="1:25" s="3" customFormat="1">
      <c r="A9" s="947"/>
      <c r="B9" s="946" t="s">
        <v>358</v>
      </c>
      <c r="C9" s="917">
        <v>2</v>
      </c>
      <c r="D9" s="932">
        <v>25.546050000000001</v>
      </c>
      <c r="E9" s="933">
        <v>315</v>
      </c>
      <c r="F9" s="932">
        <v>125.81992023500001</v>
      </c>
      <c r="G9" s="933">
        <v>2</v>
      </c>
      <c r="H9" s="910"/>
    </row>
    <row r="10" spans="1:25" s="3" customFormat="1">
      <c r="A10" s="946"/>
      <c r="B10" s="946"/>
      <c r="C10" s="921">
        <v>45</v>
      </c>
      <c r="D10" s="934">
        <v>934.12649458345379</v>
      </c>
      <c r="E10" s="935">
        <v>14463</v>
      </c>
      <c r="F10" s="934">
        <v>8610.7094734300008</v>
      </c>
      <c r="G10" s="935">
        <v>66</v>
      </c>
      <c r="H10" s="910"/>
    </row>
    <row r="11" spans="1:25" s="3" customFormat="1">
      <c r="A11" s="946"/>
      <c r="B11" s="946"/>
      <c r="C11" s="922"/>
      <c r="D11" s="936"/>
      <c r="E11" s="937"/>
      <c r="F11" s="938"/>
      <c r="G11" s="937"/>
      <c r="H11" s="910"/>
    </row>
    <row r="12" spans="1:25" s="3" customFormat="1">
      <c r="A12" s="946" t="s">
        <v>1815</v>
      </c>
      <c r="B12" s="946" t="s">
        <v>112</v>
      </c>
      <c r="C12" s="917">
        <v>1</v>
      </c>
      <c r="D12" s="932">
        <v>0</v>
      </c>
      <c r="E12" s="933">
        <v>823</v>
      </c>
      <c r="F12" s="932">
        <v>78.5</v>
      </c>
      <c r="G12" s="933">
        <v>1</v>
      </c>
      <c r="H12" s="910"/>
    </row>
    <row r="13" spans="1:25" s="3" customFormat="1">
      <c r="A13" s="947"/>
      <c r="B13" s="946" t="s">
        <v>246</v>
      </c>
      <c r="C13" s="917">
        <v>3</v>
      </c>
      <c r="D13" s="932">
        <v>0</v>
      </c>
      <c r="E13" s="933">
        <v>2550</v>
      </c>
      <c r="F13" s="932">
        <v>78.099221709999995</v>
      </c>
      <c r="G13" s="933">
        <v>3</v>
      </c>
      <c r="H13" s="910"/>
    </row>
    <row r="14" spans="1:25" s="3" customFormat="1">
      <c r="A14" s="946"/>
      <c r="B14" s="946"/>
      <c r="C14" s="921">
        <v>4</v>
      </c>
      <c r="D14" s="934">
        <v>0</v>
      </c>
      <c r="E14" s="935">
        <v>3373</v>
      </c>
      <c r="F14" s="934">
        <v>156.59922170999999</v>
      </c>
      <c r="G14" s="935">
        <v>4</v>
      </c>
      <c r="H14" s="910"/>
    </row>
    <row r="15" spans="1:25" s="3" customFormat="1">
      <c r="A15" s="946"/>
      <c r="B15" s="946"/>
      <c r="C15" s="922"/>
      <c r="D15" s="938"/>
      <c r="E15" s="937"/>
      <c r="F15" s="938"/>
      <c r="G15" s="937"/>
      <c r="H15" s="910"/>
    </row>
    <row r="16" spans="1:25" s="926" customFormat="1">
      <c r="A16" s="948" t="s">
        <v>1817</v>
      </c>
      <c r="B16" s="948"/>
      <c r="C16" s="949">
        <v>49</v>
      </c>
      <c r="D16" s="950">
        <v>934.12649458345379</v>
      </c>
      <c r="E16" s="951">
        <v>17836</v>
      </c>
      <c r="F16" s="950">
        <v>8767.3086951400001</v>
      </c>
      <c r="G16" s="951"/>
      <c r="H16" s="952"/>
      <c r="O16" s="953"/>
      <c r="P16" s="953"/>
      <c r="Q16" s="953"/>
      <c r="R16" s="953"/>
      <c r="S16" s="953"/>
      <c r="T16" s="953"/>
      <c r="U16" s="953"/>
      <c r="V16" s="953"/>
      <c r="W16" s="953"/>
      <c r="X16" s="953"/>
      <c r="Y16" s="953"/>
    </row>
    <row r="17" spans="1:25" s="3" customFormat="1">
      <c r="A17" s="946"/>
      <c r="B17" s="946"/>
      <c r="C17" s="923"/>
      <c r="D17" s="939"/>
      <c r="E17" s="940"/>
      <c r="F17" s="939"/>
      <c r="G17" s="940"/>
      <c r="H17" s="910"/>
    </row>
    <row r="18" spans="1:25" s="3" customFormat="1">
      <c r="A18" s="946" t="s">
        <v>55</v>
      </c>
      <c r="B18" s="946" t="s">
        <v>112</v>
      </c>
      <c r="C18" s="917">
        <v>32</v>
      </c>
      <c r="D18" s="932">
        <v>467.85580000000004</v>
      </c>
      <c r="E18" s="933">
        <v>6569</v>
      </c>
      <c r="F18" s="932">
        <v>786.81172691000006</v>
      </c>
      <c r="G18" s="933">
        <v>59</v>
      </c>
      <c r="H18" s="910"/>
      <c r="I18" s="924"/>
      <c r="J18" s="924"/>
    </row>
    <row r="19" spans="1:25" s="3" customFormat="1">
      <c r="A19" s="947" t="s">
        <v>55</v>
      </c>
      <c r="B19" s="946" t="s">
        <v>246</v>
      </c>
      <c r="C19" s="917">
        <v>16</v>
      </c>
      <c r="D19" s="932">
        <v>467.65849999999995</v>
      </c>
      <c r="E19" s="933">
        <v>2122</v>
      </c>
      <c r="F19" s="932">
        <v>540.71405194324007</v>
      </c>
      <c r="G19" s="933">
        <v>54</v>
      </c>
      <c r="H19" s="910"/>
      <c r="I19" s="924"/>
      <c r="J19" s="924"/>
    </row>
    <row r="20" spans="1:25" s="3" customFormat="1">
      <c r="A20" s="947" t="s">
        <v>55</v>
      </c>
      <c r="B20" s="946" t="s">
        <v>236</v>
      </c>
      <c r="C20" s="917">
        <v>5</v>
      </c>
      <c r="D20" s="932">
        <v>37.093499999999999</v>
      </c>
      <c r="E20" s="933">
        <v>280</v>
      </c>
      <c r="F20" s="932">
        <v>80.373658590000005</v>
      </c>
      <c r="G20" s="933">
        <v>7</v>
      </c>
      <c r="H20" s="910"/>
      <c r="I20" s="924"/>
      <c r="J20" s="924"/>
    </row>
    <row r="21" spans="1:25" s="3" customFormat="1">
      <c r="A21" s="947" t="s">
        <v>55</v>
      </c>
      <c r="B21" s="946" t="s">
        <v>358</v>
      </c>
      <c r="C21" s="920">
        <v>1</v>
      </c>
      <c r="D21" s="941">
        <v>74.014300000000006</v>
      </c>
      <c r="E21" s="942">
        <v>0</v>
      </c>
      <c r="F21" s="941">
        <v>25.85185821</v>
      </c>
      <c r="G21" s="942">
        <v>2</v>
      </c>
      <c r="H21" s="910"/>
      <c r="J21" s="924"/>
    </row>
    <row r="22" spans="1:25" s="926" customFormat="1">
      <c r="A22" s="948" t="s">
        <v>1818</v>
      </c>
      <c r="B22" s="948"/>
      <c r="C22" s="949">
        <v>54</v>
      </c>
      <c r="D22" s="950">
        <v>1046.6221</v>
      </c>
      <c r="E22" s="951">
        <v>8971</v>
      </c>
      <c r="F22" s="950">
        <v>1433.7512956532403</v>
      </c>
      <c r="G22" s="951">
        <v>122</v>
      </c>
      <c r="H22" s="954"/>
      <c r="J22" s="955"/>
      <c r="O22" s="953"/>
      <c r="P22" s="953"/>
      <c r="Q22" s="953"/>
      <c r="R22" s="953"/>
      <c r="S22" s="953"/>
      <c r="T22" s="953"/>
      <c r="U22" s="953"/>
      <c r="V22" s="953"/>
      <c r="W22" s="953"/>
      <c r="X22" s="953"/>
      <c r="Y22" s="953"/>
    </row>
    <row r="23" spans="1:25" s="3" customFormat="1">
      <c r="A23" s="946"/>
      <c r="B23" s="946"/>
      <c r="C23" s="917"/>
      <c r="D23" s="932"/>
      <c r="E23" s="933"/>
      <c r="F23" s="932"/>
      <c r="G23" s="933"/>
      <c r="H23" s="910"/>
    </row>
    <row r="24" spans="1:25" s="926" customFormat="1" ht="15" thickBot="1">
      <c r="A24" s="948" t="s">
        <v>1848</v>
      </c>
      <c r="B24" s="948"/>
      <c r="C24" s="956">
        <v>103</v>
      </c>
      <c r="D24" s="957">
        <v>1980.7485945834537</v>
      </c>
      <c r="E24" s="958">
        <v>26807</v>
      </c>
      <c r="F24" s="957">
        <v>10201.059990793241</v>
      </c>
      <c r="G24" s="958">
        <v>192</v>
      </c>
      <c r="H24" s="952"/>
      <c r="I24" s="953"/>
      <c r="J24" s="953"/>
      <c r="K24" s="953"/>
      <c r="L24" s="953"/>
      <c r="M24" s="953"/>
    </row>
    <row r="25" spans="1:25" s="3" customFormat="1" ht="15" thickTop="1">
      <c r="A25" s="946"/>
      <c r="B25" s="946"/>
      <c r="C25" s="925"/>
      <c r="D25" s="939"/>
      <c r="E25" s="940"/>
      <c r="F25" s="932"/>
      <c r="G25" s="940"/>
      <c r="H25" s="943"/>
      <c r="I25" s="910"/>
      <c r="J25" s="910"/>
    </row>
  </sheetData>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9"/>
  <sheetViews>
    <sheetView tabSelected="1" zoomScale="70" zoomScaleNormal="70" workbookViewId="0">
      <pane xSplit="1" ySplit="2" topLeftCell="B3" activePane="bottomRight" state="frozenSplit"/>
      <selection pane="topRight" activeCell="B1" sqref="B1"/>
      <selection pane="bottomLeft" activeCell="A5" sqref="A5"/>
      <selection pane="bottomRight" activeCell="A3" sqref="A3"/>
    </sheetView>
  </sheetViews>
  <sheetFormatPr defaultRowHeight="14.4"/>
  <cols>
    <col min="1" max="1" width="88.88671875" customWidth="1"/>
    <col min="3" max="3" width="9.5546875" customWidth="1"/>
    <col min="4" max="4" width="14.44140625" customWidth="1"/>
    <col min="5" max="5" width="47.33203125" customWidth="1"/>
    <col min="6" max="6" width="43.44140625" customWidth="1"/>
    <col min="7" max="7" width="28.5546875" customWidth="1"/>
    <col min="8" max="20" width="18.5546875" customWidth="1"/>
    <col min="21" max="21" width="21.6640625" customWidth="1"/>
    <col min="22" max="29" width="18.5546875" customWidth="1"/>
    <col min="30" max="30" width="23.33203125" customWidth="1"/>
    <col min="31" max="33" width="18.5546875" customWidth="1"/>
    <col min="34" max="34" width="18.5546875" style="843" customWidth="1"/>
    <col min="35" max="37" width="18.5546875" customWidth="1"/>
    <col min="38" max="38" width="27.33203125" style="1" customWidth="1"/>
    <col min="39" max="39" width="32.5546875" style="1" customWidth="1"/>
    <col min="40" max="40" width="26.6640625" style="1" customWidth="1"/>
    <col min="41" max="41" width="15" style="849" customWidth="1"/>
    <col min="42" max="42" width="23.44140625" style="860" customWidth="1"/>
  </cols>
  <sheetData>
    <row r="1" spans="1:42" s="824" customFormat="1" ht="39.6">
      <c r="A1" s="647" t="s">
        <v>1</v>
      </c>
      <c r="B1" s="685" t="s">
        <v>2</v>
      </c>
      <c r="C1" s="685" t="s">
        <v>3</v>
      </c>
      <c r="D1" s="685" t="s">
        <v>4</v>
      </c>
      <c r="E1" s="685" t="s">
        <v>5</v>
      </c>
      <c r="F1" s="685" t="s">
        <v>6</v>
      </c>
      <c r="G1" s="685" t="s">
        <v>7</v>
      </c>
      <c r="H1" s="685" t="s">
        <v>8</v>
      </c>
      <c r="I1" s="685" t="s">
        <v>9</v>
      </c>
      <c r="J1" s="685" t="s">
        <v>10</v>
      </c>
      <c r="K1" s="710" t="s">
        <v>11</v>
      </c>
      <c r="L1" s="706" t="s">
        <v>12</v>
      </c>
      <c r="M1" s="685" t="s">
        <v>13</v>
      </c>
      <c r="N1" s="686" t="s">
        <v>14</v>
      </c>
      <c r="O1" s="686" t="s">
        <v>15</v>
      </c>
      <c r="P1" s="686" t="s">
        <v>16</v>
      </c>
      <c r="Q1" s="686" t="s">
        <v>17</v>
      </c>
      <c r="R1" s="686" t="s">
        <v>18</v>
      </c>
      <c r="S1" s="686" t="s">
        <v>19</v>
      </c>
      <c r="T1" s="687" t="s">
        <v>20</v>
      </c>
      <c r="U1" s="688" t="s">
        <v>21</v>
      </c>
      <c r="V1" s="689" t="s">
        <v>22</v>
      </c>
      <c r="W1" s="690" t="s">
        <v>23</v>
      </c>
      <c r="X1" s="686" t="s">
        <v>24</v>
      </c>
      <c r="Y1" s="686" t="s">
        <v>25</v>
      </c>
      <c r="Z1" s="686" t="s">
        <v>26</v>
      </c>
      <c r="AA1" s="690" t="s">
        <v>27</v>
      </c>
      <c r="AB1" s="691" t="s">
        <v>28</v>
      </c>
      <c r="AC1" s="692" t="s">
        <v>1801</v>
      </c>
      <c r="AD1" s="686" t="s">
        <v>30</v>
      </c>
      <c r="AE1" s="810" t="s">
        <v>1676</v>
      </c>
      <c r="AF1" s="810" t="s">
        <v>1617</v>
      </c>
      <c r="AG1" s="692" t="s">
        <v>31</v>
      </c>
      <c r="AH1" s="839" t="s">
        <v>32</v>
      </c>
      <c r="AI1" s="686" t="s">
        <v>34</v>
      </c>
      <c r="AJ1" s="701" t="s">
        <v>1677</v>
      </c>
      <c r="AK1" s="704" t="s">
        <v>36</v>
      </c>
      <c r="AL1" s="684" t="s">
        <v>1802</v>
      </c>
      <c r="AM1" s="862" t="s">
        <v>44</v>
      </c>
      <c r="AN1" s="862" t="s">
        <v>45</v>
      </c>
      <c r="AO1" s="690" t="s">
        <v>46</v>
      </c>
      <c r="AP1" s="863" t="s">
        <v>1678</v>
      </c>
    </row>
    <row r="2" spans="1:42" ht="26.4">
      <c r="A2" s="665"/>
      <c r="B2" s="693"/>
      <c r="C2" s="693"/>
      <c r="D2" s="693"/>
      <c r="E2" s="693"/>
      <c r="F2" s="693"/>
      <c r="G2" s="693"/>
      <c r="H2" s="693"/>
      <c r="I2" s="693"/>
      <c r="J2" s="693"/>
      <c r="K2" s="711" t="s">
        <v>69</v>
      </c>
      <c r="L2" s="707"/>
      <c r="M2" s="811"/>
      <c r="N2" s="694"/>
      <c r="O2" s="694"/>
      <c r="P2" s="694"/>
      <c r="Q2" s="812"/>
      <c r="R2" s="694"/>
      <c r="S2" s="694" t="s">
        <v>70</v>
      </c>
      <c r="T2" s="695" t="s">
        <v>676</v>
      </c>
      <c r="U2" s="696" t="s">
        <v>676</v>
      </c>
      <c r="V2" s="697" t="s">
        <v>74</v>
      </c>
      <c r="W2" s="698" t="s">
        <v>69</v>
      </c>
      <c r="X2" s="694"/>
      <c r="Y2" s="694"/>
      <c r="Z2" s="699" t="s">
        <v>676</v>
      </c>
      <c r="AA2" s="698" t="s">
        <v>69</v>
      </c>
      <c r="AB2" s="700"/>
      <c r="AC2" s="700"/>
      <c r="AD2" s="694"/>
      <c r="AE2" s="813" t="s">
        <v>72</v>
      </c>
      <c r="AF2" s="813" t="s">
        <v>72</v>
      </c>
      <c r="AG2" s="700" t="s">
        <v>71</v>
      </c>
      <c r="AH2" s="840" t="s">
        <v>72</v>
      </c>
      <c r="AI2" s="694"/>
      <c r="AJ2" s="701" t="s">
        <v>69</v>
      </c>
      <c r="AK2" s="705" t="s">
        <v>69</v>
      </c>
      <c r="AL2" s="845"/>
      <c r="AM2" s="844"/>
      <c r="AN2" s="844"/>
      <c r="AO2" s="850" t="s">
        <v>69</v>
      </c>
      <c r="AP2" s="854" t="s">
        <v>75</v>
      </c>
    </row>
    <row r="3" spans="1:42" s="849" customFormat="1" ht="30.75" customHeight="1">
      <c r="A3" s="807" t="s">
        <v>1181</v>
      </c>
      <c r="B3" s="807" t="s">
        <v>54</v>
      </c>
      <c r="C3" s="807" t="s">
        <v>88</v>
      </c>
      <c r="D3" s="974" t="s">
        <v>89</v>
      </c>
      <c r="E3" s="807" t="s">
        <v>1208</v>
      </c>
      <c r="F3" s="807"/>
      <c r="G3" s="807"/>
      <c r="H3" s="807" t="s">
        <v>498</v>
      </c>
      <c r="I3" s="807" t="s">
        <v>109</v>
      </c>
      <c r="J3" s="807" t="s">
        <v>92</v>
      </c>
      <c r="K3" s="712">
        <v>0.5</v>
      </c>
      <c r="L3" s="765" t="s">
        <v>956</v>
      </c>
      <c r="M3" s="234" t="s">
        <v>825</v>
      </c>
      <c r="N3" s="235" t="s">
        <v>1765</v>
      </c>
      <c r="O3" s="235" t="s">
        <v>1765</v>
      </c>
      <c r="P3" s="235" t="s">
        <v>1766</v>
      </c>
      <c r="Q3" s="235"/>
      <c r="R3" s="766">
        <v>1988</v>
      </c>
      <c r="S3" s="767">
        <v>0.88080000000000003</v>
      </c>
      <c r="T3" s="731">
        <v>28.6373</v>
      </c>
      <c r="U3" s="731">
        <v>14.31865</v>
      </c>
      <c r="V3" s="725" t="s">
        <v>1314</v>
      </c>
      <c r="W3" s="768"/>
      <c r="X3" s="769">
        <v>3</v>
      </c>
      <c r="Y3" s="769"/>
      <c r="Z3" s="767"/>
      <c r="AA3" s="768"/>
      <c r="AB3" s="770">
        <v>315</v>
      </c>
      <c r="AC3" s="746">
        <v>41743</v>
      </c>
      <c r="AD3" s="771" t="s">
        <v>172</v>
      </c>
      <c r="AE3" s="731">
        <v>39.9</v>
      </c>
      <c r="AF3" s="731">
        <v>39.9</v>
      </c>
      <c r="AG3" s="814">
        <v>42339</v>
      </c>
      <c r="AH3" s="841">
        <v>39.9</v>
      </c>
      <c r="AI3" s="815" t="s">
        <v>312</v>
      </c>
      <c r="AJ3" s="747">
        <v>9.2493946731234872E-2</v>
      </c>
      <c r="AK3" s="747">
        <v>0.12855861979921807</v>
      </c>
      <c r="AL3" s="846" t="s">
        <v>1508</v>
      </c>
      <c r="AM3" s="846" t="s">
        <v>1752</v>
      </c>
      <c r="AN3" s="847" t="s">
        <v>1509</v>
      </c>
      <c r="AO3" s="851">
        <v>1</v>
      </c>
      <c r="AP3" s="855">
        <v>2</v>
      </c>
    </row>
    <row r="4" spans="1:42" s="849" customFormat="1" ht="30.75" customHeight="1">
      <c r="A4" s="807" t="s">
        <v>87</v>
      </c>
      <c r="B4" s="807" t="s">
        <v>54</v>
      </c>
      <c r="C4" s="807" t="s">
        <v>88</v>
      </c>
      <c r="D4" s="974" t="s">
        <v>89</v>
      </c>
      <c r="E4" s="807" t="s">
        <v>1780</v>
      </c>
      <c r="F4" s="807"/>
      <c r="G4" s="807"/>
      <c r="H4" s="807" t="s">
        <v>90</v>
      </c>
      <c r="I4" s="807" t="s">
        <v>91</v>
      </c>
      <c r="J4" s="807" t="s">
        <v>92</v>
      </c>
      <c r="K4" s="712">
        <v>1</v>
      </c>
      <c r="L4" s="765" t="s">
        <v>93</v>
      </c>
      <c r="M4" s="234" t="s">
        <v>825</v>
      </c>
      <c r="N4" s="235">
        <v>5</v>
      </c>
      <c r="O4" s="235">
        <v>5</v>
      </c>
      <c r="P4" s="236">
        <v>5.5</v>
      </c>
      <c r="Q4" s="771"/>
      <c r="R4" s="766">
        <v>1997</v>
      </c>
      <c r="S4" s="767">
        <v>0.2</v>
      </c>
      <c r="T4" s="731">
        <v>11.430960000000001</v>
      </c>
      <c r="U4" s="731">
        <v>11.430960000000001</v>
      </c>
      <c r="V4" s="725">
        <v>1625</v>
      </c>
      <c r="W4" s="768"/>
      <c r="X4" s="769">
        <v>1</v>
      </c>
      <c r="Y4" s="769" t="s">
        <v>93</v>
      </c>
      <c r="Z4" s="767"/>
      <c r="AA4" s="768" t="s">
        <v>93</v>
      </c>
      <c r="AB4" s="770">
        <v>68</v>
      </c>
      <c r="AC4" s="746">
        <v>36767</v>
      </c>
      <c r="AD4" s="771" t="s">
        <v>94</v>
      </c>
      <c r="AE4" s="731">
        <v>57.704885610000005</v>
      </c>
      <c r="AF4" s="861"/>
      <c r="AG4" s="814">
        <v>42004</v>
      </c>
      <c r="AH4" s="841">
        <v>57</v>
      </c>
      <c r="AI4" s="815" t="s">
        <v>1097</v>
      </c>
      <c r="AJ4" s="747">
        <v>7.2499999999999995E-2</v>
      </c>
      <c r="AK4" s="747">
        <v>7.737566462650855E-2</v>
      </c>
      <c r="AL4" s="846" t="s">
        <v>1753</v>
      </c>
      <c r="AM4" s="847" t="s">
        <v>97</v>
      </c>
      <c r="AN4" s="847" t="s">
        <v>1094</v>
      </c>
      <c r="AO4" s="851">
        <v>1</v>
      </c>
      <c r="AP4" s="855">
        <v>7.8609000713065678</v>
      </c>
    </row>
    <row r="5" spans="1:42" s="849" customFormat="1">
      <c r="A5" s="553" t="s">
        <v>1679</v>
      </c>
      <c r="B5" s="553"/>
      <c r="C5" s="553"/>
      <c r="D5" s="975"/>
      <c r="E5" s="553"/>
      <c r="F5" s="553"/>
      <c r="G5" s="553"/>
      <c r="H5" s="553"/>
      <c r="I5" s="553"/>
      <c r="J5" s="553"/>
      <c r="K5" s="816"/>
      <c r="L5" s="817"/>
      <c r="M5" s="976"/>
      <c r="N5" s="977"/>
      <c r="O5" s="977"/>
      <c r="P5" s="977"/>
      <c r="Q5" s="977"/>
      <c r="R5" s="278"/>
      <c r="S5" s="818"/>
      <c r="T5" s="731"/>
      <c r="U5" s="731"/>
      <c r="V5" s="819"/>
      <c r="W5" s="279"/>
      <c r="X5" s="820"/>
      <c r="Y5" s="820"/>
      <c r="Z5" s="818"/>
      <c r="AA5" s="279"/>
      <c r="AB5" s="821"/>
      <c r="AC5" s="822"/>
      <c r="AD5" s="823"/>
      <c r="AE5" s="731"/>
      <c r="AF5" s="731"/>
      <c r="AG5" s="814"/>
      <c r="AH5" s="841">
        <v>0</v>
      </c>
      <c r="AI5" s="815"/>
      <c r="AJ5" s="747"/>
      <c r="AK5" s="747"/>
      <c r="AL5" s="846"/>
      <c r="AM5" s="847"/>
      <c r="AN5" s="847"/>
      <c r="AO5" s="851"/>
      <c r="AP5" s="855"/>
    </row>
    <row r="6" spans="1:42" s="849" customFormat="1" ht="30.75" customHeight="1">
      <c r="A6" s="807" t="s">
        <v>111</v>
      </c>
      <c r="B6" s="807" t="s">
        <v>54</v>
      </c>
      <c r="C6" s="807" t="s">
        <v>112</v>
      </c>
      <c r="D6" s="974" t="s">
        <v>89</v>
      </c>
      <c r="E6" s="807" t="s">
        <v>1210</v>
      </c>
      <c r="F6" s="807"/>
      <c r="G6" s="807"/>
      <c r="H6" s="807" t="s">
        <v>113</v>
      </c>
      <c r="I6" s="807" t="s">
        <v>91</v>
      </c>
      <c r="J6" s="807" t="s">
        <v>114</v>
      </c>
      <c r="K6" s="712">
        <v>0.5</v>
      </c>
      <c r="L6" s="765" t="s">
        <v>115</v>
      </c>
      <c r="M6" s="234" t="s">
        <v>129</v>
      </c>
      <c r="N6" s="236">
        <v>5</v>
      </c>
      <c r="O6" s="236">
        <v>5</v>
      </c>
      <c r="P6" s="235">
        <v>3.5</v>
      </c>
      <c r="Q6" s="771"/>
      <c r="R6" s="766">
        <v>1987</v>
      </c>
      <c r="S6" s="767">
        <v>0.8</v>
      </c>
      <c r="T6" s="731">
        <v>44.271099999999997</v>
      </c>
      <c r="U6" s="731">
        <v>22.135549999999999</v>
      </c>
      <c r="V6" s="725">
        <v>1050</v>
      </c>
      <c r="W6" s="768"/>
      <c r="X6" s="769">
        <v>2</v>
      </c>
      <c r="Y6" s="769" t="s">
        <v>93</v>
      </c>
      <c r="Z6" s="767"/>
      <c r="AA6" s="768" t="s">
        <v>93</v>
      </c>
      <c r="AB6" s="770">
        <v>799</v>
      </c>
      <c r="AC6" s="746">
        <v>36144</v>
      </c>
      <c r="AD6" s="771" t="s">
        <v>94</v>
      </c>
      <c r="AE6" s="731">
        <v>130.29926032</v>
      </c>
      <c r="AF6" s="731"/>
      <c r="AG6" s="814">
        <v>41639</v>
      </c>
      <c r="AH6" s="841">
        <v>125</v>
      </c>
      <c r="AI6" s="815" t="s">
        <v>1097</v>
      </c>
      <c r="AJ6" s="747">
        <v>0.08</v>
      </c>
      <c r="AK6" s="747">
        <v>8.2455041158442405E-2</v>
      </c>
      <c r="AL6" s="846" t="s">
        <v>1722</v>
      </c>
      <c r="AM6" s="847" t="s">
        <v>1118</v>
      </c>
      <c r="AN6" s="847" t="s">
        <v>1098</v>
      </c>
      <c r="AO6" s="851">
        <v>0.92655027772067999</v>
      </c>
      <c r="AP6" s="855">
        <v>2.417419982357889</v>
      </c>
    </row>
    <row r="7" spans="1:42" s="849" customFormat="1" ht="30.75" customHeight="1">
      <c r="A7" s="807" t="s">
        <v>126</v>
      </c>
      <c r="B7" s="807" t="s">
        <v>54</v>
      </c>
      <c r="C7" s="807" t="s">
        <v>112</v>
      </c>
      <c r="D7" s="974" t="s">
        <v>89</v>
      </c>
      <c r="E7" s="807" t="s">
        <v>1211</v>
      </c>
      <c r="F7" s="807"/>
      <c r="G7" s="807"/>
      <c r="H7" s="807" t="s">
        <v>127</v>
      </c>
      <c r="I7" s="807" t="s">
        <v>128</v>
      </c>
      <c r="J7" s="807" t="s">
        <v>114</v>
      </c>
      <c r="K7" s="712">
        <v>1</v>
      </c>
      <c r="L7" s="765" t="s">
        <v>93</v>
      </c>
      <c r="M7" s="234" t="s">
        <v>129</v>
      </c>
      <c r="N7" s="236">
        <v>5</v>
      </c>
      <c r="O7" s="236">
        <v>5</v>
      </c>
      <c r="P7" s="235">
        <v>4</v>
      </c>
      <c r="Q7" s="771"/>
      <c r="R7" s="766">
        <v>2000</v>
      </c>
      <c r="S7" s="767">
        <v>3.6</v>
      </c>
      <c r="T7" s="731">
        <v>35.815899999999999</v>
      </c>
      <c r="U7" s="731">
        <v>35.815899999999999</v>
      </c>
      <c r="V7" s="725"/>
      <c r="W7" s="772">
        <v>0.99488888888888893</v>
      </c>
      <c r="X7" s="769">
        <v>3</v>
      </c>
      <c r="Y7" s="769"/>
      <c r="Z7" s="767"/>
      <c r="AA7" s="768" t="s">
        <v>93</v>
      </c>
      <c r="AB7" s="770">
        <v>1030</v>
      </c>
      <c r="AC7" s="746">
        <v>37408</v>
      </c>
      <c r="AD7" s="771" t="s">
        <v>94</v>
      </c>
      <c r="AE7" s="731">
        <v>172</v>
      </c>
      <c r="AF7" s="731"/>
      <c r="AG7" s="814">
        <v>42369</v>
      </c>
      <c r="AH7" s="841">
        <v>172</v>
      </c>
      <c r="AI7" s="815" t="s">
        <v>1097</v>
      </c>
      <c r="AJ7" s="747">
        <v>7.4999999999999997E-2</v>
      </c>
      <c r="AK7" s="747">
        <v>7.7935167122351129E-2</v>
      </c>
      <c r="AL7" s="846" t="s">
        <v>132</v>
      </c>
      <c r="AM7" s="847" t="s">
        <v>739</v>
      </c>
      <c r="AN7" s="847" t="s">
        <v>133</v>
      </c>
      <c r="AO7" s="851">
        <v>0.98185163572603229</v>
      </c>
      <c r="AP7" s="855">
        <v>3.4622138165458791</v>
      </c>
    </row>
    <row r="8" spans="1:42" s="849" customFormat="1" ht="30.75" customHeight="1">
      <c r="A8" s="807" t="s">
        <v>145</v>
      </c>
      <c r="B8" s="807" t="s">
        <v>54</v>
      </c>
      <c r="C8" s="807" t="s">
        <v>112</v>
      </c>
      <c r="D8" s="974" t="s">
        <v>89</v>
      </c>
      <c r="E8" s="807" t="s">
        <v>1826</v>
      </c>
      <c r="F8" s="807" t="s">
        <v>1827</v>
      </c>
      <c r="G8" s="807"/>
      <c r="H8" s="807" t="s">
        <v>146</v>
      </c>
      <c r="I8" s="807" t="s">
        <v>91</v>
      </c>
      <c r="J8" s="807" t="s">
        <v>114</v>
      </c>
      <c r="K8" s="712">
        <v>1</v>
      </c>
      <c r="L8" s="765" t="s">
        <v>93</v>
      </c>
      <c r="M8" s="234" t="s">
        <v>707</v>
      </c>
      <c r="N8" s="235">
        <v>5</v>
      </c>
      <c r="O8" s="236">
        <v>5</v>
      </c>
      <c r="P8" s="236">
        <v>4</v>
      </c>
      <c r="Q8" s="771"/>
      <c r="R8" s="766">
        <v>1987</v>
      </c>
      <c r="S8" s="767">
        <v>0.4</v>
      </c>
      <c r="T8" s="731">
        <v>19.433000000000003</v>
      </c>
      <c r="U8" s="731">
        <v>19.433000000000003</v>
      </c>
      <c r="V8" s="725">
        <v>1150</v>
      </c>
      <c r="W8" s="768"/>
      <c r="X8" s="769">
        <v>1</v>
      </c>
      <c r="Y8" s="769" t="s">
        <v>93</v>
      </c>
      <c r="Z8" s="767"/>
      <c r="AA8" s="768" t="s">
        <v>93</v>
      </c>
      <c r="AB8" s="770">
        <v>160</v>
      </c>
      <c r="AC8" s="746">
        <v>36144</v>
      </c>
      <c r="AD8" s="771" t="s">
        <v>94</v>
      </c>
      <c r="AE8" s="731">
        <v>163.86854164000002</v>
      </c>
      <c r="AF8" s="861"/>
      <c r="AG8" s="814">
        <v>42185</v>
      </c>
      <c r="AH8" s="841">
        <v>160</v>
      </c>
      <c r="AI8" s="815" t="s">
        <v>1097</v>
      </c>
      <c r="AJ8" s="747">
        <v>7.0000000000000007E-2</v>
      </c>
      <c r="AK8" s="747">
        <v>7.4977803852844443E-2</v>
      </c>
      <c r="AL8" s="846" t="s">
        <v>147</v>
      </c>
      <c r="AM8" s="847" t="s">
        <v>148</v>
      </c>
      <c r="AN8" s="847" t="s">
        <v>1745</v>
      </c>
      <c r="AO8" s="851">
        <v>0.96423609324345183</v>
      </c>
      <c r="AP8" s="855">
        <v>2.8608137358548973</v>
      </c>
    </row>
    <row r="9" spans="1:42" s="849" customFormat="1" ht="30.75" customHeight="1">
      <c r="A9" s="807" t="s">
        <v>1182</v>
      </c>
      <c r="B9" s="807" t="s">
        <v>54</v>
      </c>
      <c r="C9" s="807" t="s">
        <v>112</v>
      </c>
      <c r="D9" s="974" t="s">
        <v>89</v>
      </c>
      <c r="E9" s="807" t="s">
        <v>1213</v>
      </c>
      <c r="F9" s="560"/>
      <c r="G9" s="560" t="s">
        <v>1296</v>
      </c>
      <c r="H9" s="807" t="s">
        <v>146</v>
      </c>
      <c r="I9" s="807" t="s">
        <v>91</v>
      </c>
      <c r="J9" s="807" t="s">
        <v>114</v>
      </c>
      <c r="K9" s="712">
        <v>0.5</v>
      </c>
      <c r="L9" s="765" t="s">
        <v>956</v>
      </c>
      <c r="M9" s="234" t="s">
        <v>707</v>
      </c>
      <c r="N9" s="235">
        <v>5</v>
      </c>
      <c r="O9" s="235">
        <v>5</v>
      </c>
      <c r="P9" s="235">
        <v>4</v>
      </c>
      <c r="Q9" s="235"/>
      <c r="R9" s="766">
        <v>1972</v>
      </c>
      <c r="S9" s="767">
        <v>0.1636</v>
      </c>
      <c r="T9" s="731">
        <v>14.923200000000003</v>
      </c>
      <c r="U9" s="731">
        <v>7.4616000000000016</v>
      </c>
      <c r="V9" s="725">
        <v>665</v>
      </c>
      <c r="W9" s="768"/>
      <c r="X9" s="769">
        <v>1</v>
      </c>
      <c r="Y9" s="769"/>
      <c r="Z9" s="767"/>
      <c r="AA9" s="768"/>
      <c r="AB9" s="770">
        <v>91</v>
      </c>
      <c r="AC9" s="746">
        <v>41743</v>
      </c>
      <c r="AD9" s="771" t="s">
        <v>172</v>
      </c>
      <c r="AE9" s="731">
        <v>49.999999999999986</v>
      </c>
      <c r="AF9" s="731">
        <v>49.999999999999986</v>
      </c>
      <c r="AG9" s="814">
        <v>42369</v>
      </c>
      <c r="AH9" s="841">
        <v>50</v>
      </c>
      <c r="AI9" s="815" t="s">
        <v>312</v>
      </c>
      <c r="AJ9" s="747">
        <v>7.2499999999999995E-2</v>
      </c>
      <c r="AK9" s="747">
        <v>7.0341630441768027E-2</v>
      </c>
      <c r="AL9" s="846" t="s">
        <v>1639</v>
      </c>
      <c r="AM9" s="847" t="s">
        <v>1638</v>
      </c>
      <c r="AN9" s="847" t="s">
        <v>1640</v>
      </c>
      <c r="AO9" s="851">
        <v>0.90244049533612092</v>
      </c>
      <c r="AP9" s="855">
        <v>2.1183075372329307</v>
      </c>
    </row>
    <row r="10" spans="1:42" s="849" customFormat="1" ht="30.75" customHeight="1">
      <c r="A10" s="807" t="s">
        <v>920</v>
      </c>
      <c r="B10" s="807" t="s">
        <v>54</v>
      </c>
      <c r="C10" s="807" t="s">
        <v>112</v>
      </c>
      <c r="D10" s="974" t="s">
        <v>89</v>
      </c>
      <c r="E10" s="807" t="s">
        <v>1193</v>
      </c>
      <c r="F10" s="652"/>
      <c r="G10" s="807" t="s">
        <v>1298</v>
      </c>
      <c r="H10" s="807" t="s">
        <v>151</v>
      </c>
      <c r="I10" s="807" t="s">
        <v>91</v>
      </c>
      <c r="J10" s="807" t="s">
        <v>114</v>
      </c>
      <c r="K10" s="712">
        <v>0.5</v>
      </c>
      <c r="L10" s="765" t="s">
        <v>956</v>
      </c>
      <c r="M10" s="234" t="s">
        <v>707</v>
      </c>
      <c r="N10" s="235">
        <v>5.5</v>
      </c>
      <c r="O10" s="235">
        <v>5</v>
      </c>
      <c r="P10" s="235">
        <v>4</v>
      </c>
      <c r="Q10" s="235" t="s">
        <v>921</v>
      </c>
      <c r="R10" s="766">
        <v>2006</v>
      </c>
      <c r="S10" s="767">
        <v>0.35649999999999998</v>
      </c>
      <c r="T10" s="731">
        <v>18.0657</v>
      </c>
      <c r="U10" s="731">
        <v>9.0328499999999998</v>
      </c>
      <c r="V10" s="725">
        <v>1945</v>
      </c>
      <c r="W10" s="768"/>
      <c r="X10" s="769">
        <v>1</v>
      </c>
      <c r="Y10" s="769"/>
      <c r="Z10" s="767"/>
      <c r="AA10" s="768"/>
      <c r="AB10" s="770">
        <v>295</v>
      </c>
      <c r="AC10" s="746">
        <v>41743</v>
      </c>
      <c r="AD10" s="771" t="s">
        <v>172</v>
      </c>
      <c r="AE10" s="731">
        <v>52.25</v>
      </c>
      <c r="AF10" s="731">
        <v>52.25</v>
      </c>
      <c r="AG10" s="814">
        <v>42369</v>
      </c>
      <c r="AH10" s="841">
        <v>52.25</v>
      </c>
      <c r="AI10" s="815" t="s">
        <v>110</v>
      </c>
      <c r="AJ10" s="747">
        <v>7.2499999999999995E-2</v>
      </c>
      <c r="AK10" s="747">
        <v>8.0834576947601947E-2</v>
      </c>
      <c r="AL10" s="846" t="s">
        <v>1077</v>
      </c>
      <c r="AM10" s="847" t="s">
        <v>1076</v>
      </c>
      <c r="AN10" s="847" t="s">
        <v>1324</v>
      </c>
      <c r="AO10" s="851">
        <v>1</v>
      </c>
      <c r="AP10" s="855">
        <v>2.9581317037566408</v>
      </c>
    </row>
    <row r="11" spans="1:42" s="849" customFormat="1" ht="30.75" customHeight="1">
      <c r="A11" s="263" t="s">
        <v>164</v>
      </c>
      <c r="B11" s="807" t="s">
        <v>54</v>
      </c>
      <c r="C11" s="807" t="s">
        <v>112</v>
      </c>
      <c r="D11" s="974" t="s">
        <v>89</v>
      </c>
      <c r="E11" s="807" t="s">
        <v>1856</v>
      </c>
      <c r="F11" s="807"/>
      <c r="G11" s="807"/>
      <c r="H11" s="807" t="s">
        <v>151</v>
      </c>
      <c r="I11" s="807" t="s">
        <v>142</v>
      </c>
      <c r="J11" s="807" t="s">
        <v>114</v>
      </c>
      <c r="K11" s="712">
        <v>1</v>
      </c>
      <c r="L11" s="765"/>
      <c r="M11" s="234" t="s">
        <v>707</v>
      </c>
      <c r="N11" s="282"/>
      <c r="O11" s="236"/>
      <c r="P11" s="236"/>
      <c r="Q11" s="771"/>
      <c r="R11" s="766"/>
      <c r="S11" s="767"/>
      <c r="T11" s="731">
        <v>0</v>
      </c>
      <c r="U11" s="731">
        <v>0</v>
      </c>
      <c r="V11" s="725"/>
      <c r="W11" s="768"/>
      <c r="X11" s="769"/>
      <c r="Y11" s="769"/>
      <c r="Z11" s="767"/>
      <c r="AA11" s="768"/>
      <c r="AB11" s="770"/>
      <c r="AC11" s="746">
        <v>35551</v>
      </c>
      <c r="AD11" s="771" t="s">
        <v>306</v>
      </c>
      <c r="AE11" s="731"/>
      <c r="AF11" s="861"/>
      <c r="AG11" s="814"/>
      <c r="AH11" s="841"/>
      <c r="AI11" s="815"/>
      <c r="AJ11" s="747"/>
      <c r="AK11" s="747"/>
      <c r="AL11" s="846"/>
      <c r="AM11" s="847"/>
      <c r="AN11" s="847"/>
      <c r="AO11" s="851"/>
      <c r="AP11" s="855"/>
    </row>
    <row r="12" spans="1:42" s="849" customFormat="1" ht="30.75" customHeight="1">
      <c r="A12" s="807" t="s">
        <v>163</v>
      </c>
      <c r="B12" s="807" t="s">
        <v>54</v>
      </c>
      <c r="C12" s="807" t="s">
        <v>112</v>
      </c>
      <c r="D12" s="974" t="s">
        <v>89</v>
      </c>
      <c r="E12" s="807" t="s">
        <v>1435</v>
      </c>
      <c r="F12" s="807"/>
      <c r="G12" s="807"/>
      <c r="H12" s="807" t="s">
        <v>151</v>
      </c>
      <c r="I12" s="807" t="s">
        <v>109</v>
      </c>
      <c r="J12" s="807" t="s">
        <v>114</v>
      </c>
      <c r="K12" s="712">
        <v>1</v>
      </c>
      <c r="L12" s="765" t="s">
        <v>93</v>
      </c>
      <c r="M12" s="234" t="s">
        <v>707</v>
      </c>
      <c r="N12" s="236">
        <v>5</v>
      </c>
      <c r="O12" s="236">
        <v>5</v>
      </c>
      <c r="P12" s="235">
        <v>4</v>
      </c>
      <c r="Q12" s="771"/>
      <c r="R12" s="766">
        <v>1984</v>
      </c>
      <c r="S12" s="767">
        <v>1</v>
      </c>
      <c r="T12" s="731">
        <v>19.757100000000001</v>
      </c>
      <c r="U12" s="731">
        <v>19.757100000000001</v>
      </c>
      <c r="V12" s="725">
        <v>1480</v>
      </c>
      <c r="W12" s="768"/>
      <c r="X12" s="769">
        <v>1</v>
      </c>
      <c r="Y12" s="769" t="s">
        <v>93</v>
      </c>
      <c r="Z12" s="767"/>
      <c r="AA12" s="768" t="s">
        <v>93</v>
      </c>
      <c r="AB12" s="770">
        <v>353</v>
      </c>
      <c r="AC12" s="746">
        <v>35551</v>
      </c>
      <c r="AD12" s="771" t="s">
        <v>94</v>
      </c>
      <c r="AE12" s="731">
        <v>99.000000000000014</v>
      </c>
      <c r="AF12" s="731"/>
      <c r="AG12" s="814">
        <v>42339</v>
      </c>
      <c r="AH12" s="841">
        <v>99</v>
      </c>
      <c r="AI12" s="815" t="s">
        <v>152</v>
      </c>
      <c r="AJ12" s="747">
        <v>7.0000000000000007E-2</v>
      </c>
      <c r="AK12" s="747">
        <v>5.0741229974739413E-2</v>
      </c>
      <c r="AL12" s="846" t="s">
        <v>1723</v>
      </c>
      <c r="AM12" s="847" t="s">
        <v>1641</v>
      </c>
      <c r="AN12" s="847" t="s">
        <v>1642</v>
      </c>
      <c r="AO12" s="851">
        <v>0.77600000000000002</v>
      </c>
      <c r="AP12" s="855">
        <v>6.34</v>
      </c>
    </row>
    <row r="13" spans="1:42" s="849" customFormat="1" ht="30.75" customHeight="1">
      <c r="A13" s="807" t="s">
        <v>923</v>
      </c>
      <c r="B13" s="807" t="s">
        <v>54</v>
      </c>
      <c r="C13" s="807" t="s">
        <v>112</v>
      </c>
      <c r="D13" s="974" t="s">
        <v>89</v>
      </c>
      <c r="E13" s="807" t="s">
        <v>1401</v>
      </c>
      <c r="F13" s="807"/>
      <c r="G13" s="807"/>
      <c r="H13" s="807" t="s">
        <v>151</v>
      </c>
      <c r="I13" s="807" t="s">
        <v>91</v>
      </c>
      <c r="J13" s="807" t="s">
        <v>114</v>
      </c>
      <c r="K13" s="712">
        <v>0.5</v>
      </c>
      <c r="L13" s="765" t="s">
        <v>956</v>
      </c>
      <c r="M13" s="234" t="s">
        <v>707</v>
      </c>
      <c r="N13" s="235">
        <v>5.5</v>
      </c>
      <c r="O13" s="235">
        <v>5</v>
      </c>
      <c r="P13" s="235">
        <v>3.5</v>
      </c>
      <c r="Q13" s="235"/>
      <c r="R13" s="766">
        <v>1992</v>
      </c>
      <c r="S13" s="767">
        <v>0.51239999999999997</v>
      </c>
      <c r="T13" s="731">
        <v>21.964300000000005</v>
      </c>
      <c r="U13" s="731">
        <v>10.982150000000003</v>
      </c>
      <c r="V13" s="725">
        <v>1200</v>
      </c>
      <c r="W13" s="768"/>
      <c r="X13" s="769">
        <v>1</v>
      </c>
      <c r="Y13" s="769"/>
      <c r="Z13" s="767"/>
      <c r="AA13" s="768"/>
      <c r="AB13" s="770">
        <v>492</v>
      </c>
      <c r="AC13" s="746">
        <v>41743</v>
      </c>
      <c r="AD13" s="771" t="s">
        <v>172</v>
      </c>
      <c r="AE13" s="731">
        <v>53.745709949999998</v>
      </c>
      <c r="AF13" s="731">
        <v>53.745709949999998</v>
      </c>
      <c r="AG13" s="814">
        <v>42185</v>
      </c>
      <c r="AH13" s="841">
        <v>54</v>
      </c>
      <c r="AI13" s="815" t="s">
        <v>110</v>
      </c>
      <c r="AJ13" s="747">
        <v>8.2500000000000004E-2</v>
      </c>
      <c r="AK13" s="747">
        <v>9.1989340753274432E-2</v>
      </c>
      <c r="AL13" s="846" t="s">
        <v>1077</v>
      </c>
      <c r="AM13" s="847" t="s">
        <v>93</v>
      </c>
      <c r="AN13" s="847" t="s">
        <v>93</v>
      </c>
      <c r="AO13" s="851">
        <v>1</v>
      </c>
      <c r="AP13" s="855">
        <v>2.9166666666666665</v>
      </c>
    </row>
    <row r="14" spans="1:42" s="849" customFormat="1" ht="30.75" customHeight="1">
      <c r="A14" s="807" t="s">
        <v>1001</v>
      </c>
      <c r="B14" s="807" t="s">
        <v>54</v>
      </c>
      <c r="C14" s="807" t="s">
        <v>112</v>
      </c>
      <c r="D14" s="974" t="s">
        <v>89</v>
      </c>
      <c r="E14" s="807" t="s">
        <v>1436</v>
      </c>
      <c r="F14" s="807" t="s">
        <v>1437</v>
      </c>
      <c r="G14" s="807"/>
      <c r="H14" s="807" t="s">
        <v>656</v>
      </c>
      <c r="I14" s="807" t="s">
        <v>91</v>
      </c>
      <c r="J14" s="807" t="s">
        <v>92</v>
      </c>
      <c r="K14" s="712">
        <v>0.75</v>
      </c>
      <c r="L14" s="765" t="s">
        <v>956</v>
      </c>
      <c r="M14" s="234" t="s">
        <v>402</v>
      </c>
      <c r="N14" s="236">
        <v>5</v>
      </c>
      <c r="O14" s="236">
        <v>5</v>
      </c>
      <c r="P14" s="236">
        <v>5.5</v>
      </c>
      <c r="Q14" s="771" t="s">
        <v>1605</v>
      </c>
      <c r="R14" s="766">
        <v>2008</v>
      </c>
      <c r="S14" s="767">
        <v>0.64700000000000002</v>
      </c>
      <c r="T14" s="731">
        <v>34.156700000000001</v>
      </c>
      <c r="U14" s="731">
        <v>25.617525000000001</v>
      </c>
      <c r="V14" s="725" t="s">
        <v>1317</v>
      </c>
      <c r="W14" s="768"/>
      <c r="X14" s="769">
        <v>2</v>
      </c>
      <c r="Y14" s="769"/>
      <c r="Z14" s="767"/>
      <c r="AA14" s="768"/>
      <c r="AB14" s="770">
        <v>593</v>
      </c>
      <c r="AC14" s="746">
        <v>41333</v>
      </c>
      <c r="AD14" s="771" t="s">
        <v>172</v>
      </c>
      <c r="AE14" s="731">
        <v>116.625</v>
      </c>
      <c r="AF14" s="731">
        <v>38.875</v>
      </c>
      <c r="AG14" s="814">
        <v>42339</v>
      </c>
      <c r="AH14" s="841">
        <v>116.63</v>
      </c>
      <c r="AI14" s="815" t="s">
        <v>110</v>
      </c>
      <c r="AJ14" s="747">
        <v>7.4999999999999997E-2</v>
      </c>
      <c r="AK14" s="747">
        <v>6.7475143032818014E-2</v>
      </c>
      <c r="AL14" s="846" t="s">
        <v>1077</v>
      </c>
      <c r="AM14" s="847" t="s">
        <v>1643</v>
      </c>
      <c r="AN14" s="847" t="s">
        <v>1121</v>
      </c>
      <c r="AO14" s="851">
        <v>1</v>
      </c>
      <c r="AP14" s="855">
        <v>3.971761786318639</v>
      </c>
    </row>
    <row r="15" spans="1:42" s="849" customFormat="1" ht="30.75" customHeight="1">
      <c r="A15" s="807" t="s">
        <v>201</v>
      </c>
      <c r="B15" s="807" t="s">
        <v>54</v>
      </c>
      <c r="C15" s="807" t="s">
        <v>112</v>
      </c>
      <c r="D15" s="974" t="s">
        <v>89</v>
      </c>
      <c r="E15" s="807" t="s">
        <v>1217</v>
      </c>
      <c r="F15" s="807" t="s">
        <v>1219</v>
      </c>
      <c r="G15" s="807" t="s">
        <v>1218</v>
      </c>
      <c r="H15" s="807" t="s">
        <v>168</v>
      </c>
      <c r="I15" s="807" t="s">
        <v>91</v>
      </c>
      <c r="J15" s="807" t="s">
        <v>114</v>
      </c>
      <c r="K15" s="712">
        <v>0.5</v>
      </c>
      <c r="L15" s="765" t="s">
        <v>202</v>
      </c>
      <c r="M15" s="234" t="s">
        <v>826</v>
      </c>
      <c r="N15" s="284" t="s">
        <v>1784</v>
      </c>
      <c r="O15" s="235" t="s">
        <v>1785</v>
      </c>
      <c r="P15" s="235" t="s">
        <v>1786</v>
      </c>
      <c r="Q15" s="771"/>
      <c r="R15" s="766">
        <v>1964</v>
      </c>
      <c r="S15" s="767">
        <v>0.6</v>
      </c>
      <c r="T15" s="731">
        <v>52.986700000000006</v>
      </c>
      <c r="U15" s="731">
        <v>26.493350000000003</v>
      </c>
      <c r="V15" s="725">
        <v>1020</v>
      </c>
      <c r="W15" s="768"/>
      <c r="X15" s="769">
        <v>2</v>
      </c>
      <c r="Y15" s="769" t="s">
        <v>93</v>
      </c>
      <c r="Z15" s="767"/>
      <c r="AA15" s="768" t="s">
        <v>93</v>
      </c>
      <c r="AB15" s="770">
        <v>385</v>
      </c>
      <c r="AC15" s="746">
        <v>36767</v>
      </c>
      <c r="AD15" s="771" t="s">
        <v>94</v>
      </c>
      <c r="AE15" s="731">
        <v>375.99999999999989</v>
      </c>
      <c r="AF15" s="731"/>
      <c r="AG15" s="814">
        <v>42369</v>
      </c>
      <c r="AH15" s="841">
        <v>376</v>
      </c>
      <c r="AI15" s="815" t="s">
        <v>110</v>
      </c>
      <c r="AJ15" s="747">
        <v>5.7200000000000001E-2</v>
      </c>
      <c r="AK15" s="747">
        <v>5.9658759963952659E-2</v>
      </c>
      <c r="AL15" s="846" t="s">
        <v>1754</v>
      </c>
      <c r="AM15" s="847" t="s">
        <v>1104</v>
      </c>
      <c r="AN15" s="847" t="s">
        <v>1746</v>
      </c>
      <c r="AO15" s="851">
        <v>0.99189230505013526</v>
      </c>
      <c r="AP15" s="855">
        <v>4.3197682180832135</v>
      </c>
    </row>
    <row r="16" spans="1:42" s="849" customFormat="1" ht="30.75" customHeight="1">
      <c r="A16" s="807" t="s">
        <v>686</v>
      </c>
      <c r="B16" s="807" t="s">
        <v>54</v>
      </c>
      <c r="C16" s="807" t="s">
        <v>112</v>
      </c>
      <c r="D16" s="974" t="s">
        <v>89</v>
      </c>
      <c r="E16" s="807" t="s">
        <v>1747</v>
      </c>
      <c r="F16" s="807" t="s">
        <v>1293</v>
      </c>
      <c r="G16" s="807"/>
      <c r="H16" s="807" t="s">
        <v>168</v>
      </c>
      <c r="I16" s="807" t="s">
        <v>169</v>
      </c>
      <c r="J16" s="807" t="s">
        <v>114</v>
      </c>
      <c r="K16" s="712">
        <v>0.5</v>
      </c>
      <c r="L16" s="765" t="s">
        <v>196</v>
      </c>
      <c r="M16" s="234" t="s">
        <v>826</v>
      </c>
      <c r="N16" s="235" t="s">
        <v>1422</v>
      </c>
      <c r="O16" s="235" t="s">
        <v>1767</v>
      </c>
      <c r="P16" s="235" t="s">
        <v>1787</v>
      </c>
      <c r="Q16" s="771"/>
      <c r="R16" s="766">
        <v>1993</v>
      </c>
      <c r="S16" s="767">
        <v>0.6</v>
      </c>
      <c r="T16" s="731">
        <v>85.652600000050782</v>
      </c>
      <c r="U16" s="731">
        <v>42.826300000025391</v>
      </c>
      <c r="V16" s="725">
        <v>1460</v>
      </c>
      <c r="W16" s="768"/>
      <c r="X16" s="769">
        <v>3</v>
      </c>
      <c r="Y16" s="769" t="s">
        <v>93</v>
      </c>
      <c r="Z16" s="767"/>
      <c r="AA16" s="768" t="s">
        <v>93</v>
      </c>
      <c r="AB16" s="770">
        <v>654</v>
      </c>
      <c r="AC16" s="746">
        <v>36144</v>
      </c>
      <c r="AD16" s="771" t="s">
        <v>94</v>
      </c>
      <c r="AE16" s="731">
        <v>832.9997388200004</v>
      </c>
      <c r="AF16" s="731"/>
      <c r="AG16" s="814">
        <v>42369</v>
      </c>
      <c r="AH16" s="841">
        <v>833</v>
      </c>
      <c r="AI16" s="815" t="s">
        <v>152</v>
      </c>
      <c r="AJ16" s="747">
        <v>5.2900000000000003E-2</v>
      </c>
      <c r="AK16" s="747">
        <v>4.6547087106977456E-2</v>
      </c>
      <c r="AL16" s="846" t="s">
        <v>1680</v>
      </c>
      <c r="AM16" s="846" t="s">
        <v>1732</v>
      </c>
      <c r="AN16" s="847" t="s">
        <v>1711</v>
      </c>
      <c r="AO16" s="851">
        <v>0.78469609730975676</v>
      </c>
      <c r="AP16" s="855">
        <v>5.5172522294353179</v>
      </c>
    </row>
    <row r="17" spans="1:42" s="849" customFormat="1" ht="30.75" customHeight="1">
      <c r="A17" s="807" t="s">
        <v>653</v>
      </c>
      <c r="B17" s="807" t="s">
        <v>54</v>
      </c>
      <c r="C17" s="807" t="s">
        <v>112</v>
      </c>
      <c r="D17" s="974" t="s">
        <v>89</v>
      </c>
      <c r="E17" s="807" t="s">
        <v>1626</v>
      </c>
      <c r="F17" s="807" t="s">
        <v>1292</v>
      </c>
      <c r="G17" s="807"/>
      <c r="H17" s="807" t="s">
        <v>168</v>
      </c>
      <c r="I17" s="807" t="s">
        <v>169</v>
      </c>
      <c r="J17" s="807" t="s">
        <v>92</v>
      </c>
      <c r="K17" s="713">
        <v>0.375</v>
      </c>
      <c r="L17" s="765" t="s">
        <v>1855</v>
      </c>
      <c r="M17" s="234" t="s">
        <v>827</v>
      </c>
      <c r="N17" s="235">
        <v>4.5</v>
      </c>
      <c r="O17" s="236">
        <v>4.5</v>
      </c>
      <c r="P17" s="236">
        <v>4</v>
      </c>
      <c r="Q17" s="771"/>
      <c r="R17" s="766">
        <v>1988</v>
      </c>
      <c r="S17" s="767">
        <v>0.76749999999999996</v>
      </c>
      <c r="T17" s="731">
        <v>84.578349999999986</v>
      </c>
      <c r="U17" s="731">
        <v>31.716881249999993</v>
      </c>
      <c r="V17" s="725">
        <v>2000</v>
      </c>
      <c r="W17" s="768"/>
      <c r="X17" s="769">
        <v>4</v>
      </c>
      <c r="Y17" s="769"/>
      <c r="Z17" s="767"/>
      <c r="AA17" s="768"/>
      <c r="AB17" s="770">
        <v>516</v>
      </c>
      <c r="AC17" s="746">
        <v>41333</v>
      </c>
      <c r="AD17" s="771" t="s">
        <v>172</v>
      </c>
      <c r="AE17" s="731">
        <v>516.75</v>
      </c>
      <c r="AF17" s="731">
        <v>345</v>
      </c>
      <c r="AG17" s="814">
        <v>42339</v>
      </c>
      <c r="AH17" s="841">
        <v>516.75</v>
      </c>
      <c r="AI17" s="815" t="s">
        <v>110</v>
      </c>
      <c r="AJ17" s="747">
        <v>5.5E-2</v>
      </c>
      <c r="AK17" s="747">
        <v>4.6001630146267035E-2</v>
      </c>
      <c r="AL17" s="846" t="s">
        <v>1513</v>
      </c>
      <c r="AM17" s="847" t="s">
        <v>654</v>
      </c>
      <c r="AN17" s="847" t="s">
        <v>1537</v>
      </c>
      <c r="AO17" s="851">
        <v>0.8358575214579147</v>
      </c>
      <c r="AP17" s="855">
        <v>4.9000447430011747</v>
      </c>
    </row>
    <row r="18" spans="1:42" s="849" customFormat="1" ht="30.75" customHeight="1">
      <c r="A18" s="807" t="s">
        <v>231</v>
      </c>
      <c r="B18" s="807" t="s">
        <v>54</v>
      </c>
      <c r="C18" s="807" t="s">
        <v>112</v>
      </c>
      <c r="D18" s="974" t="s">
        <v>89</v>
      </c>
      <c r="E18" s="807" t="s">
        <v>1350</v>
      </c>
      <c r="F18" s="807" t="s">
        <v>1225</v>
      </c>
      <c r="G18" s="807"/>
      <c r="H18" s="807" t="s">
        <v>168</v>
      </c>
      <c r="I18" s="807" t="s">
        <v>91</v>
      </c>
      <c r="J18" s="807" t="s">
        <v>114</v>
      </c>
      <c r="K18" s="712">
        <v>1</v>
      </c>
      <c r="L18" s="765" t="s">
        <v>93</v>
      </c>
      <c r="M18" s="234" t="s">
        <v>826</v>
      </c>
      <c r="N18" s="236">
        <v>5.5</v>
      </c>
      <c r="O18" s="235">
        <v>5</v>
      </c>
      <c r="P18" s="235">
        <v>3</v>
      </c>
      <c r="Q18" s="771"/>
      <c r="R18" s="766">
        <v>1984</v>
      </c>
      <c r="S18" s="767">
        <v>0.2</v>
      </c>
      <c r="T18" s="731">
        <v>20.926700000000007</v>
      </c>
      <c r="U18" s="731">
        <v>20.926700000000007</v>
      </c>
      <c r="V18" s="725">
        <v>1000</v>
      </c>
      <c r="W18" s="768"/>
      <c r="X18" s="769">
        <v>1</v>
      </c>
      <c r="Y18" s="769" t="s">
        <v>93</v>
      </c>
      <c r="Z18" s="767"/>
      <c r="AA18" s="768" t="s">
        <v>93</v>
      </c>
      <c r="AB18" s="770">
        <v>111</v>
      </c>
      <c r="AC18" s="746">
        <v>36144</v>
      </c>
      <c r="AD18" s="771" t="s">
        <v>94</v>
      </c>
      <c r="AE18" s="731">
        <v>239.00000000000003</v>
      </c>
      <c r="AF18" s="731"/>
      <c r="AG18" s="814">
        <v>42369</v>
      </c>
      <c r="AH18" s="841">
        <v>239</v>
      </c>
      <c r="AI18" s="815" t="s">
        <v>1654</v>
      </c>
      <c r="AJ18" s="747">
        <v>0.06</v>
      </c>
      <c r="AK18" s="747">
        <v>6.2434647170284532E-2</v>
      </c>
      <c r="AL18" s="846" t="s">
        <v>1724</v>
      </c>
      <c r="AM18" s="847" t="s">
        <v>1108</v>
      </c>
      <c r="AN18" s="847" t="s">
        <v>1644</v>
      </c>
      <c r="AO18" s="851">
        <v>1</v>
      </c>
      <c r="AP18" s="855">
        <v>4.8766808668926558</v>
      </c>
    </row>
    <row r="19" spans="1:42" s="849" customFormat="1" ht="30.75" customHeight="1">
      <c r="A19" s="807" t="s">
        <v>167</v>
      </c>
      <c r="B19" s="807" t="s">
        <v>54</v>
      </c>
      <c r="C19" s="807" t="s">
        <v>112</v>
      </c>
      <c r="D19" s="974" t="s">
        <v>89</v>
      </c>
      <c r="E19" s="807" t="s">
        <v>1748</v>
      </c>
      <c r="F19" s="807" t="s">
        <v>1295</v>
      </c>
      <c r="G19" s="807" t="s">
        <v>1681</v>
      </c>
      <c r="H19" s="807" t="s">
        <v>168</v>
      </c>
      <c r="I19" s="807" t="s">
        <v>169</v>
      </c>
      <c r="J19" s="807" t="s">
        <v>114</v>
      </c>
      <c r="K19" s="712">
        <v>0.33333333333333331</v>
      </c>
      <c r="L19" s="765" t="s">
        <v>170</v>
      </c>
      <c r="M19" s="234" t="s">
        <v>826</v>
      </c>
      <c r="N19" s="236">
        <v>5</v>
      </c>
      <c r="O19" s="236">
        <v>5</v>
      </c>
      <c r="P19" s="236">
        <v>4.5</v>
      </c>
      <c r="Q19" s="771" t="s">
        <v>1821</v>
      </c>
      <c r="R19" s="766">
        <v>2011</v>
      </c>
      <c r="S19" s="767">
        <v>0.3</v>
      </c>
      <c r="T19" s="731">
        <v>42.52450000000001</v>
      </c>
      <c r="U19" s="731">
        <v>14.174833333333336</v>
      </c>
      <c r="V19" s="725">
        <v>1600</v>
      </c>
      <c r="W19" s="768"/>
      <c r="X19" s="769">
        <v>1</v>
      </c>
      <c r="Y19" s="769" t="s">
        <v>93</v>
      </c>
      <c r="Z19" s="767"/>
      <c r="AA19" s="768" t="s">
        <v>93</v>
      </c>
      <c r="AB19" s="770">
        <v>94</v>
      </c>
      <c r="AC19" s="746">
        <v>36739</v>
      </c>
      <c r="AD19" s="771" t="s">
        <v>172</v>
      </c>
      <c r="AE19" s="731">
        <v>293.3</v>
      </c>
      <c r="AF19" s="731">
        <v>293.3</v>
      </c>
      <c r="AG19" s="814">
        <v>42339</v>
      </c>
      <c r="AH19" s="841">
        <v>293.30399999999997</v>
      </c>
      <c r="AI19" s="815" t="s">
        <v>110</v>
      </c>
      <c r="AJ19" s="747">
        <v>5.2499999999999998E-2</v>
      </c>
      <c r="AK19" s="747">
        <v>6.3053768288150749E-2</v>
      </c>
      <c r="AL19" s="846" t="s">
        <v>1725</v>
      </c>
      <c r="AM19" s="847" t="s">
        <v>1763</v>
      </c>
      <c r="AN19" s="847" t="s">
        <v>638</v>
      </c>
      <c r="AO19" s="851">
        <v>0.98663123611094761</v>
      </c>
      <c r="AP19" s="855">
        <v>6.5212461611630461</v>
      </c>
    </row>
    <row r="20" spans="1:42" s="849" customFormat="1" ht="30.75" customHeight="1">
      <c r="A20" s="807" t="s">
        <v>1682</v>
      </c>
      <c r="B20" s="807" t="s">
        <v>54</v>
      </c>
      <c r="C20" s="807" t="s">
        <v>112</v>
      </c>
      <c r="D20" s="974" t="s">
        <v>89</v>
      </c>
      <c r="E20" s="807" t="s">
        <v>1749</v>
      </c>
      <c r="F20" s="807" t="s">
        <v>1683</v>
      </c>
      <c r="G20" s="807" t="s">
        <v>1286</v>
      </c>
      <c r="H20" s="807" t="s">
        <v>168</v>
      </c>
      <c r="I20" s="807" t="s">
        <v>169</v>
      </c>
      <c r="J20" s="807" t="s">
        <v>114</v>
      </c>
      <c r="K20" s="712">
        <v>0.25</v>
      </c>
      <c r="L20" s="765" t="s">
        <v>1330</v>
      </c>
      <c r="M20" s="286" t="s">
        <v>826</v>
      </c>
      <c r="N20" s="235"/>
      <c r="O20" s="235"/>
      <c r="P20" s="235"/>
      <c r="Q20" s="235" t="s">
        <v>1822</v>
      </c>
      <c r="R20" s="766" t="s">
        <v>1609</v>
      </c>
      <c r="S20" s="767">
        <v>0.33</v>
      </c>
      <c r="T20" s="731">
        <v>33.503100000000003</v>
      </c>
      <c r="U20" s="731">
        <v>8.3757750000000009</v>
      </c>
      <c r="V20" s="725" t="s">
        <v>1315</v>
      </c>
      <c r="W20" s="768"/>
      <c r="X20" s="769">
        <v>1</v>
      </c>
      <c r="Y20" s="769"/>
      <c r="Z20" s="767"/>
      <c r="AA20" s="768"/>
      <c r="AB20" s="770">
        <v>10</v>
      </c>
      <c r="AC20" s="746">
        <v>41743</v>
      </c>
      <c r="AD20" s="771" t="s">
        <v>172</v>
      </c>
      <c r="AE20" s="731">
        <v>139</v>
      </c>
      <c r="AF20" s="731">
        <v>139</v>
      </c>
      <c r="AG20" s="814">
        <v>42339</v>
      </c>
      <c r="AH20" s="841">
        <v>139</v>
      </c>
      <c r="AI20" s="815" t="s">
        <v>110</v>
      </c>
      <c r="AJ20" s="747">
        <v>5.1200000000000002E-2</v>
      </c>
      <c r="AK20" s="747">
        <v>4.6256229297776952E-2</v>
      </c>
      <c r="AL20" s="846" t="s">
        <v>741</v>
      </c>
      <c r="AM20" s="847" t="s">
        <v>1645</v>
      </c>
      <c r="AN20" s="847" t="s">
        <v>1713</v>
      </c>
      <c r="AO20" s="851">
        <v>0.9473183078580788</v>
      </c>
      <c r="AP20" s="855">
        <v>9.5403735325901522</v>
      </c>
    </row>
    <row r="21" spans="1:42" s="849" customFormat="1" ht="30.75" customHeight="1">
      <c r="A21" s="807" t="s">
        <v>1627</v>
      </c>
      <c r="B21" s="807" t="s">
        <v>54</v>
      </c>
      <c r="C21" s="807" t="s">
        <v>112</v>
      </c>
      <c r="D21" s="974" t="s">
        <v>89</v>
      </c>
      <c r="E21" s="807" t="s">
        <v>1628</v>
      </c>
      <c r="F21" s="652"/>
      <c r="G21" s="807" t="s">
        <v>1300</v>
      </c>
      <c r="H21" s="807" t="s">
        <v>168</v>
      </c>
      <c r="I21" s="807" t="s">
        <v>91</v>
      </c>
      <c r="J21" s="807" t="s">
        <v>92</v>
      </c>
      <c r="K21" s="712">
        <v>0.5</v>
      </c>
      <c r="L21" s="765" t="s">
        <v>956</v>
      </c>
      <c r="M21" s="286" t="s">
        <v>826</v>
      </c>
      <c r="N21" s="235">
        <v>5</v>
      </c>
      <c r="O21" s="235">
        <v>5</v>
      </c>
      <c r="P21" s="235">
        <v>4.5</v>
      </c>
      <c r="Q21" s="235"/>
      <c r="R21" s="766">
        <v>1999</v>
      </c>
      <c r="S21" s="767">
        <v>0.36349999999999999</v>
      </c>
      <c r="T21" s="731">
        <v>14.5451</v>
      </c>
      <c r="U21" s="731">
        <v>7.2725499999999998</v>
      </c>
      <c r="V21" s="725">
        <v>2000</v>
      </c>
      <c r="W21" s="768"/>
      <c r="X21" s="769">
        <v>1</v>
      </c>
      <c r="Y21" s="769"/>
      <c r="Z21" s="767"/>
      <c r="AA21" s="768"/>
      <c r="AB21" s="770">
        <v>90</v>
      </c>
      <c r="AC21" s="746">
        <v>41743</v>
      </c>
      <c r="AD21" s="771" t="s">
        <v>172</v>
      </c>
      <c r="AE21" s="731">
        <v>43.561332865000011</v>
      </c>
      <c r="AF21" s="731">
        <v>43.561332865000011</v>
      </c>
      <c r="AG21" s="814">
        <v>42185</v>
      </c>
      <c r="AH21" s="841">
        <v>43</v>
      </c>
      <c r="AI21" s="815" t="s">
        <v>110</v>
      </c>
      <c r="AJ21" s="747">
        <v>7.4999999999999997E-2</v>
      </c>
      <c r="AK21" s="747">
        <v>6.6743969099986811E-2</v>
      </c>
      <c r="AL21" s="846" t="s">
        <v>1118</v>
      </c>
      <c r="AM21" s="847" t="s">
        <v>1646</v>
      </c>
      <c r="AN21" s="847" t="s">
        <v>1647</v>
      </c>
      <c r="AO21" s="851">
        <v>1</v>
      </c>
      <c r="AP21" s="855">
        <v>4.4680611210407832</v>
      </c>
    </row>
    <row r="22" spans="1:42" s="849" customFormat="1" ht="30.75" customHeight="1">
      <c r="A22" s="807" t="s">
        <v>209</v>
      </c>
      <c r="B22" s="807" t="s">
        <v>54</v>
      </c>
      <c r="C22" s="807" t="s">
        <v>112</v>
      </c>
      <c r="D22" s="974" t="s">
        <v>89</v>
      </c>
      <c r="E22" s="807" t="s">
        <v>1224</v>
      </c>
      <c r="F22" s="807" t="s">
        <v>1290</v>
      </c>
      <c r="G22" s="807" t="s">
        <v>1291</v>
      </c>
      <c r="H22" s="807" t="s">
        <v>168</v>
      </c>
      <c r="I22" s="807" t="s">
        <v>91</v>
      </c>
      <c r="J22" s="807" t="s">
        <v>114</v>
      </c>
      <c r="K22" s="712">
        <v>1</v>
      </c>
      <c r="L22" s="765" t="s">
        <v>93</v>
      </c>
      <c r="M22" s="234" t="s">
        <v>826</v>
      </c>
      <c r="N22" s="235">
        <v>5.5</v>
      </c>
      <c r="O22" s="236">
        <v>5.5</v>
      </c>
      <c r="P22" s="236">
        <v>3.5</v>
      </c>
      <c r="Q22" s="771" t="s">
        <v>1601</v>
      </c>
      <c r="R22" s="766">
        <v>2004</v>
      </c>
      <c r="S22" s="767">
        <v>0.4</v>
      </c>
      <c r="T22" s="731">
        <v>19.663999999999998</v>
      </c>
      <c r="U22" s="731">
        <v>19.663999999999998</v>
      </c>
      <c r="V22" s="725">
        <v>2000</v>
      </c>
      <c r="W22" s="768"/>
      <c r="X22" s="769">
        <v>1</v>
      </c>
      <c r="Y22" s="769" t="s">
        <v>93</v>
      </c>
      <c r="Z22" s="767"/>
      <c r="AA22" s="768" t="s">
        <v>93</v>
      </c>
      <c r="AB22" s="770">
        <v>113</v>
      </c>
      <c r="AC22" s="746">
        <v>37385</v>
      </c>
      <c r="AD22" s="771" t="s">
        <v>94</v>
      </c>
      <c r="AE22" s="731">
        <v>198.63664273000009</v>
      </c>
      <c r="AF22" s="731"/>
      <c r="AG22" s="814">
        <v>42004</v>
      </c>
      <c r="AH22" s="841">
        <v>197</v>
      </c>
      <c r="AI22" s="815" t="s">
        <v>152</v>
      </c>
      <c r="AJ22" s="747">
        <v>6.8500000000000005E-2</v>
      </c>
      <c r="AK22" s="747">
        <v>5.7953159423269902E-2</v>
      </c>
      <c r="AL22" s="846" t="s">
        <v>211</v>
      </c>
      <c r="AM22" s="847" t="s">
        <v>641</v>
      </c>
      <c r="AN22" s="847" t="s">
        <v>212</v>
      </c>
      <c r="AO22" s="851">
        <v>1</v>
      </c>
      <c r="AP22" s="855">
        <v>2.9358803981299211</v>
      </c>
    </row>
    <row r="23" spans="1:42" s="849" customFormat="1" ht="30.75" customHeight="1">
      <c r="A23" s="807" t="s">
        <v>657</v>
      </c>
      <c r="B23" s="807" t="s">
        <v>54</v>
      </c>
      <c r="C23" s="807" t="s">
        <v>112</v>
      </c>
      <c r="D23" s="974" t="s">
        <v>89</v>
      </c>
      <c r="E23" s="807" t="s">
        <v>1229</v>
      </c>
      <c r="F23" s="807" t="s">
        <v>1629</v>
      </c>
      <c r="G23" s="807"/>
      <c r="H23" s="807" t="s">
        <v>168</v>
      </c>
      <c r="I23" s="807" t="s">
        <v>109</v>
      </c>
      <c r="J23" s="807" t="s">
        <v>658</v>
      </c>
      <c r="K23" s="712">
        <v>0.5</v>
      </c>
      <c r="L23" s="765" t="s">
        <v>143</v>
      </c>
      <c r="M23" s="234" t="s">
        <v>826</v>
      </c>
      <c r="N23" s="236">
        <v>3.5</v>
      </c>
      <c r="O23" s="236">
        <v>3.5</v>
      </c>
      <c r="P23" s="236">
        <v>3</v>
      </c>
      <c r="Q23" s="771"/>
      <c r="R23" s="766">
        <v>1972</v>
      </c>
      <c r="S23" s="767">
        <v>0.30510000000000004</v>
      </c>
      <c r="T23" s="731">
        <v>16.164800000000003</v>
      </c>
      <c r="U23" s="731">
        <v>8.0824000000000016</v>
      </c>
      <c r="V23" s="725">
        <v>800</v>
      </c>
      <c r="W23" s="768"/>
      <c r="X23" s="769">
        <v>1</v>
      </c>
      <c r="Y23" s="769"/>
      <c r="Z23" s="767"/>
      <c r="AA23" s="768"/>
      <c r="AB23" s="770">
        <v>68</v>
      </c>
      <c r="AC23" s="746">
        <v>41333</v>
      </c>
      <c r="AD23" s="771" t="s">
        <v>172</v>
      </c>
      <c r="AE23" s="731">
        <v>111</v>
      </c>
      <c r="AF23" s="731">
        <v>111</v>
      </c>
      <c r="AG23" s="814">
        <v>42369</v>
      </c>
      <c r="AH23" s="841">
        <v>111</v>
      </c>
      <c r="AI23" s="815" t="s">
        <v>152</v>
      </c>
      <c r="AJ23" s="747">
        <v>5.8799999999999998E-2</v>
      </c>
      <c r="AK23" s="747">
        <v>5.8388739262859479E-2</v>
      </c>
      <c r="AL23" s="846" t="s">
        <v>1648</v>
      </c>
      <c r="AM23" s="847" t="s">
        <v>768</v>
      </c>
      <c r="AN23" s="847" t="s">
        <v>1649</v>
      </c>
      <c r="AO23" s="851">
        <v>0.99404261110561221</v>
      </c>
      <c r="AP23" s="855">
        <v>3.4818805090370399</v>
      </c>
    </row>
    <row r="24" spans="1:42" s="849" customFormat="1" ht="30.75" customHeight="1">
      <c r="A24" s="807" t="s">
        <v>233</v>
      </c>
      <c r="B24" s="807" t="s">
        <v>54</v>
      </c>
      <c r="C24" s="807" t="s">
        <v>112</v>
      </c>
      <c r="D24" s="974" t="s">
        <v>89</v>
      </c>
      <c r="E24" s="807" t="s">
        <v>1226</v>
      </c>
      <c r="F24" s="807" t="s">
        <v>1227</v>
      </c>
      <c r="G24" s="807"/>
      <c r="H24" s="807" t="s">
        <v>168</v>
      </c>
      <c r="I24" s="807" t="s">
        <v>91</v>
      </c>
      <c r="J24" s="807" t="s">
        <v>114</v>
      </c>
      <c r="K24" s="712">
        <v>1</v>
      </c>
      <c r="L24" s="765" t="s">
        <v>93</v>
      </c>
      <c r="M24" s="234" t="s">
        <v>826</v>
      </c>
      <c r="N24" s="236">
        <v>5</v>
      </c>
      <c r="O24" s="235">
        <v>5</v>
      </c>
      <c r="P24" s="236">
        <v>3.5</v>
      </c>
      <c r="Q24" s="771"/>
      <c r="R24" s="766">
        <v>1978</v>
      </c>
      <c r="S24" s="767">
        <v>0.3</v>
      </c>
      <c r="T24" s="731">
        <v>30.089299999999994</v>
      </c>
      <c r="U24" s="731">
        <v>30.089299999999994</v>
      </c>
      <c r="V24" s="725">
        <v>1000</v>
      </c>
      <c r="W24" s="768"/>
      <c r="X24" s="769">
        <v>1</v>
      </c>
      <c r="Y24" s="769" t="s">
        <v>93</v>
      </c>
      <c r="Z24" s="767"/>
      <c r="AA24" s="768" t="s">
        <v>93</v>
      </c>
      <c r="AB24" s="770">
        <v>134</v>
      </c>
      <c r="AC24" s="746">
        <v>32021</v>
      </c>
      <c r="AD24" s="771" t="s">
        <v>94</v>
      </c>
      <c r="AE24" s="731">
        <v>285</v>
      </c>
      <c r="AF24" s="731"/>
      <c r="AG24" s="814">
        <v>42369</v>
      </c>
      <c r="AH24" s="841">
        <v>285</v>
      </c>
      <c r="AI24" s="815" t="s">
        <v>1654</v>
      </c>
      <c r="AJ24" s="747">
        <v>6.3799999999999996E-2</v>
      </c>
      <c r="AK24" s="747">
        <v>6.0421468033953693E-2</v>
      </c>
      <c r="AL24" s="846" t="s">
        <v>1726</v>
      </c>
      <c r="AM24" s="847" t="s">
        <v>1650</v>
      </c>
      <c r="AN24" s="847" t="s">
        <v>644</v>
      </c>
      <c r="AO24" s="851">
        <v>0.97901247287241644</v>
      </c>
      <c r="AP24" s="855">
        <v>3.9289991366396646</v>
      </c>
    </row>
    <row r="25" spans="1:42" s="849" customFormat="1" ht="30.75" customHeight="1">
      <c r="A25" s="807" t="s">
        <v>182</v>
      </c>
      <c r="B25" s="807" t="s">
        <v>54</v>
      </c>
      <c r="C25" s="807" t="s">
        <v>112</v>
      </c>
      <c r="D25" s="974" t="s">
        <v>89</v>
      </c>
      <c r="E25" s="807" t="s">
        <v>1328</v>
      </c>
      <c r="F25" s="807" t="s">
        <v>1220</v>
      </c>
      <c r="G25" s="807" t="s">
        <v>1294</v>
      </c>
      <c r="H25" s="807" t="s">
        <v>168</v>
      </c>
      <c r="I25" s="807" t="s">
        <v>91</v>
      </c>
      <c r="J25" s="807" t="s">
        <v>114</v>
      </c>
      <c r="K25" s="712">
        <v>1</v>
      </c>
      <c r="L25" s="765" t="s">
        <v>93</v>
      </c>
      <c r="M25" s="234" t="s">
        <v>826</v>
      </c>
      <c r="N25" s="236">
        <v>5.5</v>
      </c>
      <c r="O25" s="235">
        <v>5</v>
      </c>
      <c r="P25" s="235">
        <v>3.5</v>
      </c>
      <c r="Q25" s="771"/>
      <c r="R25" s="766">
        <v>1990</v>
      </c>
      <c r="S25" s="767">
        <v>0.4</v>
      </c>
      <c r="T25" s="731">
        <v>31.959000000000007</v>
      </c>
      <c r="U25" s="731">
        <v>31.959000000000007</v>
      </c>
      <c r="V25" s="725">
        <v>1250</v>
      </c>
      <c r="W25" s="768"/>
      <c r="X25" s="769">
        <v>1</v>
      </c>
      <c r="Y25" s="769" t="s">
        <v>93</v>
      </c>
      <c r="Z25" s="767"/>
      <c r="AA25" s="768" t="s">
        <v>93</v>
      </c>
      <c r="AB25" s="770">
        <v>169</v>
      </c>
      <c r="AC25" s="746">
        <v>36144</v>
      </c>
      <c r="AD25" s="771" t="s">
        <v>94</v>
      </c>
      <c r="AE25" s="731">
        <v>328.00000000000006</v>
      </c>
      <c r="AF25" s="731"/>
      <c r="AG25" s="814">
        <v>42369</v>
      </c>
      <c r="AH25" s="841">
        <v>328</v>
      </c>
      <c r="AI25" s="815" t="s">
        <v>152</v>
      </c>
      <c r="AJ25" s="747">
        <v>6.1200000000000004E-2</v>
      </c>
      <c r="AK25" s="747">
        <v>6.5310946926530472E-2</v>
      </c>
      <c r="AL25" s="846" t="s">
        <v>1583</v>
      </c>
      <c r="AM25" s="847" t="s">
        <v>184</v>
      </c>
      <c r="AN25" s="847" t="s">
        <v>1651</v>
      </c>
      <c r="AO25" s="851">
        <v>0.98623236021152105</v>
      </c>
      <c r="AP25" s="855">
        <v>3.8150257759484534</v>
      </c>
    </row>
    <row r="26" spans="1:42" s="849" customFormat="1" ht="30.75" customHeight="1">
      <c r="A26" s="807" t="s">
        <v>929</v>
      </c>
      <c r="B26" s="807" t="s">
        <v>54</v>
      </c>
      <c r="C26" s="807" t="s">
        <v>112</v>
      </c>
      <c r="D26" s="974" t="s">
        <v>89</v>
      </c>
      <c r="E26" s="807" t="s">
        <v>1329</v>
      </c>
      <c r="F26" s="807" t="s">
        <v>1200</v>
      </c>
      <c r="G26" s="807" t="s">
        <v>1285</v>
      </c>
      <c r="H26" s="807" t="s">
        <v>168</v>
      </c>
      <c r="I26" s="807" t="s">
        <v>109</v>
      </c>
      <c r="J26" s="807" t="s">
        <v>114</v>
      </c>
      <c r="K26" s="712">
        <v>0.5</v>
      </c>
      <c r="L26" s="765" t="s">
        <v>956</v>
      </c>
      <c r="M26" s="234" t="s">
        <v>826</v>
      </c>
      <c r="N26" s="235">
        <v>5</v>
      </c>
      <c r="O26" s="235">
        <v>5</v>
      </c>
      <c r="P26" s="235">
        <v>4</v>
      </c>
      <c r="Q26" s="235"/>
      <c r="R26" s="766">
        <v>1967</v>
      </c>
      <c r="S26" s="767">
        <v>0.1789</v>
      </c>
      <c r="T26" s="731">
        <v>20.108099999999997</v>
      </c>
      <c r="U26" s="731">
        <v>10.054049999999998</v>
      </c>
      <c r="V26" s="725">
        <v>800</v>
      </c>
      <c r="W26" s="768"/>
      <c r="X26" s="769">
        <v>1</v>
      </c>
      <c r="Y26" s="769"/>
      <c r="Z26" s="767"/>
      <c r="AA26" s="768"/>
      <c r="AB26" s="770">
        <v>64</v>
      </c>
      <c r="AC26" s="746">
        <v>41743</v>
      </c>
      <c r="AD26" s="771" t="s">
        <v>172</v>
      </c>
      <c r="AE26" s="731">
        <v>111.00000000000001</v>
      </c>
      <c r="AF26" s="731">
        <v>111.00000000000001</v>
      </c>
      <c r="AG26" s="814">
        <v>42369</v>
      </c>
      <c r="AH26" s="841">
        <v>111</v>
      </c>
      <c r="AI26" s="815" t="s">
        <v>312</v>
      </c>
      <c r="AJ26" s="747">
        <v>6.1200000000000004E-2</v>
      </c>
      <c r="AK26" s="747">
        <v>6.3603689137654046E-2</v>
      </c>
      <c r="AL26" s="846" t="s">
        <v>1755</v>
      </c>
      <c r="AM26" s="847" t="s">
        <v>1762</v>
      </c>
      <c r="AN26" s="847" t="s">
        <v>1652</v>
      </c>
      <c r="AO26" s="851">
        <v>0.96098089824498589</v>
      </c>
      <c r="AP26" s="855">
        <v>2.2856241865492586</v>
      </c>
    </row>
    <row r="27" spans="1:42" s="849" customFormat="1" ht="30.75" customHeight="1">
      <c r="A27" s="807" t="s">
        <v>931</v>
      </c>
      <c r="B27" s="807" t="s">
        <v>54</v>
      </c>
      <c r="C27" s="807" t="s">
        <v>112</v>
      </c>
      <c r="D27" s="974" t="s">
        <v>89</v>
      </c>
      <c r="E27" s="807" t="s">
        <v>1231</v>
      </c>
      <c r="F27" s="807" t="s">
        <v>1284</v>
      </c>
      <c r="G27" s="807" t="s">
        <v>1232</v>
      </c>
      <c r="H27" s="807" t="s">
        <v>168</v>
      </c>
      <c r="I27" s="807" t="s">
        <v>91</v>
      </c>
      <c r="J27" s="807" t="s">
        <v>114</v>
      </c>
      <c r="K27" s="712">
        <v>0.5</v>
      </c>
      <c r="L27" s="765" t="s">
        <v>956</v>
      </c>
      <c r="M27" s="234" t="s">
        <v>826</v>
      </c>
      <c r="N27" s="235">
        <v>5</v>
      </c>
      <c r="O27" s="235">
        <v>4.5</v>
      </c>
      <c r="P27" s="235">
        <v>3</v>
      </c>
      <c r="Q27" s="235"/>
      <c r="R27" s="766">
        <v>1999</v>
      </c>
      <c r="S27" s="767">
        <v>0.24890000000000001</v>
      </c>
      <c r="T27" s="731">
        <v>26.997200000000007</v>
      </c>
      <c r="U27" s="731">
        <v>13.498600000000003</v>
      </c>
      <c r="V27" s="725" t="s">
        <v>1631</v>
      </c>
      <c r="W27" s="768"/>
      <c r="X27" s="769">
        <v>1</v>
      </c>
      <c r="Y27" s="769"/>
      <c r="Z27" s="767"/>
      <c r="AA27" s="768"/>
      <c r="AB27" s="770">
        <v>61</v>
      </c>
      <c r="AC27" s="746">
        <v>41743</v>
      </c>
      <c r="AD27" s="771" t="s">
        <v>172</v>
      </c>
      <c r="AE27" s="731">
        <v>166.99999999999997</v>
      </c>
      <c r="AF27" s="731">
        <v>166.99999999999997</v>
      </c>
      <c r="AG27" s="814">
        <v>42369</v>
      </c>
      <c r="AH27" s="841">
        <v>167</v>
      </c>
      <c r="AI27" s="815" t="s">
        <v>312</v>
      </c>
      <c r="AJ27" s="747">
        <v>5.8700000000000002E-2</v>
      </c>
      <c r="AK27" s="747">
        <v>6.0025869931850294E-2</v>
      </c>
      <c r="AL27" s="846" t="s">
        <v>1519</v>
      </c>
      <c r="AM27" s="847" t="s">
        <v>1113</v>
      </c>
      <c r="AN27" s="847" t="s">
        <v>1114</v>
      </c>
      <c r="AO27" s="851">
        <v>0.97887188301008998</v>
      </c>
      <c r="AP27" s="855">
        <v>5.7353939616560172</v>
      </c>
    </row>
    <row r="28" spans="1:42" s="849" customFormat="1" ht="30.75" customHeight="1">
      <c r="A28" s="807" t="s">
        <v>933</v>
      </c>
      <c r="B28" s="807" t="s">
        <v>54</v>
      </c>
      <c r="C28" s="807" t="s">
        <v>112</v>
      </c>
      <c r="D28" s="974" t="s">
        <v>89</v>
      </c>
      <c r="E28" s="807" t="s">
        <v>1233</v>
      </c>
      <c r="F28" s="807" t="s">
        <v>1234</v>
      </c>
      <c r="G28" s="323" t="s">
        <v>1630</v>
      </c>
      <c r="H28" s="807" t="s">
        <v>168</v>
      </c>
      <c r="I28" s="807" t="s">
        <v>91</v>
      </c>
      <c r="J28" s="807" t="s">
        <v>114</v>
      </c>
      <c r="K28" s="712">
        <v>0.5</v>
      </c>
      <c r="L28" s="765" t="s">
        <v>956</v>
      </c>
      <c r="M28" s="234" t="s">
        <v>826</v>
      </c>
      <c r="N28" s="235">
        <v>5.5</v>
      </c>
      <c r="O28" s="235">
        <v>5.5</v>
      </c>
      <c r="P28" s="235">
        <v>4.5</v>
      </c>
      <c r="Q28" s="235" t="s">
        <v>934</v>
      </c>
      <c r="R28" s="766">
        <v>1975</v>
      </c>
      <c r="S28" s="767">
        <v>0.23599999999999999</v>
      </c>
      <c r="T28" s="731">
        <v>25.772399999999998</v>
      </c>
      <c r="U28" s="731">
        <v>12.886199999999999</v>
      </c>
      <c r="V28" s="725">
        <v>1050</v>
      </c>
      <c r="W28" s="768"/>
      <c r="X28" s="769">
        <v>1</v>
      </c>
      <c r="Y28" s="769"/>
      <c r="Z28" s="767"/>
      <c r="AA28" s="768"/>
      <c r="AB28" s="770">
        <v>52</v>
      </c>
      <c r="AC28" s="746">
        <v>41743</v>
      </c>
      <c r="AD28" s="771" t="s">
        <v>172</v>
      </c>
      <c r="AE28" s="731">
        <v>166</v>
      </c>
      <c r="AF28" s="731">
        <v>166</v>
      </c>
      <c r="AG28" s="814">
        <v>42339</v>
      </c>
      <c r="AH28" s="841">
        <v>166</v>
      </c>
      <c r="AI28" s="815" t="s">
        <v>312</v>
      </c>
      <c r="AJ28" s="747">
        <v>6.0252710843373497E-2</v>
      </c>
      <c r="AK28" s="747">
        <v>6.2225999550748187E-2</v>
      </c>
      <c r="AL28" s="846" t="s">
        <v>1756</v>
      </c>
      <c r="AM28" s="847" t="s">
        <v>1115</v>
      </c>
      <c r="AN28" s="847" t="s">
        <v>1117</v>
      </c>
      <c r="AO28" s="851">
        <v>1</v>
      </c>
      <c r="AP28" s="855">
        <v>4.0758768329941679</v>
      </c>
    </row>
    <row r="29" spans="1:42" s="849" customFormat="1" ht="30.75" customHeight="1">
      <c r="A29" s="807" t="s">
        <v>190</v>
      </c>
      <c r="B29" s="807" t="s">
        <v>54</v>
      </c>
      <c r="C29" s="807" t="s">
        <v>112</v>
      </c>
      <c r="D29" s="974" t="s">
        <v>89</v>
      </c>
      <c r="E29" s="807" t="s">
        <v>1221</v>
      </c>
      <c r="F29" s="807" t="s">
        <v>1222</v>
      </c>
      <c r="G29" s="807"/>
      <c r="H29" s="807" t="s">
        <v>168</v>
      </c>
      <c r="I29" s="807" t="s">
        <v>91</v>
      </c>
      <c r="J29" s="807" t="s">
        <v>114</v>
      </c>
      <c r="K29" s="712">
        <v>0.5</v>
      </c>
      <c r="L29" s="765" t="s">
        <v>191</v>
      </c>
      <c r="M29" s="234" t="s">
        <v>826</v>
      </c>
      <c r="N29" s="236">
        <v>4.5</v>
      </c>
      <c r="O29" s="235">
        <v>3.5</v>
      </c>
      <c r="P29" s="236">
        <v>3.5</v>
      </c>
      <c r="Q29" s="771"/>
      <c r="R29" s="766">
        <v>1979</v>
      </c>
      <c r="S29" s="767">
        <v>0.4</v>
      </c>
      <c r="T29" s="731">
        <v>38.135100000000008</v>
      </c>
      <c r="U29" s="731">
        <v>19.067550000000004</v>
      </c>
      <c r="V29" s="725">
        <v>1085</v>
      </c>
      <c r="W29" s="768"/>
      <c r="X29" s="769">
        <v>1</v>
      </c>
      <c r="Y29" s="769" t="s">
        <v>93</v>
      </c>
      <c r="Z29" s="767"/>
      <c r="AA29" s="768" t="s">
        <v>93</v>
      </c>
      <c r="AB29" s="770">
        <v>175</v>
      </c>
      <c r="AC29" s="746">
        <v>36767</v>
      </c>
      <c r="AD29" s="771" t="s">
        <v>94</v>
      </c>
      <c r="AE29" s="731">
        <v>183.99999999999986</v>
      </c>
      <c r="AF29" s="731"/>
      <c r="AG29" s="814">
        <v>42369</v>
      </c>
      <c r="AH29" s="841">
        <v>184</v>
      </c>
      <c r="AI29" s="815" t="s">
        <v>152</v>
      </c>
      <c r="AJ29" s="747">
        <v>0.06</v>
      </c>
      <c r="AK29" s="747">
        <v>6.1340009055150052E-2</v>
      </c>
      <c r="AL29" s="846" t="s">
        <v>1103</v>
      </c>
      <c r="AM29" s="847" t="s">
        <v>1653</v>
      </c>
      <c r="AN29" s="847" t="s">
        <v>1739</v>
      </c>
      <c r="AO29" s="851">
        <v>0.96650330010934782</v>
      </c>
      <c r="AP29" s="855">
        <v>3.718592762605645</v>
      </c>
    </row>
    <row r="30" spans="1:42" s="849" customFormat="1" ht="30.75" customHeight="1">
      <c r="A30" s="807" t="s">
        <v>219</v>
      </c>
      <c r="B30" s="807" t="s">
        <v>54</v>
      </c>
      <c r="C30" s="807" t="s">
        <v>112</v>
      </c>
      <c r="D30" s="974" t="s">
        <v>89</v>
      </c>
      <c r="E30" s="807" t="s">
        <v>1288</v>
      </c>
      <c r="F30" s="807" t="s">
        <v>1584</v>
      </c>
      <c r="G30" s="807"/>
      <c r="H30" s="807" t="s">
        <v>168</v>
      </c>
      <c r="I30" s="807" t="s">
        <v>91</v>
      </c>
      <c r="J30" s="807" t="s">
        <v>114</v>
      </c>
      <c r="K30" s="712">
        <v>0.5</v>
      </c>
      <c r="L30" s="765" t="s">
        <v>220</v>
      </c>
      <c r="M30" s="234" t="s">
        <v>826</v>
      </c>
      <c r="N30" s="284" t="s">
        <v>1781</v>
      </c>
      <c r="O30" s="235" t="s">
        <v>1782</v>
      </c>
      <c r="P30" s="235" t="s">
        <v>1783</v>
      </c>
      <c r="Q30" s="771"/>
      <c r="R30" s="766">
        <v>1976</v>
      </c>
      <c r="S30" s="767">
        <v>0.6</v>
      </c>
      <c r="T30" s="731">
        <v>46.70989999999999</v>
      </c>
      <c r="U30" s="731">
        <v>23.354949999999995</v>
      </c>
      <c r="V30" s="725">
        <v>1060</v>
      </c>
      <c r="W30" s="768"/>
      <c r="X30" s="769">
        <v>2</v>
      </c>
      <c r="Y30" s="769" t="s">
        <v>93</v>
      </c>
      <c r="Z30" s="767"/>
      <c r="AA30" s="768" t="s">
        <v>93</v>
      </c>
      <c r="AB30" s="770">
        <v>497</v>
      </c>
      <c r="AC30" s="746">
        <v>36144</v>
      </c>
      <c r="AD30" s="771" t="s">
        <v>94</v>
      </c>
      <c r="AE30" s="731">
        <v>233.25000000000006</v>
      </c>
      <c r="AF30" s="731"/>
      <c r="AG30" s="814">
        <v>42369</v>
      </c>
      <c r="AH30" s="841">
        <v>233.25</v>
      </c>
      <c r="AI30" s="815" t="s">
        <v>1097</v>
      </c>
      <c r="AJ30" s="747">
        <v>6.3299999999999995E-2</v>
      </c>
      <c r="AK30" s="747">
        <v>5.6921395929717032E-2</v>
      </c>
      <c r="AL30" s="846" t="s">
        <v>1659</v>
      </c>
      <c r="AM30" s="847" t="s">
        <v>1761</v>
      </c>
      <c r="AN30" s="847" t="s">
        <v>1740</v>
      </c>
      <c r="AO30" s="851">
        <v>0.92340390698544661</v>
      </c>
      <c r="AP30" s="855">
        <v>2.9413972035392333</v>
      </c>
    </row>
    <row r="31" spans="1:42" s="849" customFormat="1" ht="30.75" customHeight="1">
      <c r="A31" s="807" t="s">
        <v>228</v>
      </c>
      <c r="B31" s="807" t="s">
        <v>54</v>
      </c>
      <c r="C31" s="807" t="s">
        <v>112</v>
      </c>
      <c r="D31" s="974" t="s">
        <v>89</v>
      </c>
      <c r="E31" s="807" t="s">
        <v>1327</v>
      </c>
      <c r="F31" s="807" t="s">
        <v>1585</v>
      </c>
      <c r="G31" s="807"/>
      <c r="H31" s="807" t="s">
        <v>168</v>
      </c>
      <c r="I31" s="807" t="s">
        <v>91</v>
      </c>
      <c r="J31" s="807" t="s">
        <v>114</v>
      </c>
      <c r="K31" s="712">
        <v>1</v>
      </c>
      <c r="L31" s="765" t="s">
        <v>93</v>
      </c>
      <c r="M31" s="234" t="s">
        <v>826</v>
      </c>
      <c r="N31" s="235">
        <v>4.5</v>
      </c>
      <c r="O31" s="235">
        <v>4</v>
      </c>
      <c r="P31" s="235" t="s">
        <v>131</v>
      </c>
      <c r="Q31" s="771"/>
      <c r="R31" s="766">
        <v>2002</v>
      </c>
      <c r="S31" s="767">
        <v>0.4</v>
      </c>
      <c r="T31" s="731">
        <v>17.9834</v>
      </c>
      <c r="U31" s="731">
        <v>17.9834</v>
      </c>
      <c r="V31" s="725">
        <v>1577</v>
      </c>
      <c r="W31" s="768"/>
      <c r="X31" s="769">
        <v>1</v>
      </c>
      <c r="Y31" s="769" t="s">
        <v>93</v>
      </c>
      <c r="Z31" s="767"/>
      <c r="AA31" s="768" t="s">
        <v>93</v>
      </c>
      <c r="AB31" s="770">
        <v>30</v>
      </c>
      <c r="AC31" s="746">
        <v>32021</v>
      </c>
      <c r="AD31" s="771" t="s">
        <v>94</v>
      </c>
      <c r="AE31" s="731">
        <v>178.99999999999991</v>
      </c>
      <c r="AF31" s="731"/>
      <c r="AG31" s="814">
        <v>42369</v>
      </c>
      <c r="AH31" s="841">
        <v>179</v>
      </c>
      <c r="AI31" s="815" t="s">
        <v>1097</v>
      </c>
      <c r="AJ31" s="747">
        <v>6.1200000000000004E-2</v>
      </c>
      <c r="AK31" s="747">
        <v>6.6717534609526299E-2</v>
      </c>
      <c r="AL31" s="846" t="s">
        <v>743</v>
      </c>
      <c r="AM31" s="847" t="s">
        <v>1106</v>
      </c>
      <c r="AN31" s="847" t="s">
        <v>1118</v>
      </c>
      <c r="AO31" s="851">
        <v>0.99963855555679126</v>
      </c>
      <c r="AP31" s="855">
        <v>5.4712135288048245</v>
      </c>
    </row>
    <row r="32" spans="1:42" s="849" customFormat="1" ht="30.75" customHeight="1">
      <c r="A32" s="807" t="s">
        <v>936</v>
      </c>
      <c r="B32" s="807" t="s">
        <v>54</v>
      </c>
      <c r="C32" s="807" t="s">
        <v>236</v>
      </c>
      <c r="D32" s="974" t="s">
        <v>89</v>
      </c>
      <c r="E32" s="807" t="s">
        <v>1281</v>
      </c>
      <c r="F32" s="807"/>
      <c r="G32" s="807"/>
      <c r="H32" s="807" t="s">
        <v>237</v>
      </c>
      <c r="I32" s="807" t="s">
        <v>91</v>
      </c>
      <c r="J32" s="807" t="s">
        <v>114</v>
      </c>
      <c r="K32" s="712">
        <v>0.5</v>
      </c>
      <c r="L32" s="765" t="s">
        <v>956</v>
      </c>
      <c r="M32" s="286" t="s">
        <v>828</v>
      </c>
      <c r="N32" s="235">
        <v>4.5</v>
      </c>
      <c r="O32" s="235">
        <v>4.5</v>
      </c>
      <c r="P32" s="235">
        <v>4</v>
      </c>
      <c r="Q32" s="235"/>
      <c r="R32" s="766">
        <v>1978</v>
      </c>
      <c r="S32" s="767">
        <v>0.34770000000000001</v>
      </c>
      <c r="T32" s="731">
        <v>27.558000000000003</v>
      </c>
      <c r="U32" s="731">
        <v>13.779000000000002</v>
      </c>
      <c r="V32" s="725">
        <v>950</v>
      </c>
      <c r="W32" s="768"/>
      <c r="X32" s="769">
        <v>1</v>
      </c>
      <c r="Y32" s="769"/>
      <c r="Z32" s="767"/>
      <c r="AA32" s="768"/>
      <c r="AB32" s="770">
        <v>190</v>
      </c>
      <c r="AC32" s="746">
        <v>41743</v>
      </c>
      <c r="AD32" s="771" t="s">
        <v>172</v>
      </c>
      <c r="AE32" s="731">
        <v>108.49999999999999</v>
      </c>
      <c r="AF32" s="731">
        <v>108.49999999999999</v>
      </c>
      <c r="AG32" s="814">
        <v>42369</v>
      </c>
      <c r="AH32" s="841">
        <v>108.5</v>
      </c>
      <c r="AI32" s="815" t="s">
        <v>312</v>
      </c>
      <c r="AJ32" s="747">
        <v>6.7500000000000004E-2</v>
      </c>
      <c r="AK32" s="747">
        <v>6.6812872957531785E-2</v>
      </c>
      <c r="AL32" s="846" t="s">
        <v>1727</v>
      </c>
      <c r="AM32" s="847" t="s">
        <v>1655</v>
      </c>
      <c r="AN32" s="847" t="s">
        <v>1741</v>
      </c>
      <c r="AO32" s="851">
        <v>0.91145946730531968</v>
      </c>
      <c r="AP32" s="855">
        <v>4.7427213761863252</v>
      </c>
    </row>
    <row r="33" spans="1:42" s="849" customFormat="1" ht="30.75" customHeight="1">
      <c r="A33" s="807" t="s">
        <v>1183</v>
      </c>
      <c r="B33" s="807" t="s">
        <v>54</v>
      </c>
      <c r="C33" s="807" t="s">
        <v>236</v>
      </c>
      <c r="D33" s="974" t="s">
        <v>89</v>
      </c>
      <c r="E33" s="807" t="s">
        <v>1750</v>
      </c>
      <c r="F33" s="807" t="s">
        <v>1236</v>
      </c>
      <c r="G33" s="807" t="s">
        <v>849</v>
      </c>
      <c r="H33" s="807" t="s">
        <v>237</v>
      </c>
      <c r="I33" s="807" t="s">
        <v>91</v>
      </c>
      <c r="J33" s="807" t="s">
        <v>114</v>
      </c>
      <c r="K33" s="712">
        <v>0.5</v>
      </c>
      <c r="L33" s="765" t="s">
        <v>143</v>
      </c>
      <c r="M33" s="234" t="s">
        <v>828</v>
      </c>
      <c r="N33" s="236">
        <v>3.5</v>
      </c>
      <c r="O33" s="236">
        <v>3.5</v>
      </c>
      <c r="P33" s="236">
        <v>3.5</v>
      </c>
      <c r="Q33" s="771"/>
      <c r="R33" s="766">
        <v>1984</v>
      </c>
      <c r="S33" s="767">
        <v>0.30259999999999998</v>
      </c>
      <c r="T33" s="731">
        <v>32.061000000000007</v>
      </c>
      <c r="U33" s="731">
        <v>16.030500000000004</v>
      </c>
      <c r="V33" s="725" t="s">
        <v>1319</v>
      </c>
      <c r="W33" s="768"/>
      <c r="X33" s="769">
        <v>2</v>
      </c>
      <c r="Y33" s="769"/>
      <c r="Z33" s="767"/>
      <c r="AA33" s="768"/>
      <c r="AB33" s="770">
        <v>293</v>
      </c>
      <c r="AC33" s="746">
        <v>41213</v>
      </c>
      <c r="AD33" s="771" t="s">
        <v>172</v>
      </c>
      <c r="AE33" s="731">
        <v>138.75</v>
      </c>
      <c r="AF33" s="731">
        <v>138.75</v>
      </c>
      <c r="AG33" s="814">
        <v>42369</v>
      </c>
      <c r="AH33" s="841">
        <v>138.75</v>
      </c>
      <c r="AI33" s="815" t="s">
        <v>110</v>
      </c>
      <c r="AJ33" s="747">
        <v>6.5000000000000002E-2</v>
      </c>
      <c r="AK33" s="747">
        <v>7.0888694007917807E-2</v>
      </c>
      <c r="AL33" s="846" t="s">
        <v>646</v>
      </c>
      <c r="AM33" s="847" t="s">
        <v>647</v>
      </c>
      <c r="AN33" s="847" t="s">
        <v>744</v>
      </c>
      <c r="AO33" s="851">
        <v>0.92872960918249592</v>
      </c>
      <c r="AP33" s="855">
        <v>4.5418486171163543</v>
      </c>
    </row>
    <row r="34" spans="1:42" s="849" customFormat="1" ht="30.75" customHeight="1">
      <c r="A34" s="807" t="s">
        <v>694</v>
      </c>
      <c r="B34" s="807" t="s">
        <v>54</v>
      </c>
      <c r="C34" s="807" t="s">
        <v>236</v>
      </c>
      <c r="D34" s="974" t="s">
        <v>89</v>
      </c>
      <c r="E34" s="807" t="s">
        <v>1332</v>
      </c>
      <c r="F34" s="807" t="s">
        <v>1282</v>
      </c>
      <c r="G34" s="807" t="s">
        <v>1301</v>
      </c>
      <c r="H34" s="807" t="s">
        <v>237</v>
      </c>
      <c r="I34" s="807" t="s">
        <v>169</v>
      </c>
      <c r="J34" s="807" t="s">
        <v>114</v>
      </c>
      <c r="K34" s="712">
        <v>1</v>
      </c>
      <c r="L34" s="765" t="s">
        <v>93</v>
      </c>
      <c r="M34" s="234" t="s">
        <v>828</v>
      </c>
      <c r="N34" s="236">
        <v>5.5</v>
      </c>
      <c r="O34" s="236">
        <v>5.5</v>
      </c>
      <c r="P34" s="236">
        <v>4.5</v>
      </c>
      <c r="Q34" s="771" t="s">
        <v>1821</v>
      </c>
      <c r="R34" s="766">
        <v>2011</v>
      </c>
      <c r="S34" s="767">
        <v>0.4</v>
      </c>
      <c r="T34" s="731">
        <v>39.301000000000009</v>
      </c>
      <c r="U34" s="731">
        <v>39.301000000000009</v>
      </c>
      <c r="V34" s="725" t="s">
        <v>1318</v>
      </c>
      <c r="W34" s="768"/>
      <c r="X34" s="769">
        <v>1</v>
      </c>
      <c r="Y34" s="769" t="s">
        <v>93</v>
      </c>
      <c r="Z34" s="767"/>
      <c r="AA34" s="768" t="s">
        <v>93</v>
      </c>
      <c r="AB34" s="770">
        <v>382</v>
      </c>
      <c r="AC34" s="746">
        <v>30956</v>
      </c>
      <c r="AD34" s="771" t="s">
        <v>94</v>
      </c>
      <c r="AE34" s="731">
        <v>430.00000000000006</v>
      </c>
      <c r="AF34" s="731"/>
      <c r="AG34" s="814">
        <v>42369</v>
      </c>
      <c r="AH34" s="841">
        <v>430</v>
      </c>
      <c r="AI34" s="815" t="s">
        <v>312</v>
      </c>
      <c r="AJ34" s="747">
        <v>6.5000000000000002E-2</v>
      </c>
      <c r="AK34" s="747">
        <v>6.5787239351349766E-2</v>
      </c>
      <c r="AL34" s="846" t="s">
        <v>238</v>
      </c>
      <c r="AM34" s="847" t="s">
        <v>1733</v>
      </c>
      <c r="AN34" s="847" t="s">
        <v>645</v>
      </c>
      <c r="AO34" s="851">
        <v>0.99849876593470899</v>
      </c>
      <c r="AP34" s="855">
        <v>5.0799608005698147</v>
      </c>
    </row>
    <row r="35" spans="1:42" s="849" customFormat="1" ht="30.75" customHeight="1">
      <c r="A35" s="807" t="s">
        <v>938</v>
      </c>
      <c r="B35" s="807" t="s">
        <v>54</v>
      </c>
      <c r="C35" s="807" t="s">
        <v>236</v>
      </c>
      <c r="D35" s="974" t="s">
        <v>89</v>
      </c>
      <c r="E35" s="807" t="s">
        <v>1195</v>
      </c>
      <c r="F35" s="807" t="s">
        <v>1196</v>
      </c>
      <c r="G35" s="807" t="s">
        <v>1280</v>
      </c>
      <c r="H35" s="807" t="s">
        <v>237</v>
      </c>
      <c r="I35" s="807" t="s">
        <v>91</v>
      </c>
      <c r="J35" s="807" t="s">
        <v>92</v>
      </c>
      <c r="K35" s="712">
        <v>0.5</v>
      </c>
      <c r="L35" s="765" t="s">
        <v>956</v>
      </c>
      <c r="M35" s="286" t="s">
        <v>828</v>
      </c>
      <c r="N35" s="235">
        <v>5.5</v>
      </c>
      <c r="O35" s="235">
        <v>5.5</v>
      </c>
      <c r="P35" s="235">
        <v>4.5</v>
      </c>
      <c r="Q35" s="235" t="s">
        <v>1821</v>
      </c>
      <c r="R35" s="766">
        <v>2012</v>
      </c>
      <c r="S35" s="767">
        <v>0.2732</v>
      </c>
      <c r="T35" s="731">
        <v>28.077999999999996</v>
      </c>
      <c r="U35" s="731">
        <v>14.038999999999998</v>
      </c>
      <c r="V35" s="725">
        <v>1100</v>
      </c>
      <c r="W35" s="768"/>
      <c r="X35" s="769">
        <v>1</v>
      </c>
      <c r="Y35" s="769"/>
      <c r="Z35" s="767"/>
      <c r="AA35" s="768"/>
      <c r="AB35" s="770">
        <v>103</v>
      </c>
      <c r="AC35" s="746">
        <v>41743</v>
      </c>
      <c r="AD35" s="771" t="s">
        <v>172</v>
      </c>
      <c r="AE35" s="731">
        <v>133.74999999999997</v>
      </c>
      <c r="AF35" s="731">
        <v>133.74999999999997</v>
      </c>
      <c r="AG35" s="814">
        <v>42369</v>
      </c>
      <c r="AH35" s="841">
        <v>133.75</v>
      </c>
      <c r="AI35" s="815" t="s">
        <v>110</v>
      </c>
      <c r="AJ35" s="747">
        <v>6.5000000000000002E-2</v>
      </c>
      <c r="AK35" s="747">
        <v>6.6395077476080755E-2</v>
      </c>
      <c r="AL35" s="846" t="s">
        <v>1656</v>
      </c>
      <c r="AM35" s="847" t="s">
        <v>1734</v>
      </c>
      <c r="AN35" s="847" t="s">
        <v>1657</v>
      </c>
      <c r="AO35" s="851">
        <v>1</v>
      </c>
      <c r="AP35" s="855">
        <v>6.4966241701167222</v>
      </c>
    </row>
    <row r="36" spans="1:42" s="849" customFormat="1" ht="30.75" customHeight="1">
      <c r="A36" s="263" t="s">
        <v>1185</v>
      </c>
      <c r="B36" s="807" t="s">
        <v>54</v>
      </c>
      <c r="C36" s="807" t="s">
        <v>236</v>
      </c>
      <c r="D36" s="974" t="s">
        <v>89</v>
      </c>
      <c r="E36" s="807" t="s">
        <v>1684</v>
      </c>
      <c r="F36" s="807"/>
      <c r="G36" s="807"/>
      <c r="H36" s="807" t="s">
        <v>237</v>
      </c>
      <c r="I36" s="807" t="s">
        <v>169</v>
      </c>
      <c r="J36" s="803" t="s">
        <v>114</v>
      </c>
      <c r="K36" s="712">
        <v>0.5</v>
      </c>
      <c r="L36" s="765" t="s">
        <v>143</v>
      </c>
      <c r="M36" s="234" t="s">
        <v>828</v>
      </c>
      <c r="N36" s="282"/>
      <c r="O36" s="236"/>
      <c r="P36" s="236"/>
      <c r="Q36" s="771" t="s">
        <v>1823</v>
      </c>
      <c r="R36" s="766">
        <v>2016</v>
      </c>
      <c r="S36" s="767">
        <v>0.4158</v>
      </c>
      <c r="T36" s="731">
        <v>56.152000000000008</v>
      </c>
      <c r="U36" s="731">
        <v>28.076000000000004</v>
      </c>
      <c r="V36" s="725" t="s">
        <v>1320</v>
      </c>
      <c r="W36" s="768"/>
      <c r="X36" s="769">
        <v>1</v>
      </c>
      <c r="Y36" s="769"/>
      <c r="Z36" s="767"/>
      <c r="AA36" s="768"/>
      <c r="AB36" s="770">
        <v>272</v>
      </c>
      <c r="AC36" s="746">
        <v>41365</v>
      </c>
      <c r="AD36" s="771" t="s">
        <v>172</v>
      </c>
      <c r="AE36" s="731">
        <v>235.6</v>
      </c>
      <c r="AF36" s="731">
        <v>235.6</v>
      </c>
      <c r="AG36" s="814">
        <v>42339</v>
      </c>
      <c r="AH36" s="841">
        <v>235.6</v>
      </c>
      <c r="AI36" s="815" t="s">
        <v>1097</v>
      </c>
      <c r="AJ36" s="747">
        <v>6.5000000000000002E-2</v>
      </c>
      <c r="AK36" s="747">
        <v>0</v>
      </c>
      <c r="AL36" s="846"/>
      <c r="AM36" s="847"/>
      <c r="AN36" s="847"/>
      <c r="AO36" s="851"/>
      <c r="AP36" s="855"/>
    </row>
    <row r="37" spans="1:42" s="849" customFormat="1" ht="30.75" customHeight="1">
      <c r="A37" s="263" t="s">
        <v>1843</v>
      </c>
      <c r="B37" s="807" t="s">
        <v>54</v>
      </c>
      <c r="C37" s="807" t="s">
        <v>236</v>
      </c>
      <c r="D37" s="974" t="s">
        <v>89</v>
      </c>
      <c r="E37" s="807" t="s">
        <v>1845</v>
      </c>
      <c r="F37" s="807" t="s">
        <v>1844</v>
      </c>
      <c r="G37" s="807" t="s">
        <v>1685</v>
      </c>
      <c r="H37" s="849" t="s">
        <v>237</v>
      </c>
      <c r="I37" s="849" t="s">
        <v>1686</v>
      </c>
      <c r="J37" s="978"/>
      <c r="K37" s="712">
        <v>0.5</v>
      </c>
      <c r="L37" s="765" t="s">
        <v>143</v>
      </c>
      <c r="N37" s="979">
        <v>5</v>
      </c>
      <c r="O37" s="979">
        <v>5</v>
      </c>
      <c r="P37" s="979">
        <v>4</v>
      </c>
      <c r="Q37" s="980"/>
      <c r="R37" s="849">
        <v>1990</v>
      </c>
      <c r="T37" s="731">
        <v>67.5</v>
      </c>
      <c r="U37" s="731">
        <v>33.75</v>
      </c>
      <c r="V37" s="980">
        <v>1800</v>
      </c>
      <c r="W37" s="980"/>
      <c r="X37" s="980">
        <v>3</v>
      </c>
      <c r="Y37" s="717"/>
      <c r="Z37" s="717"/>
      <c r="AA37" s="717"/>
      <c r="AB37" s="980">
        <v>475</v>
      </c>
      <c r="AC37" s="746">
        <v>42278</v>
      </c>
      <c r="AD37" s="771" t="s">
        <v>94</v>
      </c>
      <c r="AE37" s="731">
        <v>348.50000001000006</v>
      </c>
      <c r="AF37" s="731">
        <v>348.50000001000006</v>
      </c>
      <c r="AG37" s="814">
        <v>42339</v>
      </c>
      <c r="AH37" s="841">
        <v>348.5</v>
      </c>
      <c r="AI37" s="815" t="s">
        <v>1097</v>
      </c>
      <c r="AJ37" s="747">
        <v>6.4375896700143473E-2</v>
      </c>
      <c r="AK37" s="747">
        <v>6.9095352806327504E-2</v>
      </c>
      <c r="AL37" s="846" t="s">
        <v>1728</v>
      </c>
      <c r="AM37" s="847" t="s">
        <v>1735</v>
      </c>
      <c r="AN37" s="847" t="s">
        <v>1712</v>
      </c>
      <c r="AO37" s="851">
        <v>0.95635527044954571</v>
      </c>
      <c r="AP37" s="855">
        <v>4.9079230653376866</v>
      </c>
    </row>
    <row r="38" spans="1:42" s="849" customFormat="1" ht="30.75" customHeight="1">
      <c r="A38" s="807" t="s">
        <v>943</v>
      </c>
      <c r="B38" s="807" t="s">
        <v>54</v>
      </c>
      <c r="C38" s="807" t="s">
        <v>358</v>
      </c>
      <c r="D38" s="974" t="s">
        <v>89</v>
      </c>
      <c r="E38" s="807" t="s">
        <v>1194</v>
      </c>
      <c r="F38" s="661"/>
      <c r="G38" s="807" t="s">
        <v>1279</v>
      </c>
      <c r="H38" s="807" t="s">
        <v>359</v>
      </c>
      <c r="I38" s="807" t="s">
        <v>169</v>
      </c>
      <c r="J38" s="807" t="s">
        <v>114</v>
      </c>
      <c r="K38" s="712">
        <v>0.5</v>
      </c>
      <c r="L38" s="765" t="s">
        <v>956</v>
      </c>
      <c r="M38" s="234" t="s">
        <v>275</v>
      </c>
      <c r="N38" s="235">
        <v>5.5</v>
      </c>
      <c r="O38" s="235">
        <v>5.5</v>
      </c>
      <c r="P38" s="235">
        <v>4.5</v>
      </c>
      <c r="Q38" s="771" t="s">
        <v>1605</v>
      </c>
      <c r="R38" s="766">
        <v>2007</v>
      </c>
      <c r="S38" s="767">
        <v>0.35759999999999997</v>
      </c>
      <c r="T38" s="731">
        <v>31.003300000000003</v>
      </c>
      <c r="U38" s="731">
        <v>15.501650000000001</v>
      </c>
      <c r="V38" s="725" t="s">
        <v>1581</v>
      </c>
      <c r="W38" s="768"/>
      <c r="X38" s="769">
        <v>1</v>
      </c>
      <c r="Y38" s="769"/>
      <c r="Z38" s="767"/>
      <c r="AA38" s="768"/>
      <c r="AB38" s="770">
        <v>188</v>
      </c>
      <c r="AC38" s="746">
        <v>41743</v>
      </c>
      <c r="AD38" s="771" t="s">
        <v>172</v>
      </c>
      <c r="AE38" s="731">
        <v>82.769920235000015</v>
      </c>
      <c r="AF38" s="731">
        <v>82.769920235000015</v>
      </c>
      <c r="AG38" s="814">
        <v>42185</v>
      </c>
      <c r="AH38" s="841">
        <v>83</v>
      </c>
      <c r="AI38" s="815" t="s">
        <v>312</v>
      </c>
      <c r="AJ38" s="747">
        <v>7.4999999999999997E-2</v>
      </c>
      <c r="AK38" s="747">
        <v>8.3707979016297465E-2</v>
      </c>
      <c r="AL38" s="846" t="s">
        <v>1757</v>
      </c>
      <c r="AM38" s="847" t="s">
        <v>1129</v>
      </c>
      <c r="AN38" s="847" t="s">
        <v>414</v>
      </c>
      <c r="AO38" s="851">
        <v>0.95315337399567135</v>
      </c>
      <c r="AP38" s="855">
        <v>2.2814548873104434</v>
      </c>
    </row>
    <row r="39" spans="1:42" s="849" customFormat="1" ht="30.75" customHeight="1">
      <c r="A39" s="807" t="s">
        <v>941</v>
      </c>
      <c r="B39" s="807" t="s">
        <v>54</v>
      </c>
      <c r="C39" s="807" t="s">
        <v>358</v>
      </c>
      <c r="D39" s="974" t="s">
        <v>89</v>
      </c>
      <c r="E39" s="807" t="s">
        <v>1582</v>
      </c>
      <c r="F39" s="807"/>
      <c r="G39" s="807"/>
      <c r="H39" s="807" t="s">
        <v>359</v>
      </c>
      <c r="I39" s="807" t="s">
        <v>91</v>
      </c>
      <c r="J39" s="807" t="s">
        <v>114</v>
      </c>
      <c r="K39" s="712">
        <v>0.5</v>
      </c>
      <c r="L39" s="765" t="s">
        <v>956</v>
      </c>
      <c r="M39" s="234" t="s">
        <v>275</v>
      </c>
      <c r="N39" s="235" t="s">
        <v>1768</v>
      </c>
      <c r="O39" s="235" t="s">
        <v>1768</v>
      </c>
      <c r="P39" s="235" t="s">
        <v>1768</v>
      </c>
      <c r="Q39" s="235"/>
      <c r="R39" s="766">
        <v>1999</v>
      </c>
      <c r="S39" s="767">
        <v>0.24199999999999999</v>
      </c>
      <c r="T39" s="731">
        <v>20.088800000000003</v>
      </c>
      <c r="U39" s="731">
        <v>10.044400000000001</v>
      </c>
      <c r="V39" s="725">
        <v>1900</v>
      </c>
      <c r="W39" s="768"/>
      <c r="X39" s="769">
        <v>1</v>
      </c>
      <c r="Y39" s="769"/>
      <c r="Z39" s="767"/>
      <c r="AA39" s="768"/>
      <c r="AB39" s="770">
        <v>127</v>
      </c>
      <c r="AC39" s="746">
        <v>41743</v>
      </c>
      <c r="AD39" s="771" t="s">
        <v>172</v>
      </c>
      <c r="AE39" s="731">
        <v>43.050000000000004</v>
      </c>
      <c r="AF39" s="731">
        <v>43.050000000000004</v>
      </c>
      <c r="AG39" s="814">
        <v>42369</v>
      </c>
      <c r="AH39" s="841">
        <v>43.05</v>
      </c>
      <c r="AI39" s="815" t="s">
        <v>1097</v>
      </c>
      <c r="AJ39" s="747">
        <v>8.2500000000000004E-2</v>
      </c>
      <c r="AK39" s="747">
        <v>5.7394459502271775E-2</v>
      </c>
      <c r="AL39" s="846" t="s">
        <v>1128</v>
      </c>
      <c r="AM39" s="847" t="s">
        <v>1521</v>
      </c>
      <c r="AN39" s="847" t="s">
        <v>1522</v>
      </c>
      <c r="AO39" s="851">
        <v>0.71480626020469107</v>
      </c>
      <c r="AP39" s="855">
        <v>3.2129099645403563</v>
      </c>
    </row>
    <row r="40" spans="1:42" s="849" customFormat="1" ht="30.75" customHeight="1">
      <c r="A40" s="807" t="s">
        <v>250</v>
      </c>
      <c r="B40" s="807" t="s">
        <v>54</v>
      </c>
      <c r="C40" s="807" t="s">
        <v>246</v>
      </c>
      <c r="D40" s="974" t="s">
        <v>89</v>
      </c>
      <c r="E40" s="807" t="s">
        <v>1788</v>
      </c>
      <c r="F40" s="807"/>
      <c r="G40" s="807"/>
      <c r="H40" s="807" t="s">
        <v>247</v>
      </c>
      <c r="I40" s="807" t="s">
        <v>91</v>
      </c>
      <c r="J40" s="807" t="s">
        <v>114</v>
      </c>
      <c r="K40" s="712">
        <v>1</v>
      </c>
      <c r="L40" s="765" t="s">
        <v>93</v>
      </c>
      <c r="M40" s="234" t="s">
        <v>251</v>
      </c>
      <c r="N40" s="235">
        <v>4</v>
      </c>
      <c r="O40" s="235">
        <v>3</v>
      </c>
      <c r="P40" s="236">
        <v>3.5</v>
      </c>
      <c r="Q40" s="771"/>
      <c r="R40" s="766">
        <v>1991</v>
      </c>
      <c r="S40" s="767">
        <v>0.3</v>
      </c>
      <c r="T40" s="731">
        <v>23.528000000000006</v>
      </c>
      <c r="U40" s="731">
        <v>23.528000000000006</v>
      </c>
      <c r="V40" s="725">
        <v>1650</v>
      </c>
      <c r="W40" s="768"/>
      <c r="X40" s="769">
        <v>1</v>
      </c>
      <c r="Y40" s="769" t="s">
        <v>93</v>
      </c>
      <c r="Z40" s="767"/>
      <c r="AA40" s="768" t="s">
        <v>93</v>
      </c>
      <c r="AB40" s="770">
        <v>91</v>
      </c>
      <c r="AC40" s="746">
        <v>34274</v>
      </c>
      <c r="AD40" s="771" t="s">
        <v>94</v>
      </c>
      <c r="AE40" s="731">
        <v>112.42831145000005</v>
      </c>
      <c r="AF40" s="731"/>
      <c r="AG40" s="814">
        <v>41639</v>
      </c>
      <c r="AH40" s="841">
        <v>105</v>
      </c>
      <c r="AI40" s="815" t="s">
        <v>1130</v>
      </c>
      <c r="AJ40" s="747">
        <v>7.6249999999999998E-2</v>
      </c>
      <c r="AK40" s="747">
        <v>8.793923571397369E-2</v>
      </c>
      <c r="AL40" s="846" t="s">
        <v>1729</v>
      </c>
      <c r="AM40" s="847"/>
      <c r="AN40" s="847"/>
      <c r="AO40" s="851">
        <v>1</v>
      </c>
      <c r="AP40" s="855">
        <v>2.9317937108354371</v>
      </c>
    </row>
    <row r="41" spans="1:42" s="849" customFormat="1" ht="30.75" customHeight="1">
      <c r="A41" s="807" t="s">
        <v>945</v>
      </c>
      <c r="B41" s="807" t="s">
        <v>54</v>
      </c>
      <c r="C41" s="807" t="s">
        <v>246</v>
      </c>
      <c r="D41" s="974" t="s">
        <v>89</v>
      </c>
      <c r="E41" s="807" t="s">
        <v>1612</v>
      </c>
      <c r="F41" s="323" t="s">
        <v>1610</v>
      </c>
      <c r="G41" s="807" t="s">
        <v>1240</v>
      </c>
      <c r="H41" s="807" t="s">
        <v>247</v>
      </c>
      <c r="I41" s="807" t="s">
        <v>91</v>
      </c>
      <c r="J41" s="807" t="s">
        <v>114</v>
      </c>
      <c r="K41" s="712">
        <v>0.25</v>
      </c>
      <c r="L41" s="765" t="s">
        <v>1611</v>
      </c>
      <c r="M41" s="234" t="s">
        <v>275</v>
      </c>
      <c r="N41" s="235" t="s">
        <v>1777</v>
      </c>
      <c r="O41" s="235" t="s">
        <v>1777</v>
      </c>
      <c r="P41" s="235" t="s">
        <v>1769</v>
      </c>
      <c r="Q41" s="235"/>
      <c r="R41" s="766" t="s">
        <v>946</v>
      </c>
      <c r="S41" s="767">
        <v>1.8008</v>
      </c>
      <c r="T41" s="731">
        <v>105.94020000014774</v>
      </c>
      <c r="U41" s="731">
        <v>26.485050000036935</v>
      </c>
      <c r="V41" s="725" t="s">
        <v>1322</v>
      </c>
      <c r="W41" s="768"/>
      <c r="X41" s="769">
        <v>2</v>
      </c>
      <c r="Y41" s="769"/>
      <c r="Z41" s="767"/>
      <c r="AA41" s="768"/>
      <c r="AB41" s="770">
        <v>2997</v>
      </c>
      <c r="AC41" s="746">
        <v>41743</v>
      </c>
      <c r="AD41" s="771" t="s">
        <v>172</v>
      </c>
      <c r="AE41" s="731">
        <v>195.79999999999987</v>
      </c>
      <c r="AF41" s="731">
        <v>195.79999999999987</v>
      </c>
      <c r="AG41" s="814">
        <v>42185</v>
      </c>
      <c r="AH41" s="841">
        <v>186.72499999999999</v>
      </c>
      <c r="AI41" s="815" t="s">
        <v>312</v>
      </c>
      <c r="AJ41" s="747">
        <v>6.5531865042174314E-2</v>
      </c>
      <c r="AK41" s="747">
        <v>6.267245004919926E-2</v>
      </c>
      <c r="AL41" s="846" t="s">
        <v>1658</v>
      </c>
      <c r="AM41" s="847" t="s">
        <v>1687</v>
      </c>
      <c r="AN41" s="847" t="s">
        <v>1656</v>
      </c>
      <c r="AO41" s="851">
        <v>0.99736643880227138</v>
      </c>
      <c r="AP41" s="855">
        <v>4.4773170452811293</v>
      </c>
    </row>
    <row r="42" spans="1:42" s="849" customFormat="1" ht="30.75" customHeight="1">
      <c r="A42" s="807" t="s">
        <v>948</v>
      </c>
      <c r="B42" s="807" t="s">
        <v>54</v>
      </c>
      <c r="C42" s="807" t="s">
        <v>246</v>
      </c>
      <c r="D42" s="974" t="s">
        <v>89</v>
      </c>
      <c r="E42" s="807" t="s">
        <v>1197</v>
      </c>
      <c r="F42" s="807"/>
      <c r="G42" s="560"/>
      <c r="H42" s="807" t="s">
        <v>247</v>
      </c>
      <c r="I42" s="807" t="s">
        <v>91</v>
      </c>
      <c r="J42" s="807" t="s">
        <v>114</v>
      </c>
      <c r="K42" s="712">
        <v>0.5</v>
      </c>
      <c r="L42" s="765" t="s">
        <v>956</v>
      </c>
      <c r="M42" s="234" t="s">
        <v>275</v>
      </c>
      <c r="N42" s="235">
        <v>3.5</v>
      </c>
      <c r="O42" s="235">
        <v>3.5</v>
      </c>
      <c r="P42" s="235">
        <v>2.5</v>
      </c>
      <c r="Q42" s="235"/>
      <c r="R42" s="766">
        <v>1983</v>
      </c>
      <c r="S42" s="767">
        <v>0.56730000000000003</v>
      </c>
      <c r="T42" s="731">
        <v>60.084900000000005</v>
      </c>
      <c r="U42" s="731">
        <v>30.042450000000002</v>
      </c>
      <c r="V42" s="725">
        <v>1300</v>
      </c>
      <c r="W42" s="768"/>
      <c r="X42" s="769">
        <v>1</v>
      </c>
      <c r="Y42" s="769"/>
      <c r="Z42" s="767"/>
      <c r="AA42" s="768"/>
      <c r="AB42" s="770">
        <v>240</v>
      </c>
      <c r="AC42" s="746">
        <v>41743</v>
      </c>
      <c r="AD42" s="771" t="s">
        <v>172</v>
      </c>
      <c r="AE42" s="731">
        <v>225</v>
      </c>
      <c r="AF42" s="731">
        <v>225</v>
      </c>
      <c r="AG42" s="814">
        <v>42339</v>
      </c>
      <c r="AH42" s="841">
        <v>225</v>
      </c>
      <c r="AI42" s="815" t="s">
        <v>110</v>
      </c>
      <c r="AJ42" s="747">
        <v>6.25E-2</v>
      </c>
      <c r="AK42" s="747">
        <v>4.8860664673373341E-2</v>
      </c>
      <c r="AL42" s="846" t="s">
        <v>1136</v>
      </c>
      <c r="AM42" s="847" t="s">
        <v>353</v>
      </c>
      <c r="AN42" s="847" t="s">
        <v>1077</v>
      </c>
      <c r="AO42" s="851">
        <v>0.78311855391287988</v>
      </c>
      <c r="AP42" s="855">
        <v>3.7988349639700996</v>
      </c>
    </row>
    <row r="43" spans="1:42" s="849" customFormat="1" ht="30.75" customHeight="1">
      <c r="A43" s="807" t="s">
        <v>245</v>
      </c>
      <c r="B43" s="807" t="s">
        <v>54</v>
      </c>
      <c r="C43" s="807" t="s">
        <v>246</v>
      </c>
      <c r="D43" s="974" t="s">
        <v>89</v>
      </c>
      <c r="E43" s="807" t="s">
        <v>1352</v>
      </c>
      <c r="F43" s="807"/>
      <c r="G43" s="807"/>
      <c r="H43" s="807" t="s">
        <v>247</v>
      </c>
      <c r="I43" s="807" t="s">
        <v>109</v>
      </c>
      <c r="J43" s="807" t="s">
        <v>114</v>
      </c>
      <c r="K43" s="712">
        <v>1</v>
      </c>
      <c r="L43" s="765" t="s">
        <v>93</v>
      </c>
      <c r="M43" s="234" t="s">
        <v>248</v>
      </c>
      <c r="N43" s="284" t="s">
        <v>1359</v>
      </c>
      <c r="O43" s="235" t="s">
        <v>1770</v>
      </c>
      <c r="P43" s="235" t="s">
        <v>1824</v>
      </c>
      <c r="Q43" s="771"/>
      <c r="R43" s="766">
        <v>1920</v>
      </c>
      <c r="S43" s="767">
        <v>0.4</v>
      </c>
      <c r="T43" s="731">
        <v>8.9742999999999995</v>
      </c>
      <c r="U43" s="731">
        <v>8.9742999999999995</v>
      </c>
      <c r="V43" s="725">
        <v>650</v>
      </c>
      <c r="W43" s="768"/>
      <c r="X43" s="769">
        <v>2</v>
      </c>
      <c r="Y43" s="769" t="s">
        <v>93</v>
      </c>
      <c r="Z43" s="767"/>
      <c r="AA43" s="768" t="s">
        <v>93</v>
      </c>
      <c r="AB43" s="770">
        <v>0</v>
      </c>
      <c r="AC43" s="746">
        <v>36220</v>
      </c>
      <c r="AD43" s="771" t="s">
        <v>94</v>
      </c>
      <c r="AE43" s="731">
        <v>35.784827800000002</v>
      </c>
      <c r="AF43" s="731"/>
      <c r="AG43" s="814">
        <v>41820</v>
      </c>
      <c r="AH43" s="841">
        <v>31.1</v>
      </c>
      <c r="AI43" s="815" t="s">
        <v>1055</v>
      </c>
      <c r="AJ43" s="747">
        <v>7.7499999999999999E-2</v>
      </c>
      <c r="AK43" s="747">
        <v>4.8032229230671485E-2</v>
      </c>
      <c r="AL43" s="846" t="s">
        <v>1544</v>
      </c>
      <c r="AM43" s="847" t="s">
        <v>1543</v>
      </c>
      <c r="AN43" s="847" t="s">
        <v>1742</v>
      </c>
      <c r="AO43" s="851">
        <v>0.86397824899992204</v>
      </c>
      <c r="AP43" s="855">
        <v>1.2121796439391526</v>
      </c>
    </row>
    <row r="44" spans="1:42" s="849" customFormat="1" ht="30.75" customHeight="1">
      <c r="A44" s="807" t="s">
        <v>695</v>
      </c>
      <c r="B44" s="807" t="s">
        <v>54</v>
      </c>
      <c r="C44" s="807" t="s">
        <v>246</v>
      </c>
      <c r="D44" s="974" t="s">
        <v>89</v>
      </c>
      <c r="E44" s="807" t="s">
        <v>1789</v>
      </c>
      <c r="F44" s="807" t="s">
        <v>1237</v>
      </c>
      <c r="G44" s="807"/>
      <c r="H44" s="807" t="s">
        <v>247</v>
      </c>
      <c r="I44" s="807" t="s">
        <v>91</v>
      </c>
      <c r="J44" s="807" t="s">
        <v>114</v>
      </c>
      <c r="K44" s="712">
        <v>1</v>
      </c>
      <c r="L44" s="765" t="s">
        <v>93</v>
      </c>
      <c r="M44" s="234" t="s">
        <v>248</v>
      </c>
      <c r="N44" s="284" t="s">
        <v>1771</v>
      </c>
      <c r="O44" s="235" t="s">
        <v>1772</v>
      </c>
      <c r="P44" s="235" t="s">
        <v>1773</v>
      </c>
      <c r="Q44" s="771"/>
      <c r="R44" s="766">
        <v>1992</v>
      </c>
      <c r="S44" s="767">
        <v>2.1</v>
      </c>
      <c r="T44" s="731">
        <v>76.57422000005819</v>
      </c>
      <c r="U44" s="731">
        <v>76.57422000005819</v>
      </c>
      <c r="V44" s="725">
        <v>1250</v>
      </c>
      <c r="W44" s="768"/>
      <c r="X44" s="769">
        <v>3</v>
      </c>
      <c r="Y44" s="769" t="s">
        <v>93</v>
      </c>
      <c r="Z44" s="767"/>
      <c r="AA44" s="768" t="s">
        <v>93</v>
      </c>
      <c r="AB44" s="770">
        <v>1041</v>
      </c>
      <c r="AC44" s="746">
        <v>36767</v>
      </c>
      <c r="AD44" s="771" t="s">
        <v>94</v>
      </c>
      <c r="AE44" s="731">
        <v>482.20000000000005</v>
      </c>
      <c r="AF44" s="731"/>
      <c r="AG44" s="814">
        <v>42369</v>
      </c>
      <c r="AH44" s="841">
        <v>482.2</v>
      </c>
      <c r="AI44" s="815" t="s">
        <v>152</v>
      </c>
      <c r="AJ44" s="747">
        <v>6.4100000000000004E-2</v>
      </c>
      <c r="AK44" s="747">
        <v>6.6564186829112387E-2</v>
      </c>
      <c r="AL44" s="846" t="s">
        <v>1143</v>
      </c>
      <c r="AM44" s="847" t="s">
        <v>1132</v>
      </c>
      <c r="AN44" s="847" t="s">
        <v>96</v>
      </c>
      <c r="AO44" s="851">
        <v>0.86520920487349207</v>
      </c>
      <c r="AP44" s="855">
        <v>4.2540628415232637</v>
      </c>
    </row>
    <row r="45" spans="1:42" s="849" customFormat="1" ht="30.75" customHeight="1">
      <c r="A45" s="807" t="s">
        <v>952</v>
      </c>
      <c r="B45" s="807" t="s">
        <v>54</v>
      </c>
      <c r="C45" s="807" t="s">
        <v>261</v>
      </c>
      <c r="D45" s="974" t="s">
        <v>89</v>
      </c>
      <c r="E45" s="807" t="s">
        <v>1792</v>
      </c>
      <c r="F45" s="560" t="s">
        <v>1688</v>
      </c>
      <c r="G45" s="807"/>
      <c r="H45" s="807" t="s">
        <v>262</v>
      </c>
      <c r="I45" s="807" t="s">
        <v>91</v>
      </c>
      <c r="J45" s="807" t="s">
        <v>92</v>
      </c>
      <c r="K45" s="712">
        <v>0.5</v>
      </c>
      <c r="L45" s="765" t="s">
        <v>956</v>
      </c>
      <c r="M45" s="234" t="s">
        <v>953</v>
      </c>
      <c r="N45" s="235">
        <v>4</v>
      </c>
      <c r="O45" s="235">
        <v>3.5</v>
      </c>
      <c r="P45" s="235"/>
      <c r="Q45" s="235"/>
      <c r="R45" s="766">
        <v>2002</v>
      </c>
      <c r="S45" s="767">
        <v>0.59099999999999997</v>
      </c>
      <c r="T45" s="731">
        <v>8.76</v>
      </c>
      <c r="U45" s="731">
        <v>4.38</v>
      </c>
      <c r="V45" s="725">
        <v>1800</v>
      </c>
      <c r="W45" s="768"/>
      <c r="X45" s="769">
        <v>1</v>
      </c>
      <c r="Y45" s="769"/>
      <c r="Z45" s="767"/>
      <c r="AA45" s="768"/>
      <c r="AB45" s="770">
        <v>161</v>
      </c>
      <c r="AC45" s="746">
        <v>41743</v>
      </c>
      <c r="AD45" s="771" t="s">
        <v>172</v>
      </c>
      <c r="AE45" s="731">
        <v>15.500000000000004</v>
      </c>
      <c r="AF45" s="731">
        <v>15.500000000000004</v>
      </c>
      <c r="AG45" s="814">
        <v>42369</v>
      </c>
      <c r="AH45" s="841">
        <v>15.5</v>
      </c>
      <c r="AI45" s="815" t="s">
        <v>110</v>
      </c>
      <c r="AJ45" s="747">
        <v>8.5000000000000006E-2</v>
      </c>
      <c r="AK45" s="747">
        <v>0.17439904218394831</v>
      </c>
      <c r="AL45" s="846" t="s">
        <v>1659</v>
      </c>
      <c r="AM45" s="847" t="s">
        <v>93</v>
      </c>
      <c r="AN45" s="847" t="s">
        <v>93</v>
      </c>
      <c r="AO45" s="851">
        <v>1</v>
      </c>
      <c r="AP45" s="855">
        <v>1.7500000000000002</v>
      </c>
    </row>
    <row r="46" spans="1:42" s="849" customFormat="1" ht="30.75" customHeight="1">
      <c r="A46" s="807" t="s">
        <v>950</v>
      </c>
      <c r="B46" s="807" t="s">
        <v>54</v>
      </c>
      <c r="C46" s="807" t="s">
        <v>261</v>
      </c>
      <c r="D46" s="974" t="s">
        <v>89</v>
      </c>
      <c r="E46" s="807" t="s">
        <v>1791</v>
      </c>
      <c r="F46" s="807" t="s">
        <v>1689</v>
      </c>
      <c r="G46" s="807" t="s">
        <v>1690</v>
      </c>
      <c r="H46" s="807" t="s">
        <v>262</v>
      </c>
      <c r="I46" s="807" t="s">
        <v>91</v>
      </c>
      <c r="J46" s="807" t="s">
        <v>114</v>
      </c>
      <c r="K46" s="712">
        <v>0.25</v>
      </c>
      <c r="L46" s="765" t="s">
        <v>1615</v>
      </c>
      <c r="M46" s="234" t="s">
        <v>171</v>
      </c>
      <c r="N46" s="235">
        <v>5</v>
      </c>
      <c r="O46" s="235">
        <v>5</v>
      </c>
      <c r="P46" s="235">
        <v>4.5</v>
      </c>
      <c r="Q46" s="235" t="s">
        <v>934</v>
      </c>
      <c r="R46" s="766">
        <v>2010</v>
      </c>
      <c r="S46" s="767">
        <v>0.34379999999999999</v>
      </c>
      <c r="T46" s="731">
        <v>22.405799999999999</v>
      </c>
      <c r="U46" s="731">
        <v>5.6014500000000007</v>
      </c>
      <c r="V46" s="725">
        <v>1570</v>
      </c>
      <c r="W46" s="768"/>
      <c r="X46" s="769">
        <v>1</v>
      </c>
      <c r="Y46" s="769"/>
      <c r="Z46" s="767"/>
      <c r="AA46" s="768"/>
      <c r="AB46" s="770">
        <v>96</v>
      </c>
      <c r="AC46" s="746">
        <v>41743</v>
      </c>
      <c r="AD46" s="771" t="s">
        <v>172</v>
      </c>
      <c r="AE46" s="731">
        <v>57.749999999999993</v>
      </c>
      <c r="AF46" s="731">
        <v>57.749999999999993</v>
      </c>
      <c r="AG46" s="814">
        <v>42339</v>
      </c>
      <c r="AH46" s="841">
        <v>57.75</v>
      </c>
      <c r="AI46" s="815" t="s">
        <v>110</v>
      </c>
      <c r="AJ46" s="747">
        <v>7.0000000000000007E-2</v>
      </c>
      <c r="AK46" s="747">
        <v>7.8394832162914277E-2</v>
      </c>
      <c r="AL46" s="846" t="s">
        <v>1660</v>
      </c>
      <c r="AM46" s="847" t="s">
        <v>1760</v>
      </c>
      <c r="AN46" s="847" t="s">
        <v>1661</v>
      </c>
      <c r="AO46" s="851">
        <v>1</v>
      </c>
      <c r="AP46" s="855">
        <v>5.6078574762245728</v>
      </c>
    </row>
    <row r="47" spans="1:42" s="849" customFormat="1" ht="30.75" customHeight="1">
      <c r="A47" s="807" t="s">
        <v>1751</v>
      </c>
      <c r="B47" s="807" t="s">
        <v>54</v>
      </c>
      <c r="C47" s="807" t="s">
        <v>261</v>
      </c>
      <c r="D47" s="974" t="s">
        <v>89</v>
      </c>
      <c r="E47" s="807" t="s">
        <v>1790</v>
      </c>
      <c r="F47" s="807" t="s">
        <v>1691</v>
      </c>
      <c r="G47" s="807" t="s">
        <v>1692</v>
      </c>
      <c r="H47" s="807" t="s">
        <v>262</v>
      </c>
      <c r="I47" s="807" t="s">
        <v>169</v>
      </c>
      <c r="J47" s="807" t="s">
        <v>114</v>
      </c>
      <c r="K47" s="712">
        <v>1</v>
      </c>
      <c r="L47" s="765" t="s">
        <v>93</v>
      </c>
      <c r="M47" s="234" t="s">
        <v>829</v>
      </c>
      <c r="N47" s="236">
        <v>5</v>
      </c>
      <c r="O47" s="236">
        <v>4.5</v>
      </c>
      <c r="P47" s="236">
        <v>3</v>
      </c>
      <c r="Q47" s="235"/>
      <c r="R47" s="766">
        <v>2003</v>
      </c>
      <c r="S47" s="767">
        <v>0.6</v>
      </c>
      <c r="T47" s="731">
        <v>47.264299999999999</v>
      </c>
      <c r="U47" s="731">
        <v>47.264299999999977</v>
      </c>
      <c r="V47" s="725">
        <v>2000</v>
      </c>
      <c r="W47" s="768"/>
      <c r="X47" s="769">
        <v>1</v>
      </c>
      <c r="Y47" s="769" t="s">
        <v>93</v>
      </c>
      <c r="Z47" s="767"/>
      <c r="AA47" s="768" t="s">
        <v>93</v>
      </c>
      <c r="AB47" s="770">
        <v>247</v>
      </c>
      <c r="AC47" s="746">
        <v>36921</v>
      </c>
      <c r="AD47" s="771" t="s">
        <v>94</v>
      </c>
      <c r="AE47" s="731">
        <v>400.00000000000011</v>
      </c>
      <c r="AF47" s="731"/>
      <c r="AG47" s="814">
        <v>42369</v>
      </c>
      <c r="AH47" s="841">
        <v>400</v>
      </c>
      <c r="AI47" s="815" t="s">
        <v>110</v>
      </c>
      <c r="AJ47" s="747">
        <v>7.0000000000000007E-2</v>
      </c>
      <c r="AK47" s="747">
        <v>8.7212696192192962E-2</v>
      </c>
      <c r="AL47" s="846" t="s">
        <v>1138</v>
      </c>
      <c r="AM47" s="847" t="s">
        <v>1736</v>
      </c>
      <c r="AN47" s="847" t="s">
        <v>1743</v>
      </c>
      <c r="AO47" s="851">
        <v>0.98699864379669222</v>
      </c>
      <c r="AP47" s="855">
        <v>2.7675744610189383</v>
      </c>
    </row>
    <row r="48" spans="1:42" s="849" customFormat="1" ht="30.75" customHeight="1">
      <c r="A48" s="263" t="s">
        <v>1693</v>
      </c>
      <c r="B48" s="807" t="s">
        <v>54</v>
      </c>
      <c r="C48" s="807" t="s">
        <v>261</v>
      </c>
      <c r="D48" s="974" t="s">
        <v>89</v>
      </c>
      <c r="E48" s="807" t="s">
        <v>1799</v>
      </c>
      <c r="F48" s="807" t="s">
        <v>1694</v>
      </c>
      <c r="G48" s="807" t="s">
        <v>1206</v>
      </c>
      <c r="H48" s="807" t="s">
        <v>262</v>
      </c>
      <c r="I48" s="807" t="s">
        <v>91</v>
      </c>
      <c r="J48" s="803" t="s">
        <v>114</v>
      </c>
      <c r="K48" s="712">
        <v>0.5</v>
      </c>
      <c r="L48" s="765" t="s">
        <v>143</v>
      </c>
      <c r="M48" s="234" t="s">
        <v>171</v>
      </c>
      <c r="N48" s="236"/>
      <c r="O48" s="236"/>
      <c r="P48" s="236"/>
      <c r="Q48" s="235" t="s">
        <v>1825</v>
      </c>
      <c r="R48" s="766">
        <v>2015</v>
      </c>
      <c r="S48" s="767">
        <v>0.62739999999999996</v>
      </c>
      <c r="T48" s="731">
        <v>52.688100000000006</v>
      </c>
      <c r="U48" s="731">
        <v>26.344050000000003</v>
      </c>
      <c r="V48" s="725">
        <v>1400</v>
      </c>
      <c r="W48" s="768"/>
      <c r="X48" s="769">
        <v>3</v>
      </c>
      <c r="Y48" s="769"/>
      <c r="Z48" s="767"/>
      <c r="AA48" s="768"/>
      <c r="AB48" s="770">
        <v>136</v>
      </c>
      <c r="AC48" s="746">
        <v>41395</v>
      </c>
      <c r="AD48" s="771" t="s">
        <v>172</v>
      </c>
      <c r="AE48" s="731">
        <v>226.43530200000001</v>
      </c>
      <c r="AF48" s="731">
        <v>226.43530200000001</v>
      </c>
      <c r="AG48" s="814">
        <v>42339</v>
      </c>
      <c r="AH48" s="841">
        <v>226.5</v>
      </c>
      <c r="AI48" s="815" t="s">
        <v>110</v>
      </c>
      <c r="AJ48" s="747">
        <v>7.0099999999999996E-2</v>
      </c>
      <c r="AK48" s="747">
        <v>7.737911390750199E-2</v>
      </c>
      <c r="AL48" s="846" t="s">
        <v>1695</v>
      </c>
      <c r="AM48" s="847" t="s">
        <v>1696</v>
      </c>
      <c r="AN48" s="847" t="s">
        <v>1697</v>
      </c>
      <c r="AO48" s="851">
        <v>1</v>
      </c>
      <c r="AP48" s="855">
        <v>5.5834101217363576</v>
      </c>
    </row>
    <row r="49" spans="1:42" s="849" customFormat="1" ht="30.75" customHeight="1">
      <c r="A49" s="263" t="s">
        <v>563</v>
      </c>
      <c r="B49" s="807" t="s">
        <v>267</v>
      </c>
      <c r="C49" s="807" t="s">
        <v>112</v>
      </c>
      <c r="D49" s="974" t="s">
        <v>89</v>
      </c>
      <c r="E49" s="807" t="s">
        <v>1336</v>
      </c>
      <c r="F49" s="807"/>
      <c r="G49" s="807"/>
      <c r="H49" s="807" t="s">
        <v>168</v>
      </c>
      <c r="I49" s="807" t="s">
        <v>268</v>
      </c>
      <c r="J49" s="807" t="s">
        <v>114</v>
      </c>
      <c r="K49" s="712">
        <v>1</v>
      </c>
      <c r="L49" s="765" t="s">
        <v>93</v>
      </c>
      <c r="M49" s="234" t="s">
        <v>826</v>
      </c>
      <c r="N49" s="288"/>
      <c r="O49" s="289"/>
      <c r="P49" s="289"/>
      <c r="Q49" s="235"/>
      <c r="R49" s="766">
        <v>1977</v>
      </c>
      <c r="S49" s="767" t="s">
        <v>93</v>
      </c>
      <c r="T49" s="731"/>
      <c r="U49" s="731"/>
      <c r="V49" s="725"/>
      <c r="W49" s="768"/>
      <c r="X49" s="769">
        <v>1</v>
      </c>
      <c r="Y49" s="769" t="s">
        <v>93</v>
      </c>
      <c r="Z49" s="767"/>
      <c r="AA49" s="768" t="s">
        <v>93</v>
      </c>
      <c r="AB49" s="770">
        <v>823</v>
      </c>
      <c r="AC49" s="746">
        <v>32021</v>
      </c>
      <c r="AD49" s="771" t="s">
        <v>94</v>
      </c>
      <c r="AE49" s="731">
        <v>78.5</v>
      </c>
      <c r="AF49" s="731"/>
      <c r="AG49" s="814">
        <v>42369</v>
      </c>
      <c r="AH49" s="841">
        <v>78.5</v>
      </c>
      <c r="AI49" s="815" t="s">
        <v>1097</v>
      </c>
      <c r="AJ49" s="747">
        <v>6.7500000000000004E-2</v>
      </c>
      <c r="AK49" s="747">
        <v>6.810623603885349E-2</v>
      </c>
      <c r="AL49" s="846" t="s">
        <v>1098</v>
      </c>
      <c r="AM49" s="847" t="s">
        <v>743</v>
      </c>
      <c r="AN49" s="847" t="s">
        <v>93</v>
      </c>
      <c r="AO49" s="851">
        <v>1</v>
      </c>
      <c r="AP49" s="855">
        <v>3.1352216410478482</v>
      </c>
    </row>
    <row r="50" spans="1:42" s="849" customFormat="1" ht="30.75" customHeight="1">
      <c r="A50" s="263" t="s">
        <v>270</v>
      </c>
      <c r="B50" s="807" t="s">
        <v>267</v>
      </c>
      <c r="C50" s="807" t="s">
        <v>246</v>
      </c>
      <c r="D50" s="974" t="s">
        <v>89</v>
      </c>
      <c r="E50" s="807" t="s">
        <v>834</v>
      </c>
      <c r="F50" s="807"/>
      <c r="G50" s="807"/>
      <c r="H50" s="807" t="s">
        <v>247</v>
      </c>
      <c r="I50" s="807" t="s">
        <v>268</v>
      </c>
      <c r="J50" s="807" t="s">
        <v>114</v>
      </c>
      <c r="K50" s="712">
        <v>1</v>
      </c>
      <c r="L50" s="765" t="s">
        <v>93</v>
      </c>
      <c r="M50" s="234" t="s">
        <v>271</v>
      </c>
      <c r="N50" s="288"/>
      <c r="O50" s="289"/>
      <c r="P50" s="289"/>
      <c r="Q50" s="235"/>
      <c r="R50" s="766">
        <v>1998</v>
      </c>
      <c r="S50" s="767" t="s">
        <v>93</v>
      </c>
      <c r="T50" s="731"/>
      <c r="U50" s="731"/>
      <c r="V50" s="725"/>
      <c r="W50" s="768"/>
      <c r="X50" s="769">
        <v>1</v>
      </c>
      <c r="Y50" s="769" t="s">
        <v>93</v>
      </c>
      <c r="Z50" s="767"/>
      <c r="AA50" s="768" t="s">
        <v>93</v>
      </c>
      <c r="AB50" s="770">
        <v>539</v>
      </c>
      <c r="AC50" s="746">
        <v>35947</v>
      </c>
      <c r="AD50" s="771" t="s">
        <v>306</v>
      </c>
      <c r="AE50" s="731"/>
      <c r="AF50" s="731"/>
      <c r="AG50" s="814"/>
      <c r="AH50" s="841"/>
      <c r="AI50" s="815"/>
      <c r="AJ50" s="747"/>
      <c r="AK50" s="747"/>
      <c r="AL50" s="846"/>
      <c r="AM50" s="847"/>
      <c r="AN50" s="847"/>
      <c r="AO50" s="851"/>
      <c r="AP50" s="855"/>
    </row>
    <row r="51" spans="1:42" s="849" customFormat="1" ht="30.75" customHeight="1">
      <c r="A51" s="263" t="s">
        <v>273</v>
      </c>
      <c r="B51" s="807" t="s">
        <v>267</v>
      </c>
      <c r="C51" s="807" t="s">
        <v>246</v>
      </c>
      <c r="D51" s="974" t="s">
        <v>89</v>
      </c>
      <c r="E51" s="807" t="s">
        <v>671</v>
      </c>
      <c r="F51" s="807"/>
      <c r="G51" s="807"/>
      <c r="H51" s="807" t="s">
        <v>247</v>
      </c>
      <c r="I51" s="807" t="s">
        <v>268</v>
      </c>
      <c r="J51" s="807" t="s">
        <v>114</v>
      </c>
      <c r="K51" s="712">
        <v>1</v>
      </c>
      <c r="L51" s="765" t="s">
        <v>93</v>
      </c>
      <c r="M51" s="234" t="s">
        <v>271</v>
      </c>
      <c r="N51" s="288"/>
      <c r="O51" s="289"/>
      <c r="P51" s="289"/>
      <c r="Q51" s="235"/>
      <c r="R51" s="766">
        <v>1998</v>
      </c>
      <c r="S51" s="767" t="s">
        <v>93</v>
      </c>
      <c r="T51" s="731"/>
      <c r="U51" s="731"/>
      <c r="V51" s="725"/>
      <c r="W51" s="768"/>
      <c r="X51" s="769">
        <v>1</v>
      </c>
      <c r="Y51" s="769" t="s">
        <v>93</v>
      </c>
      <c r="Z51" s="767"/>
      <c r="AA51" s="768" t="s">
        <v>93</v>
      </c>
      <c r="AB51" s="770">
        <v>1071</v>
      </c>
      <c r="AC51" s="746">
        <v>36220</v>
      </c>
      <c r="AD51" s="771" t="s">
        <v>94</v>
      </c>
      <c r="AE51" s="731">
        <v>53.508307149999986</v>
      </c>
      <c r="AF51" s="731"/>
      <c r="AG51" s="814">
        <v>41820</v>
      </c>
      <c r="AH51" s="841">
        <v>52.8</v>
      </c>
      <c r="AI51" s="815" t="s">
        <v>1055</v>
      </c>
      <c r="AJ51" s="747">
        <v>6.7500000000000004E-2</v>
      </c>
      <c r="AK51" s="747">
        <v>6.8645996393589911E-2</v>
      </c>
      <c r="AL51" s="846" t="s">
        <v>1098</v>
      </c>
      <c r="AM51" s="847" t="s">
        <v>93</v>
      </c>
      <c r="AN51" s="847" t="s">
        <v>93</v>
      </c>
      <c r="AO51" s="851">
        <v>1</v>
      </c>
      <c r="AP51" s="855">
        <v>2.9166666666666665</v>
      </c>
    </row>
    <row r="52" spans="1:42" s="849" customFormat="1" ht="30.75" customHeight="1">
      <c r="A52" s="263" t="s">
        <v>274</v>
      </c>
      <c r="B52" s="807" t="s">
        <v>267</v>
      </c>
      <c r="C52" s="807" t="s">
        <v>246</v>
      </c>
      <c r="D52" s="974" t="s">
        <v>89</v>
      </c>
      <c r="E52" s="807" t="s">
        <v>835</v>
      </c>
      <c r="F52" s="807"/>
      <c r="G52" s="807"/>
      <c r="H52" s="807" t="s">
        <v>247</v>
      </c>
      <c r="I52" s="807" t="s">
        <v>268</v>
      </c>
      <c r="J52" s="807" t="s">
        <v>92</v>
      </c>
      <c r="K52" s="712">
        <v>1</v>
      </c>
      <c r="L52" s="765" t="s">
        <v>93</v>
      </c>
      <c r="M52" s="234" t="s">
        <v>275</v>
      </c>
      <c r="N52" s="288"/>
      <c r="O52" s="289"/>
      <c r="P52" s="289"/>
      <c r="Q52" s="235"/>
      <c r="R52" s="766">
        <v>1965</v>
      </c>
      <c r="S52" s="767" t="s">
        <v>93</v>
      </c>
      <c r="T52" s="731"/>
      <c r="U52" s="731"/>
      <c r="V52" s="725"/>
      <c r="W52" s="768"/>
      <c r="X52" s="769">
        <v>1</v>
      </c>
      <c r="Y52" s="769" t="s">
        <v>93</v>
      </c>
      <c r="Z52" s="767"/>
      <c r="AA52" s="768" t="s">
        <v>93</v>
      </c>
      <c r="AB52" s="770">
        <v>940</v>
      </c>
      <c r="AC52" s="746">
        <v>30987</v>
      </c>
      <c r="AD52" s="771" t="s">
        <v>94</v>
      </c>
      <c r="AE52" s="731">
        <v>24.590914560000002</v>
      </c>
      <c r="AF52" s="731"/>
      <c r="AG52" s="814">
        <v>42185</v>
      </c>
      <c r="AH52" s="841">
        <v>24.5</v>
      </c>
      <c r="AI52" s="815" t="s">
        <v>1654</v>
      </c>
      <c r="AJ52" s="747">
        <v>9.5000000000000001E-2</v>
      </c>
      <c r="AK52" s="747">
        <v>9.5760033744999445E-2</v>
      </c>
      <c r="AL52" s="846" t="s">
        <v>1098</v>
      </c>
      <c r="AM52" s="847" t="s">
        <v>746</v>
      </c>
      <c r="AN52" s="847" t="s">
        <v>93</v>
      </c>
      <c r="AO52" s="851">
        <v>0.99999999946250007</v>
      </c>
      <c r="AP52" s="855">
        <v>2.9115932803303601</v>
      </c>
    </row>
    <row r="53" spans="1:42" s="849" customFormat="1" ht="30.75" customHeight="1">
      <c r="A53" s="803" t="s">
        <v>277</v>
      </c>
      <c r="B53" s="803" t="s">
        <v>55</v>
      </c>
      <c r="C53" s="803" t="s">
        <v>112</v>
      </c>
      <c r="D53" s="974" t="s">
        <v>89</v>
      </c>
      <c r="E53" s="803" t="s">
        <v>1793</v>
      </c>
      <c r="F53" s="803"/>
      <c r="G53" s="803"/>
      <c r="H53" s="803" t="s">
        <v>278</v>
      </c>
      <c r="I53" s="803" t="s">
        <v>279</v>
      </c>
      <c r="J53" s="803" t="s">
        <v>114</v>
      </c>
      <c r="K53" s="804">
        <v>1</v>
      </c>
      <c r="L53" s="805" t="s">
        <v>93</v>
      </c>
      <c r="M53" s="293" t="s">
        <v>280</v>
      </c>
      <c r="N53" s="288"/>
      <c r="O53" s="289"/>
      <c r="P53" s="289"/>
      <c r="Q53" s="235"/>
      <c r="R53" s="774">
        <v>1995</v>
      </c>
      <c r="S53" s="775">
        <v>1.9</v>
      </c>
      <c r="T53" s="731">
        <v>9.6280000000000001</v>
      </c>
      <c r="U53" s="731">
        <v>9.6280000000000001</v>
      </c>
      <c r="V53" s="726"/>
      <c r="W53" s="772">
        <v>0.50673684210526315</v>
      </c>
      <c r="X53" s="776">
        <v>1</v>
      </c>
      <c r="Y53" s="776">
        <v>1</v>
      </c>
      <c r="Z53" s="775">
        <v>9.6280000000000001</v>
      </c>
      <c r="AA53" s="777">
        <v>6.0864146240132942E-2</v>
      </c>
      <c r="AB53" s="778">
        <v>54</v>
      </c>
      <c r="AC53" s="779">
        <v>35977</v>
      </c>
      <c r="AD53" s="773" t="s">
        <v>94</v>
      </c>
      <c r="AE53" s="731">
        <v>14.737906449999997</v>
      </c>
      <c r="AF53" s="731"/>
      <c r="AG53" s="814">
        <v>42185</v>
      </c>
      <c r="AH53" s="841">
        <v>14.2</v>
      </c>
      <c r="AI53" s="815" t="s">
        <v>110</v>
      </c>
      <c r="AJ53" s="747">
        <v>7.2499999999999995E-2</v>
      </c>
      <c r="AK53" s="747">
        <v>7.1752036403487984E-2</v>
      </c>
      <c r="AL53" s="846" t="s">
        <v>764</v>
      </c>
      <c r="AM53" s="847" t="s">
        <v>93</v>
      </c>
      <c r="AN53" s="847" t="s">
        <v>93</v>
      </c>
      <c r="AO53" s="851">
        <v>1</v>
      </c>
      <c r="AP53" s="855">
        <v>4.833333333333333</v>
      </c>
    </row>
    <row r="54" spans="1:42" s="849" customFormat="1" ht="30.75" customHeight="1">
      <c r="A54" s="803" t="s">
        <v>282</v>
      </c>
      <c r="B54" s="803" t="s">
        <v>55</v>
      </c>
      <c r="C54" s="803" t="s">
        <v>112</v>
      </c>
      <c r="D54" s="974" t="s">
        <v>89</v>
      </c>
      <c r="E54" s="803" t="s">
        <v>1820</v>
      </c>
      <c r="F54" s="803"/>
      <c r="G54" s="803"/>
      <c r="H54" s="803" t="s">
        <v>283</v>
      </c>
      <c r="I54" s="803" t="s">
        <v>140</v>
      </c>
      <c r="J54" s="803" t="s">
        <v>114</v>
      </c>
      <c r="K54" s="804">
        <v>1</v>
      </c>
      <c r="L54" s="805" t="s">
        <v>93</v>
      </c>
      <c r="M54" s="293" t="s">
        <v>830</v>
      </c>
      <c r="N54" s="773"/>
      <c r="O54" s="295"/>
      <c r="P54" s="295"/>
      <c r="Q54" s="235"/>
      <c r="R54" s="774">
        <v>1989</v>
      </c>
      <c r="S54" s="775">
        <v>3.5</v>
      </c>
      <c r="T54" s="731">
        <v>26</v>
      </c>
      <c r="U54" s="731">
        <v>26.763700000000004</v>
      </c>
      <c r="V54" s="744"/>
      <c r="W54" s="772">
        <v>0.74289714285714281</v>
      </c>
      <c r="X54" s="776">
        <v>2</v>
      </c>
      <c r="Y54" s="776">
        <v>15</v>
      </c>
      <c r="Z54" s="775">
        <v>1.7334266666666667</v>
      </c>
      <c r="AA54" s="777">
        <v>0.42229024627800194</v>
      </c>
      <c r="AB54" s="778">
        <v>466</v>
      </c>
      <c r="AC54" s="779">
        <v>35674</v>
      </c>
      <c r="AD54" s="773" t="s">
        <v>306</v>
      </c>
      <c r="AE54" s="731"/>
      <c r="AF54" s="731"/>
      <c r="AG54" s="814"/>
      <c r="AH54" s="841"/>
      <c r="AI54" s="815"/>
      <c r="AJ54" s="747"/>
      <c r="AK54" s="747"/>
      <c r="AL54" s="846"/>
      <c r="AM54" s="847"/>
      <c r="AN54" s="847"/>
      <c r="AO54" s="851"/>
      <c r="AP54" s="855"/>
    </row>
    <row r="55" spans="1:42" s="849" customFormat="1" ht="30.75" customHeight="1">
      <c r="A55" s="803" t="s">
        <v>290</v>
      </c>
      <c r="B55" s="803" t="s">
        <v>55</v>
      </c>
      <c r="C55" s="803" t="s">
        <v>112</v>
      </c>
      <c r="D55" s="974" t="s">
        <v>89</v>
      </c>
      <c r="E55" s="803" t="s">
        <v>765</v>
      </c>
      <c r="F55" s="803"/>
      <c r="G55" s="803"/>
      <c r="H55" s="803" t="s">
        <v>278</v>
      </c>
      <c r="I55" s="803" t="s">
        <v>291</v>
      </c>
      <c r="J55" s="803" t="s">
        <v>114</v>
      </c>
      <c r="K55" s="804">
        <v>1</v>
      </c>
      <c r="L55" s="805" t="s">
        <v>93</v>
      </c>
      <c r="M55" s="293" t="s">
        <v>292</v>
      </c>
      <c r="N55" s="773"/>
      <c r="O55" s="295"/>
      <c r="P55" s="295"/>
      <c r="Q55" s="235"/>
      <c r="R55" s="774">
        <v>1995</v>
      </c>
      <c r="S55" s="775">
        <v>5.2</v>
      </c>
      <c r="T55" s="731">
        <v>13.422000000000001</v>
      </c>
      <c r="U55" s="731">
        <v>13.422000000000001</v>
      </c>
      <c r="V55" s="726"/>
      <c r="W55" s="772">
        <v>0.25811538461538464</v>
      </c>
      <c r="X55" s="776">
        <v>1</v>
      </c>
      <c r="Y55" s="776">
        <v>1</v>
      </c>
      <c r="Z55" s="775">
        <v>13.422000000000001</v>
      </c>
      <c r="AA55" s="777">
        <v>9.9985099091044555E-2</v>
      </c>
      <c r="AB55" s="778">
        <v>163</v>
      </c>
      <c r="AC55" s="779">
        <v>37591</v>
      </c>
      <c r="AD55" s="773" t="s">
        <v>94</v>
      </c>
      <c r="AE55" s="731">
        <v>57.511066600000007</v>
      </c>
      <c r="AF55" s="731"/>
      <c r="AG55" s="814">
        <v>42185</v>
      </c>
      <c r="AH55" s="841">
        <v>57</v>
      </c>
      <c r="AI55" s="815" t="s">
        <v>1654</v>
      </c>
      <c r="AJ55" s="747">
        <v>0.08</v>
      </c>
      <c r="AK55" s="747">
        <v>7.4353782506137653E-2</v>
      </c>
      <c r="AL55" s="846" t="s">
        <v>1143</v>
      </c>
      <c r="AM55" s="847" t="s">
        <v>93</v>
      </c>
      <c r="AN55" s="847" t="s">
        <v>93</v>
      </c>
      <c r="AO55" s="851">
        <v>1</v>
      </c>
      <c r="AP55" s="855">
        <v>2.8333333333333335</v>
      </c>
    </row>
    <row r="56" spans="1:42" s="849" customFormat="1" ht="30.75" customHeight="1">
      <c r="A56" s="803" t="s">
        <v>298</v>
      </c>
      <c r="B56" s="803" t="s">
        <v>55</v>
      </c>
      <c r="C56" s="803" t="s">
        <v>112</v>
      </c>
      <c r="D56" s="974" t="s">
        <v>89</v>
      </c>
      <c r="E56" s="803" t="s">
        <v>1338</v>
      </c>
      <c r="F56" s="803"/>
      <c r="G56" s="803"/>
      <c r="H56" s="803" t="s">
        <v>299</v>
      </c>
      <c r="I56" s="803" t="s">
        <v>140</v>
      </c>
      <c r="J56" s="803" t="s">
        <v>114</v>
      </c>
      <c r="K56" s="804">
        <v>1</v>
      </c>
      <c r="L56" s="805" t="s">
        <v>93</v>
      </c>
      <c r="M56" s="293" t="s">
        <v>141</v>
      </c>
      <c r="N56" s="773"/>
      <c r="O56" s="295"/>
      <c r="P56" s="295"/>
      <c r="Q56" s="235"/>
      <c r="R56" s="774">
        <v>1992</v>
      </c>
      <c r="S56" s="775">
        <v>2.6</v>
      </c>
      <c r="T56" s="731">
        <v>12.301399999999999</v>
      </c>
      <c r="U56" s="731">
        <v>12.301400000000001</v>
      </c>
      <c r="V56" s="726"/>
      <c r="W56" s="772">
        <v>0.47313076923076924</v>
      </c>
      <c r="X56" s="776">
        <v>1</v>
      </c>
      <c r="Y56" s="776">
        <v>2</v>
      </c>
      <c r="Z56" s="775">
        <v>6.1506999999999996</v>
      </c>
      <c r="AA56" s="777">
        <v>0.4677</v>
      </c>
      <c r="AB56" s="778">
        <v>299</v>
      </c>
      <c r="AC56" s="779">
        <v>36130</v>
      </c>
      <c r="AD56" s="773" t="s">
        <v>94</v>
      </c>
      <c r="AE56" s="731">
        <v>23.115942950000001</v>
      </c>
      <c r="AF56" s="731"/>
      <c r="AG56" s="814">
        <v>42185</v>
      </c>
      <c r="AH56" s="841">
        <v>21.7</v>
      </c>
      <c r="AI56" s="815" t="s">
        <v>1654</v>
      </c>
      <c r="AJ56" s="747">
        <v>8.5000000000000006E-2</v>
      </c>
      <c r="AK56" s="747">
        <v>7.0346907861701585E-2</v>
      </c>
      <c r="AL56" s="846" t="s">
        <v>1144</v>
      </c>
      <c r="AM56" s="847" t="s">
        <v>93</v>
      </c>
      <c r="AN56" s="847" t="s">
        <v>93</v>
      </c>
      <c r="AO56" s="851">
        <v>0.86208073877770008</v>
      </c>
      <c r="AP56" s="855">
        <v>6.6163406574787613</v>
      </c>
    </row>
    <row r="57" spans="1:42" s="849" customFormat="1" ht="30.75" customHeight="1">
      <c r="A57" s="803" t="s">
        <v>1698</v>
      </c>
      <c r="B57" s="803" t="s">
        <v>55</v>
      </c>
      <c r="C57" s="803" t="s">
        <v>112</v>
      </c>
      <c r="D57" s="974" t="s">
        <v>89</v>
      </c>
      <c r="E57" s="803" t="s">
        <v>1699</v>
      </c>
      <c r="F57" s="803" t="s">
        <v>1700</v>
      </c>
      <c r="G57" s="803"/>
      <c r="H57" s="803" t="s">
        <v>338</v>
      </c>
      <c r="I57" s="803" t="s">
        <v>140</v>
      </c>
      <c r="J57" s="803" t="s">
        <v>114</v>
      </c>
      <c r="K57" s="804">
        <v>1</v>
      </c>
      <c r="L57" s="805" t="s">
        <v>93</v>
      </c>
      <c r="M57" s="293"/>
      <c r="N57" s="773" t="s">
        <v>1774</v>
      </c>
      <c r="O57" s="295" t="s">
        <v>1774</v>
      </c>
      <c r="P57" s="295"/>
      <c r="Q57" s="235"/>
      <c r="R57" s="774" t="s">
        <v>1710</v>
      </c>
      <c r="S57" s="775">
        <v>4.9000000000000004</v>
      </c>
      <c r="T57" s="731">
        <v>29.331500000000009</v>
      </c>
      <c r="U57" s="731">
        <v>29.361279999999997</v>
      </c>
      <c r="V57" s="726"/>
      <c r="W57" s="748">
        <v>0.620253164556962</v>
      </c>
      <c r="X57" s="776">
        <v>6</v>
      </c>
      <c r="Y57" s="776">
        <v>48</v>
      </c>
      <c r="Z57" s="775">
        <v>613.16666666666663</v>
      </c>
      <c r="AA57" s="777">
        <v>0.76</v>
      </c>
      <c r="AB57" s="778">
        <v>640</v>
      </c>
      <c r="AC57" s="806">
        <v>42020</v>
      </c>
      <c r="AD57" s="773" t="s">
        <v>94</v>
      </c>
      <c r="AE57" s="731">
        <v>109.99999999999997</v>
      </c>
      <c r="AF57" s="731"/>
      <c r="AG57" s="814">
        <v>42369</v>
      </c>
      <c r="AH57" s="841">
        <v>110</v>
      </c>
      <c r="AI57" s="815" t="s">
        <v>110</v>
      </c>
      <c r="AJ57" s="747">
        <v>6.7500000000000004E-2</v>
      </c>
      <c r="AK57" s="747">
        <v>7.0523199279807297E-2</v>
      </c>
      <c r="AL57" s="846" t="s">
        <v>1635</v>
      </c>
      <c r="AM57" s="847" t="s">
        <v>1636</v>
      </c>
      <c r="AN57" s="847" t="s">
        <v>1764</v>
      </c>
      <c r="AO57" s="851">
        <v>0.92681177387361868</v>
      </c>
      <c r="AP57" s="855">
        <v>3.2008214266520829</v>
      </c>
    </row>
    <row r="58" spans="1:42" s="849" customFormat="1" ht="30.75" customHeight="1">
      <c r="A58" s="803" t="s">
        <v>1701</v>
      </c>
      <c r="B58" s="803" t="s">
        <v>55</v>
      </c>
      <c r="C58" s="803" t="s">
        <v>112</v>
      </c>
      <c r="D58" s="974" t="s">
        <v>89</v>
      </c>
      <c r="E58" s="803" t="s">
        <v>1699</v>
      </c>
      <c r="F58" s="803" t="s">
        <v>1700</v>
      </c>
      <c r="G58" s="803"/>
      <c r="H58" s="803" t="s">
        <v>338</v>
      </c>
      <c r="I58" s="803" t="s">
        <v>140</v>
      </c>
      <c r="J58" s="803" t="s">
        <v>114</v>
      </c>
      <c r="K58" s="804">
        <v>1</v>
      </c>
      <c r="L58" s="805" t="s">
        <v>93</v>
      </c>
      <c r="M58" s="293"/>
      <c r="N58" s="773"/>
      <c r="O58" s="295"/>
      <c r="P58" s="295"/>
      <c r="Q58" s="235"/>
      <c r="R58" s="774" t="s">
        <v>1710</v>
      </c>
      <c r="S58" s="775">
        <v>3</v>
      </c>
      <c r="T58" s="731">
        <v>14.161900000000001</v>
      </c>
      <c r="U58" s="731">
        <v>13.2148</v>
      </c>
      <c r="V58" s="726"/>
      <c r="W58" s="748">
        <v>0.37974683544303794</v>
      </c>
      <c r="X58" s="776">
        <v>2</v>
      </c>
      <c r="Y58" s="776">
        <v>17</v>
      </c>
      <c r="Z58" s="775">
        <v>834.41176470588232</v>
      </c>
      <c r="AA58" s="777">
        <v>0.56000000000000005</v>
      </c>
      <c r="AB58" s="778">
        <v>287</v>
      </c>
      <c r="AC58" s="806">
        <v>42020</v>
      </c>
      <c r="AD58" s="749" t="s">
        <v>306</v>
      </c>
      <c r="AE58" s="731"/>
      <c r="AF58" s="731"/>
      <c r="AG58" s="814"/>
      <c r="AH58" s="841"/>
      <c r="AI58" s="815"/>
      <c r="AJ58" s="747"/>
      <c r="AK58" s="747"/>
      <c r="AL58" s="846"/>
      <c r="AM58" s="847"/>
      <c r="AN58" s="847"/>
      <c r="AO58" s="851"/>
      <c r="AP58" s="855"/>
    </row>
    <row r="59" spans="1:42" s="849" customFormat="1" ht="30.75" customHeight="1">
      <c r="A59" s="803" t="s">
        <v>303</v>
      </c>
      <c r="B59" s="803" t="s">
        <v>55</v>
      </c>
      <c r="C59" s="803" t="s">
        <v>112</v>
      </c>
      <c r="D59" s="974" t="s">
        <v>89</v>
      </c>
      <c r="E59" s="803" t="s">
        <v>1277</v>
      </c>
      <c r="F59" s="803"/>
      <c r="G59" s="803"/>
      <c r="H59" s="803" t="s">
        <v>278</v>
      </c>
      <c r="I59" s="803" t="s">
        <v>279</v>
      </c>
      <c r="J59" s="803" t="s">
        <v>114</v>
      </c>
      <c r="K59" s="804">
        <v>1</v>
      </c>
      <c r="L59" s="805" t="s">
        <v>93</v>
      </c>
      <c r="M59" s="293" t="s">
        <v>304</v>
      </c>
      <c r="N59" s="773"/>
      <c r="O59" s="295"/>
      <c r="P59" s="295"/>
      <c r="Q59" s="235"/>
      <c r="R59" s="774">
        <v>2004</v>
      </c>
      <c r="S59" s="775">
        <v>2.6</v>
      </c>
      <c r="T59" s="731">
        <v>16.914999999999999</v>
      </c>
      <c r="U59" s="731">
        <v>16.914999999999999</v>
      </c>
      <c r="V59" s="726"/>
      <c r="W59" s="772">
        <v>0.65057692307692305</v>
      </c>
      <c r="X59" s="776">
        <v>1</v>
      </c>
      <c r="Y59" s="776">
        <v>1</v>
      </c>
      <c r="Z59" s="775">
        <v>16.914999999999999</v>
      </c>
      <c r="AA59" s="777">
        <v>2.146024238841265E-2</v>
      </c>
      <c r="AB59" s="778">
        <v>144</v>
      </c>
      <c r="AC59" s="779">
        <v>38047</v>
      </c>
      <c r="AD59" s="773" t="s">
        <v>94</v>
      </c>
      <c r="AE59" s="731">
        <v>27.195484</v>
      </c>
      <c r="AF59" s="731"/>
      <c r="AG59" s="814">
        <v>42185</v>
      </c>
      <c r="AH59" s="841">
        <v>26.8</v>
      </c>
      <c r="AI59" s="815" t="s">
        <v>110</v>
      </c>
      <c r="AJ59" s="747">
        <v>7.2499999999999995E-2</v>
      </c>
      <c r="AK59" s="747">
        <v>7.3609795655675769E-2</v>
      </c>
      <c r="AL59" s="846" t="s">
        <v>1167</v>
      </c>
      <c r="AM59" s="847" t="s">
        <v>93</v>
      </c>
      <c r="AN59" s="847" t="s">
        <v>93</v>
      </c>
      <c r="AO59" s="851">
        <v>1</v>
      </c>
      <c r="AP59" s="855">
        <v>4.833333333333333</v>
      </c>
    </row>
    <row r="60" spans="1:42" s="849" customFormat="1" ht="30.75" customHeight="1">
      <c r="A60" s="803" t="s">
        <v>1841</v>
      </c>
      <c r="B60" s="803" t="s">
        <v>55</v>
      </c>
      <c r="C60" s="803" t="s">
        <v>112</v>
      </c>
      <c r="D60" s="974" t="s">
        <v>89</v>
      </c>
      <c r="E60" s="77" t="s">
        <v>1842</v>
      </c>
      <c r="F60" s="77"/>
      <c r="G60" s="77"/>
      <c r="H60" s="803" t="s">
        <v>278</v>
      </c>
      <c r="I60" s="803" t="s">
        <v>317</v>
      </c>
      <c r="J60" s="803" t="s">
        <v>114</v>
      </c>
      <c r="K60" s="804">
        <v>1</v>
      </c>
      <c r="L60" s="805"/>
      <c r="M60" s="293" t="s">
        <v>305</v>
      </c>
      <c r="N60" s="773"/>
      <c r="O60" s="295"/>
      <c r="P60" s="295"/>
      <c r="Q60" s="235"/>
      <c r="R60" s="774">
        <v>2013</v>
      </c>
      <c r="S60" s="775">
        <v>6.3402000000000003</v>
      </c>
      <c r="T60" s="731">
        <v>30.114999999999998</v>
      </c>
      <c r="U60" s="731">
        <v>30.114999999999998</v>
      </c>
      <c r="V60" s="726"/>
      <c r="W60" s="772">
        <v>0.4506324721617615</v>
      </c>
      <c r="X60" s="776">
        <v>2</v>
      </c>
      <c r="Y60" s="776">
        <v>5</v>
      </c>
      <c r="Z60" s="775">
        <v>6.0229999999999997</v>
      </c>
      <c r="AA60" s="777">
        <v>0.05</v>
      </c>
      <c r="AB60" s="778">
        <v>215</v>
      </c>
      <c r="AC60" s="779">
        <v>41089</v>
      </c>
      <c r="AD60" s="773" t="s">
        <v>306</v>
      </c>
      <c r="AE60" s="731"/>
      <c r="AF60" s="731"/>
      <c r="AG60" s="814"/>
      <c r="AH60" s="841"/>
      <c r="AI60" s="815"/>
      <c r="AJ60" s="747"/>
      <c r="AK60" s="747"/>
      <c r="AL60" s="846"/>
      <c r="AM60" s="847"/>
      <c r="AN60" s="847"/>
      <c r="AO60" s="851"/>
      <c r="AP60" s="855"/>
    </row>
    <row r="61" spans="1:42" s="849" customFormat="1" ht="30.75" customHeight="1">
      <c r="A61" s="803" t="s">
        <v>308</v>
      </c>
      <c r="B61" s="803" t="s">
        <v>55</v>
      </c>
      <c r="C61" s="803" t="s">
        <v>112</v>
      </c>
      <c r="D61" s="974" t="s">
        <v>89</v>
      </c>
      <c r="E61" s="803" t="s">
        <v>1340</v>
      </c>
      <c r="F61" s="803"/>
      <c r="G61" s="803"/>
      <c r="H61" s="803" t="s">
        <v>283</v>
      </c>
      <c r="I61" s="803" t="s">
        <v>140</v>
      </c>
      <c r="J61" s="803" t="s">
        <v>114</v>
      </c>
      <c r="K61" s="804">
        <v>1</v>
      </c>
      <c r="L61" s="805" t="s">
        <v>93</v>
      </c>
      <c r="M61" s="293" t="s">
        <v>305</v>
      </c>
      <c r="N61" s="773"/>
      <c r="O61" s="295"/>
      <c r="P61" s="295"/>
      <c r="Q61" s="235"/>
      <c r="R61" s="774">
        <v>1985</v>
      </c>
      <c r="S61" s="775">
        <v>3.2</v>
      </c>
      <c r="T61" s="731">
        <v>19.213650000000001</v>
      </c>
      <c r="U61" s="731">
        <v>19.22195</v>
      </c>
      <c r="V61" s="726"/>
      <c r="W61" s="772">
        <v>0.60042656249999982</v>
      </c>
      <c r="X61" s="776">
        <v>2</v>
      </c>
      <c r="Y61" s="776">
        <v>9</v>
      </c>
      <c r="Z61" s="775">
        <v>2.1348500000000001</v>
      </c>
      <c r="AA61" s="777">
        <v>0.55950872912854677</v>
      </c>
      <c r="AB61" s="778">
        <v>401</v>
      </c>
      <c r="AC61" s="779">
        <v>35674</v>
      </c>
      <c r="AD61" s="773" t="s">
        <v>94</v>
      </c>
      <c r="AE61" s="731">
        <v>29.294069919999998</v>
      </c>
      <c r="AF61" s="731"/>
      <c r="AG61" s="814">
        <v>42185</v>
      </c>
      <c r="AH61" s="841">
        <v>28.9</v>
      </c>
      <c r="AI61" s="815" t="s">
        <v>312</v>
      </c>
      <c r="AJ61" s="747">
        <v>0.08</v>
      </c>
      <c r="AK61" s="747">
        <v>6.3232331514855633E-2</v>
      </c>
      <c r="AL61" s="846" t="s">
        <v>1758</v>
      </c>
      <c r="AM61" s="847" t="s">
        <v>1737</v>
      </c>
      <c r="AN61" s="847" t="s">
        <v>1148</v>
      </c>
      <c r="AO61" s="851">
        <v>0.74669583470979783</v>
      </c>
      <c r="AP61" s="855">
        <v>3.0461375084650903</v>
      </c>
    </row>
    <row r="62" spans="1:42" s="849" customFormat="1" ht="30.75" customHeight="1">
      <c r="A62" s="803" t="s">
        <v>311</v>
      </c>
      <c r="B62" s="803" t="s">
        <v>55</v>
      </c>
      <c r="C62" s="803" t="s">
        <v>112</v>
      </c>
      <c r="D62" s="974" t="s">
        <v>89</v>
      </c>
      <c r="E62" s="803" t="s">
        <v>1276</v>
      </c>
      <c r="F62" s="803"/>
      <c r="G62" s="803"/>
      <c r="H62" s="803" t="s">
        <v>299</v>
      </c>
      <c r="I62" s="803" t="s">
        <v>140</v>
      </c>
      <c r="J62" s="803" t="s">
        <v>114</v>
      </c>
      <c r="K62" s="804">
        <v>1</v>
      </c>
      <c r="L62" s="805" t="s">
        <v>93</v>
      </c>
      <c r="M62" s="293" t="s">
        <v>831</v>
      </c>
      <c r="N62" s="773"/>
      <c r="O62" s="295"/>
      <c r="P62" s="295"/>
      <c r="Q62" s="235"/>
      <c r="R62" s="774">
        <v>1991</v>
      </c>
      <c r="S62" s="775">
        <v>2</v>
      </c>
      <c r="T62" s="731">
        <v>18.970500000000001</v>
      </c>
      <c r="U62" s="731">
        <v>18.970499999999998</v>
      </c>
      <c r="V62" s="745"/>
      <c r="W62" s="772">
        <v>0.969445</v>
      </c>
      <c r="X62" s="776">
        <v>2</v>
      </c>
      <c r="Y62" s="776">
        <v>10</v>
      </c>
      <c r="Z62" s="775">
        <v>1.8970500000000001</v>
      </c>
      <c r="AA62" s="777">
        <v>0.67641607637037604</v>
      </c>
      <c r="AB62" s="778">
        <v>414</v>
      </c>
      <c r="AC62" s="779">
        <v>35674</v>
      </c>
      <c r="AD62" s="773" t="s">
        <v>94</v>
      </c>
      <c r="AE62" s="731">
        <v>43.897690319999981</v>
      </c>
      <c r="AF62" s="731"/>
      <c r="AG62" s="814">
        <v>42004</v>
      </c>
      <c r="AH62" s="841">
        <v>41.6</v>
      </c>
      <c r="AI62" s="815" t="s">
        <v>152</v>
      </c>
      <c r="AJ62" s="747">
        <v>0.08</v>
      </c>
      <c r="AK62" s="747">
        <v>4.209185334919005E-2</v>
      </c>
      <c r="AL62" s="846" t="s">
        <v>1149</v>
      </c>
      <c r="AM62" s="847" t="s">
        <v>1759</v>
      </c>
      <c r="AN62" s="847" t="s">
        <v>1662</v>
      </c>
      <c r="AO62" s="851">
        <v>0.56807147940222968</v>
      </c>
      <c r="AP62" s="855">
        <v>1.5049998521993202</v>
      </c>
    </row>
    <row r="63" spans="1:42" s="849" customFormat="1" ht="30.75" customHeight="1">
      <c r="A63" s="803" t="s">
        <v>316</v>
      </c>
      <c r="B63" s="803" t="s">
        <v>55</v>
      </c>
      <c r="C63" s="803" t="s">
        <v>112</v>
      </c>
      <c r="D63" s="974" t="s">
        <v>89</v>
      </c>
      <c r="E63" s="803" t="s">
        <v>1275</v>
      </c>
      <c r="F63" s="803"/>
      <c r="G63" s="803"/>
      <c r="H63" s="803" t="s">
        <v>278</v>
      </c>
      <c r="I63" s="803" t="s">
        <v>317</v>
      </c>
      <c r="J63" s="803" t="s">
        <v>114</v>
      </c>
      <c r="K63" s="804">
        <v>1</v>
      </c>
      <c r="L63" s="805" t="s">
        <v>93</v>
      </c>
      <c r="M63" s="293" t="s">
        <v>305</v>
      </c>
      <c r="N63" s="773"/>
      <c r="O63" s="295"/>
      <c r="P63" s="295"/>
      <c r="Q63" s="235"/>
      <c r="R63" s="774">
        <v>2004</v>
      </c>
      <c r="S63" s="775">
        <v>5.8</v>
      </c>
      <c r="T63" s="731">
        <v>30.7578</v>
      </c>
      <c r="U63" s="731">
        <v>30.7578</v>
      </c>
      <c r="V63" s="726"/>
      <c r="W63" s="772">
        <v>0.53028448275862072</v>
      </c>
      <c r="X63" s="776">
        <v>4</v>
      </c>
      <c r="Y63" s="776">
        <v>5</v>
      </c>
      <c r="Z63" s="775">
        <v>6.1515599999999999</v>
      </c>
      <c r="AA63" s="777">
        <v>0.13626387918001073</v>
      </c>
      <c r="AB63" s="778">
        <v>278</v>
      </c>
      <c r="AC63" s="779">
        <v>37653</v>
      </c>
      <c r="AD63" s="773" t="s">
        <v>94</v>
      </c>
      <c r="AE63" s="731">
        <v>51.016184470000006</v>
      </c>
      <c r="AF63" s="731"/>
      <c r="AG63" s="814">
        <v>42185</v>
      </c>
      <c r="AH63" s="841">
        <v>51</v>
      </c>
      <c r="AI63" s="815" t="s">
        <v>312</v>
      </c>
      <c r="AJ63" s="747">
        <v>7.4999999999999997E-2</v>
      </c>
      <c r="AK63" s="747">
        <v>6.4016764494516501E-2</v>
      </c>
      <c r="AL63" s="846" t="s">
        <v>1150</v>
      </c>
      <c r="AM63" s="847" t="s">
        <v>318</v>
      </c>
      <c r="AN63" s="847" t="s">
        <v>319</v>
      </c>
      <c r="AO63" s="851">
        <v>0.87772857616604572</v>
      </c>
      <c r="AP63" s="855">
        <v>3.0160833669021256</v>
      </c>
    </row>
    <row r="64" spans="1:42" s="849" customFormat="1" ht="30.75" customHeight="1">
      <c r="A64" s="803" t="s">
        <v>1303</v>
      </c>
      <c r="B64" s="803" t="s">
        <v>55</v>
      </c>
      <c r="C64" s="803" t="s">
        <v>112</v>
      </c>
      <c r="D64" s="974" t="s">
        <v>89</v>
      </c>
      <c r="E64" s="803" t="s">
        <v>1828</v>
      </c>
      <c r="F64" s="803" t="s">
        <v>1241</v>
      </c>
      <c r="G64" s="803"/>
      <c r="H64" s="803" t="s">
        <v>278</v>
      </c>
      <c r="I64" s="803" t="s">
        <v>317</v>
      </c>
      <c r="J64" s="803" t="s">
        <v>114</v>
      </c>
      <c r="K64" s="804">
        <v>0.5</v>
      </c>
      <c r="L64" s="805" t="s">
        <v>769</v>
      </c>
      <c r="M64" s="293" t="s">
        <v>831</v>
      </c>
      <c r="N64" s="773"/>
      <c r="O64" s="295"/>
      <c r="P64" s="295"/>
      <c r="Q64" s="235"/>
      <c r="R64" s="774">
        <v>2014</v>
      </c>
      <c r="S64" s="775">
        <v>3.4</v>
      </c>
      <c r="T64" s="731">
        <v>19.364900000000002</v>
      </c>
      <c r="U64" s="731">
        <v>9.6824500000000011</v>
      </c>
      <c r="V64" s="726"/>
      <c r="W64" s="772">
        <v>0.6</v>
      </c>
      <c r="X64" s="776">
        <v>1</v>
      </c>
      <c r="Y64" s="776">
        <v>2</v>
      </c>
      <c r="Z64" s="775">
        <v>9.6824500000000011</v>
      </c>
      <c r="AA64" s="777">
        <v>0.06</v>
      </c>
      <c r="AB64" s="778">
        <v>92</v>
      </c>
      <c r="AC64" s="779">
        <v>39417</v>
      </c>
      <c r="AD64" s="773" t="s">
        <v>94</v>
      </c>
      <c r="AE64" s="731">
        <v>15.019963000000001</v>
      </c>
      <c r="AF64" s="731">
        <v>15.019963000000001</v>
      </c>
      <c r="AG64" s="814">
        <v>42185</v>
      </c>
      <c r="AH64" s="841">
        <v>15</v>
      </c>
      <c r="AI64" s="815" t="s">
        <v>312</v>
      </c>
      <c r="AJ64" s="747">
        <v>7.2499999999999995E-2</v>
      </c>
      <c r="AK64" s="747">
        <v>5.5550922134423475E-2</v>
      </c>
      <c r="AL64" s="846" t="s">
        <v>1091</v>
      </c>
      <c r="AM64" s="847" t="s">
        <v>1738</v>
      </c>
      <c r="AN64" s="847" t="s">
        <v>93</v>
      </c>
      <c r="AO64" s="851">
        <v>1</v>
      </c>
      <c r="AP64" s="855">
        <v>4.778551427782836</v>
      </c>
    </row>
    <row r="65" spans="1:42" s="849" customFormat="1" ht="30.75" customHeight="1">
      <c r="A65" s="803" t="s">
        <v>1403</v>
      </c>
      <c r="B65" s="803" t="s">
        <v>55</v>
      </c>
      <c r="C65" s="803" t="s">
        <v>112</v>
      </c>
      <c r="D65" s="974" t="s">
        <v>89</v>
      </c>
      <c r="E65" s="803" t="s">
        <v>1831</v>
      </c>
      <c r="F65" s="803" t="s">
        <v>1241</v>
      </c>
      <c r="G65" s="803" t="s">
        <v>1586</v>
      </c>
      <c r="H65" s="803" t="s">
        <v>278</v>
      </c>
      <c r="I65" s="803" t="s">
        <v>317</v>
      </c>
      <c r="J65" s="803" t="s">
        <v>114</v>
      </c>
      <c r="K65" s="804">
        <v>0.5</v>
      </c>
      <c r="L65" s="805" t="s">
        <v>769</v>
      </c>
      <c r="M65" s="293" t="s">
        <v>831</v>
      </c>
      <c r="N65" s="773"/>
      <c r="O65" s="295"/>
      <c r="P65" s="295"/>
      <c r="Q65" s="773" t="s">
        <v>1602</v>
      </c>
      <c r="R65" s="774">
        <v>2012</v>
      </c>
      <c r="S65" s="775">
        <v>4.2729999999999997</v>
      </c>
      <c r="T65" s="731">
        <v>23.352</v>
      </c>
      <c r="U65" s="731">
        <v>11.676</v>
      </c>
      <c r="V65" s="726"/>
      <c r="W65" s="772">
        <v>0.54650128715188395</v>
      </c>
      <c r="X65" s="776">
        <v>1</v>
      </c>
      <c r="Y65" s="776">
        <v>2</v>
      </c>
      <c r="Z65" s="775">
        <v>11.676</v>
      </c>
      <c r="AA65" s="777">
        <v>4.7129391602399318E-2</v>
      </c>
      <c r="AB65" s="778">
        <v>111</v>
      </c>
      <c r="AC65" s="779">
        <v>39417</v>
      </c>
      <c r="AD65" s="773" t="s">
        <v>94</v>
      </c>
      <c r="AE65" s="731">
        <v>18.231390640000001</v>
      </c>
      <c r="AF65" s="731">
        <v>18.231390640000001</v>
      </c>
      <c r="AG65" s="814">
        <v>42185</v>
      </c>
      <c r="AH65" s="841">
        <v>18.25</v>
      </c>
      <c r="AI65" s="815" t="s">
        <v>312</v>
      </c>
      <c r="AJ65" s="747">
        <v>7.4999999999999997E-2</v>
      </c>
      <c r="AK65" s="747">
        <v>7.9699795818186647E-2</v>
      </c>
      <c r="AL65" s="846" t="s">
        <v>1556</v>
      </c>
      <c r="AM65" s="847" t="s">
        <v>322</v>
      </c>
      <c r="AN65" s="847" t="s">
        <v>1658</v>
      </c>
      <c r="AO65" s="851">
        <v>1</v>
      </c>
      <c r="AP65" s="855">
        <v>3.9015239465300469</v>
      </c>
    </row>
    <row r="66" spans="1:42" s="849" customFormat="1" ht="30.75" customHeight="1">
      <c r="A66" s="803" t="s">
        <v>631</v>
      </c>
      <c r="B66" s="803" t="s">
        <v>55</v>
      </c>
      <c r="C66" s="803" t="s">
        <v>112</v>
      </c>
      <c r="D66" s="974" t="s">
        <v>89</v>
      </c>
      <c r="E66" s="803" t="s">
        <v>1854</v>
      </c>
      <c r="F66" s="803" t="s">
        <v>1241</v>
      </c>
      <c r="G66" s="803"/>
      <c r="H66" s="803" t="s">
        <v>278</v>
      </c>
      <c r="I66" s="803" t="s">
        <v>317</v>
      </c>
      <c r="J66" s="803" t="s">
        <v>114</v>
      </c>
      <c r="K66" s="804">
        <v>0.5</v>
      </c>
      <c r="L66" s="805" t="s">
        <v>769</v>
      </c>
      <c r="M66" s="293" t="s">
        <v>831</v>
      </c>
      <c r="N66" s="773"/>
      <c r="O66" s="295"/>
      <c r="P66" s="295"/>
      <c r="Q66" s="773"/>
      <c r="R66" s="774">
        <v>2012</v>
      </c>
      <c r="S66" s="775">
        <v>3.7551999999999999</v>
      </c>
      <c r="T66" s="731">
        <v>18.247199999999996</v>
      </c>
      <c r="U66" s="731">
        <v>9.1236000000000015</v>
      </c>
      <c r="V66" s="726"/>
      <c r="W66" s="772">
        <v>0.48591819343843196</v>
      </c>
      <c r="X66" s="776">
        <v>1</v>
      </c>
      <c r="Y66" s="776">
        <v>4</v>
      </c>
      <c r="Z66" s="775">
        <v>4.561799999999999</v>
      </c>
      <c r="AA66" s="777">
        <v>0.14511815511420934</v>
      </c>
      <c r="AB66" s="778">
        <v>150</v>
      </c>
      <c r="AC66" s="779">
        <v>39417</v>
      </c>
      <c r="AD66" s="773" t="s">
        <v>94</v>
      </c>
      <c r="AE66" s="731">
        <v>14.986731000000001</v>
      </c>
      <c r="AF66" s="731">
        <v>14.986731000000001</v>
      </c>
      <c r="AG66" s="814">
        <v>42185</v>
      </c>
      <c r="AH66" s="841">
        <v>14.95</v>
      </c>
      <c r="AI66" s="815" t="s">
        <v>312</v>
      </c>
      <c r="AJ66" s="747">
        <v>7.4999999999999997E-2</v>
      </c>
      <c r="AK66" s="747">
        <v>7.9237075970289464E-2</v>
      </c>
      <c r="AL66" s="846" t="s">
        <v>1556</v>
      </c>
      <c r="AM66" s="847" t="s">
        <v>632</v>
      </c>
      <c r="AN66" s="847" t="s">
        <v>1744</v>
      </c>
      <c r="AO66" s="851">
        <v>1</v>
      </c>
      <c r="AP66" s="855">
        <v>3.0779151527756459</v>
      </c>
    </row>
    <row r="67" spans="1:42" s="849" customFormat="1" ht="30.75" customHeight="1">
      <c r="A67" s="803" t="s">
        <v>324</v>
      </c>
      <c r="B67" s="803" t="s">
        <v>55</v>
      </c>
      <c r="C67" s="803" t="s">
        <v>112</v>
      </c>
      <c r="D67" s="974" t="s">
        <v>89</v>
      </c>
      <c r="E67" s="803" t="s">
        <v>1833</v>
      </c>
      <c r="F67" s="803" t="s">
        <v>1241</v>
      </c>
      <c r="G67" s="803"/>
      <c r="H67" s="803" t="s">
        <v>278</v>
      </c>
      <c r="I67" s="803" t="s">
        <v>279</v>
      </c>
      <c r="J67" s="803" t="s">
        <v>114</v>
      </c>
      <c r="K67" s="804">
        <v>0.5</v>
      </c>
      <c r="L67" s="805" t="s">
        <v>769</v>
      </c>
      <c r="M67" s="293" t="s">
        <v>831</v>
      </c>
      <c r="N67" s="773"/>
      <c r="O67" s="295"/>
      <c r="P67" s="295"/>
      <c r="Q67" s="773"/>
      <c r="R67" s="774">
        <v>2012</v>
      </c>
      <c r="S67" s="775">
        <v>1.2450000000000001</v>
      </c>
      <c r="T67" s="731">
        <v>5.4649999999999999</v>
      </c>
      <c r="U67" s="731">
        <v>2.7324999999999999</v>
      </c>
      <c r="V67" s="726"/>
      <c r="W67" s="772">
        <v>0.43895582329317262</v>
      </c>
      <c r="X67" s="776">
        <v>1</v>
      </c>
      <c r="Y67" s="776">
        <v>1</v>
      </c>
      <c r="Z67" s="775">
        <v>5.4649999999999999</v>
      </c>
      <c r="AA67" s="777">
        <v>6.9891484274416035E-2</v>
      </c>
      <c r="AB67" s="778">
        <v>34</v>
      </c>
      <c r="AC67" s="779">
        <v>39417</v>
      </c>
      <c r="AD67" s="773" t="s">
        <v>94</v>
      </c>
      <c r="AE67" s="731">
        <v>4.676704</v>
      </c>
      <c r="AF67" s="731">
        <v>4.676704</v>
      </c>
      <c r="AG67" s="814">
        <v>42185</v>
      </c>
      <c r="AH67" s="841">
        <v>4.6749999999999998</v>
      </c>
      <c r="AI67" s="815" t="s">
        <v>312</v>
      </c>
      <c r="AJ67" s="747">
        <v>7.2499999999999995E-2</v>
      </c>
      <c r="AK67" s="747">
        <v>7.6946600961750003E-2</v>
      </c>
      <c r="AL67" s="846" t="s">
        <v>325</v>
      </c>
      <c r="AM67" s="847" t="s">
        <v>93</v>
      </c>
      <c r="AN67" s="847" t="s">
        <v>93</v>
      </c>
      <c r="AO67" s="851">
        <v>1</v>
      </c>
      <c r="AP67" s="855">
        <v>4</v>
      </c>
    </row>
    <row r="68" spans="1:42" s="849" customFormat="1" ht="30.75" customHeight="1">
      <c r="A68" s="803" t="s">
        <v>326</v>
      </c>
      <c r="B68" s="803" t="s">
        <v>55</v>
      </c>
      <c r="C68" s="803" t="s">
        <v>112</v>
      </c>
      <c r="D68" s="974" t="s">
        <v>89</v>
      </c>
      <c r="E68" s="803" t="s">
        <v>1587</v>
      </c>
      <c r="F68" s="803" t="s">
        <v>1241</v>
      </c>
      <c r="G68" s="803"/>
      <c r="H68" s="803" t="s">
        <v>278</v>
      </c>
      <c r="I68" s="803" t="s">
        <v>317</v>
      </c>
      <c r="J68" s="803" t="s">
        <v>114</v>
      </c>
      <c r="K68" s="804">
        <v>0.5</v>
      </c>
      <c r="L68" s="805" t="s">
        <v>769</v>
      </c>
      <c r="M68" s="293" t="s">
        <v>831</v>
      </c>
      <c r="N68" s="773"/>
      <c r="O68" s="295"/>
      <c r="P68" s="295"/>
      <c r="Q68" s="773"/>
      <c r="R68" s="774">
        <v>2010</v>
      </c>
      <c r="S68" s="775">
        <v>3.1040000000000001</v>
      </c>
      <c r="T68" s="731">
        <v>18.654</v>
      </c>
      <c r="U68" s="731">
        <v>9.327</v>
      </c>
      <c r="V68" s="726"/>
      <c r="W68" s="772">
        <v>0.6009664948453608</v>
      </c>
      <c r="X68" s="776">
        <v>1</v>
      </c>
      <c r="Y68" s="776">
        <v>1</v>
      </c>
      <c r="Z68" s="775">
        <v>18.654</v>
      </c>
      <c r="AA68" s="777">
        <v>3.2164683177870697E-2</v>
      </c>
      <c r="AB68" s="778">
        <v>84</v>
      </c>
      <c r="AC68" s="779">
        <v>39417</v>
      </c>
      <c r="AD68" s="773" t="s">
        <v>94</v>
      </c>
      <c r="AE68" s="731">
        <v>14.651704519999999</v>
      </c>
      <c r="AF68" s="731">
        <v>14.651704519999999</v>
      </c>
      <c r="AG68" s="814">
        <v>42185</v>
      </c>
      <c r="AH68" s="841">
        <v>14.65</v>
      </c>
      <c r="AI68" s="815" t="s">
        <v>312</v>
      </c>
      <c r="AJ68" s="747">
        <v>7.2499999999999995E-2</v>
      </c>
      <c r="AK68" s="747">
        <v>7.5360838903690927E-2</v>
      </c>
      <c r="AL68" s="846" t="s">
        <v>327</v>
      </c>
      <c r="AM68" s="847" t="s">
        <v>93</v>
      </c>
      <c r="AN68" s="847" t="s">
        <v>93</v>
      </c>
      <c r="AO68" s="851">
        <v>1</v>
      </c>
      <c r="AP68" s="855">
        <v>4.666666666666667</v>
      </c>
    </row>
    <row r="69" spans="1:42" s="849" customFormat="1" ht="30.75" customHeight="1">
      <c r="A69" s="803" t="s">
        <v>1404</v>
      </c>
      <c r="B69" s="803" t="s">
        <v>55</v>
      </c>
      <c r="C69" s="803" t="s">
        <v>112</v>
      </c>
      <c r="D69" s="974" t="s">
        <v>89</v>
      </c>
      <c r="E69" s="803" t="s">
        <v>1829</v>
      </c>
      <c r="F69" s="803" t="s">
        <v>1241</v>
      </c>
      <c r="G69" s="803"/>
      <c r="H69" s="803" t="s">
        <v>278</v>
      </c>
      <c r="I69" s="803" t="s">
        <v>279</v>
      </c>
      <c r="J69" s="803" t="s">
        <v>114</v>
      </c>
      <c r="K69" s="804">
        <v>0.5</v>
      </c>
      <c r="L69" s="805" t="s">
        <v>769</v>
      </c>
      <c r="M69" s="293" t="s">
        <v>831</v>
      </c>
      <c r="N69" s="773"/>
      <c r="O69" s="295"/>
      <c r="P69" s="295"/>
      <c r="Q69" s="773"/>
      <c r="R69" s="774">
        <v>2013</v>
      </c>
      <c r="S69" s="775">
        <v>3.5019999999999998</v>
      </c>
      <c r="T69" s="731">
        <v>17.859099999999998</v>
      </c>
      <c r="U69" s="731">
        <v>8.929549999999999</v>
      </c>
      <c r="V69" s="726"/>
      <c r="W69" s="772">
        <v>0.50996858937749856</v>
      </c>
      <c r="X69" s="776">
        <v>1</v>
      </c>
      <c r="Y69" s="776">
        <v>1</v>
      </c>
      <c r="Z69" s="775">
        <v>17.859099999999998</v>
      </c>
      <c r="AA69" s="777">
        <v>0.21199000000000001</v>
      </c>
      <c r="AB69" s="778">
        <v>242</v>
      </c>
      <c r="AC69" s="779">
        <v>39417</v>
      </c>
      <c r="AD69" s="773" t="s">
        <v>94</v>
      </c>
      <c r="AE69" s="731">
        <v>17.945170999999998</v>
      </c>
      <c r="AF69" s="731">
        <v>17.945170999999998</v>
      </c>
      <c r="AG69" s="814">
        <v>42185</v>
      </c>
      <c r="AH69" s="841">
        <v>17.8</v>
      </c>
      <c r="AI69" s="815" t="s">
        <v>312</v>
      </c>
      <c r="AJ69" s="747">
        <v>6.7500000000000004E-2</v>
      </c>
      <c r="AK69" s="747">
        <v>6.8135928646295085E-2</v>
      </c>
      <c r="AL69" s="846" t="s">
        <v>680</v>
      </c>
      <c r="AM69" s="847" t="s">
        <v>93</v>
      </c>
      <c r="AN69" s="847" t="s">
        <v>93</v>
      </c>
      <c r="AO69" s="851">
        <v>1</v>
      </c>
      <c r="AP69" s="855">
        <v>12.999999999999998</v>
      </c>
    </row>
    <row r="70" spans="1:42" s="849" customFormat="1" ht="30.75" customHeight="1">
      <c r="A70" s="803" t="s">
        <v>688</v>
      </c>
      <c r="B70" s="803" t="s">
        <v>55</v>
      </c>
      <c r="C70" s="803" t="s">
        <v>112</v>
      </c>
      <c r="D70" s="974" t="s">
        <v>89</v>
      </c>
      <c r="E70" s="803" t="s">
        <v>1835</v>
      </c>
      <c r="F70" s="803" t="s">
        <v>1243</v>
      </c>
      <c r="G70" s="803"/>
      <c r="H70" s="803" t="s">
        <v>278</v>
      </c>
      <c r="I70" s="803" t="s">
        <v>317</v>
      </c>
      <c r="J70" s="803" t="s">
        <v>114</v>
      </c>
      <c r="K70" s="804">
        <v>0.5</v>
      </c>
      <c r="L70" s="805" t="s">
        <v>769</v>
      </c>
      <c r="M70" s="293" t="s">
        <v>831</v>
      </c>
      <c r="N70" s="773"/>
      <c r="O70" s="295"/>
      <c r="P70" s="295"/>
      <c r="Q70" s="773"/>
      <c r="R70" s="774">
        <v>2012</v>
      </c>
      <c r="S70" s="775">
        <v>2.5190000000000001</v>
      </c>
      <c r="T70" s="731">
        <v>13.433299999999997</v>
      </c>
      <c r="U70" s="731">
        <v>6.7166499999999987</v>
      </c>
      <c r="V70" s="726"/>
      <c r="W70" s="772">
        <v>0.53327907899960292</v>
      </c>
      <c r="X70" s="776">
        <v>1</v>
      </c>
      <c r="Y70" s="776">
        <v>1</v>
      </c>
      <c r="Z70" s="775">
        <v>13.433299999999999</v>
      </c>
      <c r="AA70" s="777">
        <v>2.8549962434259956E-2</v>
      </c>
      <c r="AB70" s="778">
        <v>200</v>
      </c>
      <c r="AC70" s="779">
        <v>39417</v>
      </c>
      <c r="AD70" s="773" t="s">
        <v>94</v>
      </c>
      <c r="AE70" s="731">
        <v>12.666052000000001</v>
      </c>
      <c r="AF70" s="731">
        <v>12.666052000000001</v>
      </c>
      <c r="AG70" s="814">
        <v>42185</v>
      </c>
      <c r="AH70" s="841">
        <v>12.625</v>
      </c>
      <c r="AI70" s="815" t="s">
        <v>312</v>
      </c>
      <c r="AJ70" s="747">
        <v>7.0000000000000007E-2</v>
      </c>
      <c r="AK70" s="747">
        <v>7.237697067235796E-2</v>
      </c>
      <c r="AL70" s="846" t="s">
        <v>633</v>
      </c>
      <c r="AM70" s="847" t="s">
        <v>93</v>
      </c>
      <c r="AN70" s="847" t="s">
        <v>93</v>
      </c>
      <c r="AO70" s="851">
        <v>1</v>
      </c>
      <c r="AP70" s="855">
        <v>7</v>
      </c>
    </row>
    <row r="71" spans="1:42" s="849" customFormat="1" ht="30.75" customHeight="1">
      <c r="A71" s="803" t="s">
        <v>1702</v>
      </c>
      <c r="B71" s="803" t="s">
        <v>55</v>
      </c>
      <c r="C71" s="803" t="s">
        <v>112</v>
      </c>
      <c r="D71" s="974" t="s">
        <v>89</v>
      </c>
      <c r="E71" s="803" t="s">
        <v>1836</v>
      </c>
      <c r="F71" s="803" t="s">
        <v>1241</v>
      </c>
      <c r="G71" s="803"/>
      <c r="H71" s="803" t="s">
        <v>278</v>
      </c>
      <c r="I71" s="803" t="s">
        <v>317</v>
      </c>
      <c r="J71" s="803" t="s">
        <v>114</v>
      </c>
      <c r="K71" s="804">
        <v>0.5</v>
      </c>
      <c r="L71" s="805" t="s">
        <v>769</v>
      </c>
      <c r="M71" s="293" t="s">
        <v>831</v>
      </c>
      <c r="N71" s="773"/>
      <c r="O71" s="295"/>
      <c r="P71" s="295"/>
      <c r="Q71" s="773"/>
      <c r="R71" s="774">
        <v>2015</v>
      </c>
      <c r="S71" s="775">
        <v>4.45</v>
      </c>
      <c r="T71" s="731">
        <v>2.113</v>
      </c>
      <c r="U71" s="731">
        <v>2.113</v>
      </c>
      <c r="V71" s="726"/>
      <c r="W71" s="772"/>
      <c r="X71" s="776"/>
      <c r="Y71" s="776"/>
      <c r="Z71" s="775"/>
      <c r="AA71" s="777"/>
      <c r="AB71" s="778"/>
      <c r="AC71" s="779">
        <v>39417</v>
      </c>
      <c r="AD71" s="773" t="s">
        <v>94</v>
      </c>
      <c r="AE71" s="731">
        <v>4.766038</v>
      </c>
      <c r="AF71" s="731">
        <v>4.766038</v>
      </c>
      <c r="AG71" s="814">
        <v>42156</v>
      </c>
      <c r="AH71" s="841">
        <v>1.5</v>
      </c>
      <c r="AI71" s="815" t="s">
        <v>110</v>
      </c>
      <c r="AJ71" s="747">
        <v>7.2499999999999995E-2</v>
      </c>
      <c r="AK71" s="747"/>
      <c r="AL71" s="847" t="s">
        <v>1778</v>
      </c>
      <c r="AM71" s="847" t="s">
        <v>1779</v>
      </c>
      <c r="AN71" s="847"/>
      <c r="AO71" s="851">
        <v>1</v>
      </c>
      <c r="AP71" s="855">
        <v>8.25</v>
      </c>
    </row>
    <row r="72" spans="1:42" s="849" customFormat="1" ht="30.75" customHeight="1">
      <c r="A72" s="803" t="s">
        <v>328</v>
      </c>
      <c r="B72" s="803" t="s">
        <v>55</v>
      </c>
      <c r="C72" s="803" t="s">
        <v>112</v>
      </c>
      <c r="D72" s="974" t="s">
        <v>89</v>
      </c>
      <c r="E72" s="803" t="s">
        <v>1830</v>
      </c>
      <c r="F72" s="803" t="s">
        <v>1241</v>
      </c>
      <c r="G72" s="803"/>
      <c r="H72" s="803" t="s">
        <v>278</v>
      </c>
      <c r="I72" s="803" t="s">
        <v>279</v>
      </c>
      <c r="J72" s="803" t="s">
        <v>114</v>
      </c>
      <c r="K72" s="804">
        <v>0.5</v>
      </c>
      <c r="L72" s="805" t="s">
        <v>769</v>
      </c>
      <c r="M72" s="293" t="s">
        <v>831</v>
      </c>
      <c r="N72" s="773"/>
      <c r="O72" s="295"/>
      <c r="P72" s="295"/>
      <c r="Q72" s="773"/>
      <c r="R72" s="774">
        <v>2010</v>
      </c>
      <c r="S72" s="775">
        <v>3.7852999999999999</v>
      </c>
      <c r="T72" s="731">
        <v>17.298000000000002</v>
      </c>
      <c r="U72" s="731">
        <v>8.6490000000000009</v>
      </c>
      <c r="V72" s="726"/>
      <c r="W72" s="772">
        <v>0.45697831083401574</v>
      </c>
      <c r="X72" s="776">
        <v>1</v>
      </c>
      <c r="Y72" s="776">
        <v>1</v>
      </c>
      <c r="Z72" s="775">
        <v>17.297000000000001</v>
      </c>
      <c r="AA72" s="777">
        <v>0.1414118055154073</v>
      </c>
      <c r="AB72" s="778">
        <v>243</v>
      </c>
      <c r="AC72" s="779">
        <v>39417</v>
      </c>
      <c r="AD72" s="773" t="s">
        <v>94</v>
      </c>
      <c r="AE72" s="731">
        <v>19.184181389999999</v>
      </c>
      <c r="AF72" s="731">
        <v>19.184181389999999</v>
      </c>
      <c r="AG72" s="814">
        <v>42185</v>
      </c>
      <c r="AH72" s="841">
        <v>19.100000000000001</v>
      </c>
      <c r="AI72" s="815" t="s">
        <v>312</v>
      </c>
      <c r="AJ72" s="747">
        <v>6.7500000000000004E-2</v>
      </c>
      <c r="AK72" s="747">
        <v>7.1643112074212922E-2</v>
      </c>
      <c r="AL72" s="846" t="s">
        <v>329</v>
      </c>
      <c r="AM72" s="847"/>
      <c r="AN72" s="847" t="s">
        <v>93</v>
      </c>
      <c r="AO72" s="851">
        <v>1</v>
      </c>
      <c r="AP72" s="855">
        <v>10.166666666666666</v>
      </c>
    </row>
    <row r="73" spans="1:42" s="849" customFormat="1" ht="30.75" customHeight="1">
      <c r="A73" s="803" t="s">
        <v>330</v>
      </c>
      <c r="B73" s="803" t="s">
        <v>55</v>
      </c>
      <c r="C73" s="803" t="s">
        <v>112</v>
      </c>
      <c r="D73" s="974" t="s">
        <v>89</v>
      </c>
      <c r="E73" s="803" t="s">
        <v>1588</v>
      </c>
      <c r="F73" s="803" t="s">
        <v>1241</v>
      </c>
      <c r="G73" s="803"/>
      <c r="H73" s="803" t="s">
        <v>278</v>
      </c>
      <c r="I73" s="803" t="s">
        <v>317</v>
      </c>
      <c r="J73" s="803" t="s">
        <v>114</v>
      </c>
      <c r="K73" s="804">
        <v>0.5</v>
      </c>
      <c r="L73" s="805" t="s">
        <v>769</v>
      </c>
      <c r="M73" s="293" t="s">
        <v>831</v>
      </c>
      <c r="N73" s="773"/>
      <c r="O73" s="295"/>
      <c r="P73" s="295"/>
      <c r="Q73" s="773"/>
      <c r="R73" s="774">
        <v>2011</v>
      </c>
      <c r="S73" s="775">
        <v>3.85</v>
      </c>
      <c r="T73" s="731">
        <v>17.003900000000002</v>
      </c>
      <c r="U73" s="731">
        <v>8.5019500000000008</v>
      </c>
      <c r="V73" s="726"/>
      <c r="W73" s="772">
        <v>0.44165974025974031</v>
      </c>
      <c r="X73" s="776">
        <v>1</v>
      </c>
      <c r="Y73" s="776">
        <v>1</v>
      </c>
      <c r="Z73" s="775">
        <v>17.003900000000002</v>
      </c>
      <c r="AA73" s="777">
        <v>0</v>
      </c>
      <c r="AB73" s="778">
        <v>115</v>
      </c>
      <c r="AC73" s="779">
        <v>39417</v>
      </c>
      <c r="AD73" s="773" t="s">
        <v>94</v>
      </c>
      <c r="AE73" s="731">
        <v>24.613318969999998</v>
      </c>
      <c r="AF73" s="731">
        <v>24.613318969999998</v>
      </c>
      <c r="AG73" s="814">
        <v>42185</v>
      </c>
      <c r="AH73" s="841">
        <v>24.5</v>
      </c>
      <c r="AI73" s="815" t="s">
        <v>312</v>
      </c>
      <c r="AJ73" s="747">
        <v>7.0000000000000007E-2</v>
      </c>
      <c r="AK73" s="747">
        <v>7.324625657888674E-2</v>
      </c>
      <c r="AL73" s="846" t="s">
        <v>331</v>
      </c>
      <c r="AM73" s="847" t="s">
        <v>93</v>
      </c>
      <c r="AN73" s="847" t="s">
        <v>93</v>
      </c>
      <c r="AO73" s="851">
        <v>1</v>
      </c>
      <c r="AP73" s="855">
        <v>10.75</v>
      </c>
    </row>
    <row r="74" spans="1:42" s="849" customFormat="1" ht="30.75" customHeight="1">
      <c r="A74" s="803" t="s">
        <v>1703</v>
      </c>
      <c r="B74" s="803" t="s">
        <v>55</v>
      </c>
      <c r="C74" s="803" t="s">
        <v>112</v>
      </c>
      <c r="D74" s="974" t="s">
        <v>89</v>
      </c>
      <c r="E74" s="803" t="s">
        <v>1837</v>
      </c>
      <c r="F74" s="803" t="s">
        <v>1241</v>
      </c>
      <c r="G74" s="803"/>
      <c r="H74" s="803" t="s">
        <v>278</v>
      </c>
      <c r="I74" s="803" t="s">
        <v>317</v>
      </c>
      <c r="J74" s="803" t="s">
        <v>114</v>
      </c>
      <c r="K74" s="804">
        <v>0.5</v>
      </c>
      <c r="L74" s="805" t="s">
        <v>769</v>
      </c>
      <c r="M74" s="293" t="s">
        <v>831</v>
      </c>
      <c r="N74" s="773"/>
      <c r="O74" s="295"/>
      <c r="P74" s="295"/>
      <c r="Q74" s="773"/>
      <c r="R74" s="774">
        <v>2015</v>
      </c>
      <c r="S74" s="775">
        <v>0.77</v>
      </c>
      <c r="T74" s="731">
        <v>1.8092999999999997</v>
      </c>
      <c r="U74" s="731">
        <v>0.9</v>
      </c>
      <c r="V74" s="726"/>
      <c r="W74" s="772"/>
      <c r="X74" s="776">
        <v>1</v>
      </c>
      <c r="Y74" s="776">
        <v>1</v>
      </c>
      <c r="Z74" s="775"/>
      <c r="AA74" s="777"/>
      <c r="AB74" s="778"/>
      <c r="AC74" s="779">
        <v>39417</v>
      </c>
      <c r="AD74" s="773" t="s">
        <v>94</v>
      </c>
      <c r="AE74" s="731">
        <v>1.8999999999999997</v>
      </c>
      <c r="AF74" s="731">
        <v>1.8999999999999997</v>
      </c>
      <c r="AG74" s="814">
        <v>42156</v>
      </c>
      <c r="AH74" s="841">
        <v>1.7</v>
      </c>
      <c r="AI74" s="815" t="s">
        <v>312</v>
      </c>
      <c r="AJ74" s="747">
        <v>6.5000000000000002E-2</v>
      </c>
      <c r="AK74" s="747">
        <v>6.0297197368421054E-2</v>
      </c>
      <c r="AL74" s="846" t="s">
        <v>1672</v>
      </c>
      <c r="AM74" s="847" t="s">
        <v>93</v>
      </c>
      <c r="AN74" s="847" t="s">
        <v>93</v>
      </c>
      <c r="AO74" s="851">
        <v>1</v>
      </c>
      <c r="AP74" s="855">
        <v>14.75</v>
      </c>
    </row>
    <row r="75" spans="1:42" s="849" customFormat="1" ht="30.75" customHeight="1">
      <c r="A75" s="803" t="s">
        <v>1704</v>
      </c>
      <c r="B75" s="803" t="s">
        <v>55</v>
      </c>
      <c r="C75" s="803" t="s">
        <v>112</v>
      </c>
      <c r="D75" s="974" t="s">
        <v>89</v>
      </c>
      <c r="E75" s="803" t="s">
        <v>1838</v>
      </c>
      <c r="F75" s="803" t="s">
        <v>1241</v>
      </c>
      <c r="G75" s="803"/>
      <c r="H75" s="803" t="s">
        <v>278</v>
      </c>
      <c r="I75" s="803" t="s">
        <v>279</v>
      </c>
      <c r="J75" s="803" t="s">
        <v>114</v>
      </c>
      <c r="K75" s="804">
        <v>0.5</v>
      </c>
      <c r="L75" s="805" t="s">
        <v>769</v>
      </c>
      <c r="M75" s="293" t="s">
        <v>831</v>
      </c>
      <c r="N75" s="773"/>
      <c r="O75" s="295"/>
      <c r="P75" s="295"/>
      <c r="Q75" s="773"/>
      <c r="R75" s="774">
        <v>2015</v>
      </c>
      <c r="S75" s="775">
        <v>1.1200000000000001</v>
      </c>
      <c r="T75" s="731">
        <v>6.1888000000000005</v>
      </c>
      <c r="U75" s="731">
        <v>3.1</v>
      </c>
      <c r="V75" s="726"/>
      <c r="W75" s="772"/>
      <c r="X75" s="776">
        <v>1</v>
      </c>
      <c r="Y75" s="776">
        <v>1</v>
      </c>
      <c r="Z75" s="775"/>
      <c r="AA75" s="777"/>
      <c r="AB75" s="778"/>
      <c r="AC75" s="779">
        <v>39417</v>
      </c>
      <c r="AD75" s="773" t="s">
        <v>94</v>
      </c>
      <c r="AE75" s="731">
        <v>6.3092216100000007</v>
      </c>
      <c r="AF75" s="731">
        <v>6.3092216100000007</v>
      </c>
      <c r="AG75" s="814">
        <v>42156</v>
      </c>
      <c r="AH75" s="841">
        <v>4.9000000000000004</v>
      </c>
      <c r="AI75" s="815" t="s">
        <v>312</v>
      </c>
      <c r="AJ75" s="747">
        <v>6.5000000000000002E-2</v>
      </c>
      <c r="AK75" s="747">
        <v>6.5653217719166462E-2</v>
      </c>
      <c r="AL75" s="846" t="s">
        <v>1672</v>
      </c>
      <c r="AM75" s="847" t="s">
        <v>93</v>
      </c>
      <c r="AN75" s="847" t="s">
        <v>93</v>
      </c>
      <c r="AO75" s="851">
        <v>1</v>
      </c>
      <c r="AP75" s="855">
        <v>14.75</v>
      </c>
    </row>
    <row r="76" spans="1:42" s="849" customFormat="1" ht="30.75" customHeight="1">
      <c r="A76" s="803" t="s">
        <v>1405</v>
      </c>
      <c r="B76" s="803" t="s">
        <v>55</v>
      </c>
      <c r="C76" s="803" t="s">
        <v>112</v>
      </c>
      <c r="D76" s="974" t="s">
        <v>89</v>
      </c>
      <c r="E76" s="803" t="s">
        <v>1832</v>
      </c>
      <c r="F76" s="803" t="s">
        <v>1241</v>
      </c>
      <c r="G76" s="803"/>
      <c r="H76" s="803" t="s">
        <v>278</v>
      </c>
      <c r="I76" s="803" t="s">
        <v>279</v>
      </c>
      <c r="J76" s="803" t="s">
        <v>114</v>
      </c>
      <c r="K76" s="804">
        <v>0.5</v>
      </c>
      <c r="L76" s="805" t="s">
        <v>769</v>
      </c>
      <c r="M76" s="293" t="s">
        <v>831</v>
      </c>
      <c r="N76" s="773"/>
      <c r="O76" s="295"/>
      <c r="P76" s="295"/>
      <c r="Q76" s="773"/>
      <c r="R76" s="774">
        <v>2013</v>
      </c>
      <c r="S76" s="775">
        <v>1.7704</v>
      </c>
      <c r="T76" s="731">
        <v>10.105399999999999</v>
      </c>
      <c r="U76" s="731">
        <v>5.0526999999999997</v>
      </c>
      <c r="V76" s="726"/>
      <c r="W76" s="772">
        <v>0.57079755987347491</v>
      </c>
      <c r="X76" s="776">
        <v>1</v>
      </c>
      <c r="Y76" s="776">
        <v>1</v>
      </c>
      <c r="Z76" s="775">
        <v>10.105399999999999</v>
      </c>
      <c r="AA76" s="777">
        <v>1.585E-2</v>
      </c>
      <c r="AB76" s="778">
        <v>47</v>
      </c>
      <c r="AC76" s="779">
        <v>39417</v>
      </c>
      <c r="AD76" s="773" t="s">
        <v>94</v>
      </c>
      <c r="AE76" s="731">
        <v>9.3350449999999991</v>
      </c>
      <c r="AF76" s="731">
        <v>9.3350449999999991</v>
      </c>
      <c r="AG76" s="814">
        <v>42185</v>
      </c>
      <c r="AH76" s="841">
        <v>9.25</v>
      </c>
      <c r="AI76" s="815" t="s">
        <v>312</v>
      </c>
      <c r="AJ76" s="747">
        <v>6.7500000000000004E-2</v>
      </c>
      <c r="AK76" s="747">
        <v>6.686425386609525E-2</v>
      </c>
      <c r="AL76" s="846" t="s">
        <v>1794</v>
      </c>
      <c r="AM76" s="847" t="s">
        <v>93</v>
      </c>
      <c r="AN76" s="847" t="s">
        <v>93</v>
      </c>
      <c r="AO76" s="851">
        <v>1</v>
      </c>
      <c r="AP76" s="855">
        <v>13</v>
      </c>
    </row>
    <row r="77" spans="1:42" s="849" customFormat="1" ht="30.75" customHeight="1">
      <c r="A77" s="803" t="s">
        <v>1705</v>
      </c>
      <c r="B77" s="803" t="s">
        <v>55</v>
      </c>
      <c r="C77" s="803" t="s">
        <v>112</v>
      </c>
      <c r="D77" s="974" t="s">
        <v>89</v>
      </c>
      <c r="E77" s="803" t="s">
        <v>1839</v>
      </c>
      <c r="F77" s="803" t="s">
        <v>1241</v>
      </c>
      <c r="G77" s="803"/>
      <c r="H77" s="803" t="s">
        <v>278</v>
      </c>
      <c r="I77" s="803" t="s">
        <v>317</v>
      </c>
      <c r="J77" s="803" t="s">
        <v>114</v>
      </c>
      <c r="K77" s="804">
        <v>1</v>
      </c>
      <c r="L77" s="805"/>
      <c r="M77" s="293" t="s">
        <v>831</v>
      </c>
      <c r="N77" s="773"/>
      <c r="O77" s="295"/>
      <c r="P77" s="295"/>
      <c r="Q77" s="773"/>
      <c r="R77" s="774"/>
      <c r="S77" s="775">
        <v>35.950000000000003</v>
      </c>
      <c r="T77" s="731"/>
      <c r="U77" s="731"/>
      <c r="V77" s="726"/>
      <c r="W77" s="772"/>
      <c r="X77" s="776"/>
      <c r="Y77" s="776"/>
      <c r="Z77" s="775"/>
      <c r="AA77" s="777"/>
      <c r="AB77" s="778"/>
      <c r="AC77" s="779">
        <v>39417</v>
      </c>
      <c r="AD77" s="773" t="s">
        <v>144</v>
      </c>
      <c r="AE77" s="731">
        <v>15.139281</v>
      </c>
      <c r="AF77" s="731">
        <v>15.139281</v>
      </c>
      <c r="AG77" s="814">
        <v>42156</v>
      </c>
      <c r="AH77" s="841">
        <v>10.8</v>
      </c>
      <c r="AI77" s="815" t="s">
        <v>110</v>
      </c>
      <c r="AJ77" s="747"/>
      <c r="AK77" s="747"/>
      <c r="AL77" s="846"/>
      <c r="AM77" s="847"/>
      <c r="AN77" s="847"/>
      <c r="AO77" s="851"/>
      <c r="AP77" s="855"/>
    </row>
    <row r="78" spans="1:42" s="982" customFormat="1">
      <c r="A78" s="668" t="s">
        <v>1305</v>
      </c>
      <c r="B78" s="395" t="s">
        <v>55</v>
      </c>
      <c r="C78" s="395" t="s">
        <v>112</v>
      </c>
      <c r="D78" s="975" t="s">
        <v>89</v>
      </c>
      <c r="E78" s="395" t="s">
        <v>1819</v>
      </c>
      <c r="F78" s="395"/>
      <c r="G78" s="395"/>
      <c r="H78" s="395" t="s">
        <v>278</v>
      </c>
      <c r="I78" s="395" t="s">
        <v>142</v>
      </c>
      <c r="J78" s="395" t="s">
        <v>114</v>
      </c>
      <c r="K78" s="825">
        <v>1</v>
      </c>
      <c r="L78" s="826" t="s">
        <v>93</v>
      </c>
      <c r="M78" s="981" t="s">
        <v>831</v>
      </c>
      <c r="N78" s="781"/>
      <c r="O78" s="314"/>
      <c r="P78" s="314"/>
      <c r="Q78" s="781"/>
      <c r="R78" s="827"/>
      <c r="S78" s="828"/>
      <c r="T78" s="838"/>
      <c r="U78" s="838"/>
      <c r="V78" s="829"/>
      <c r="W78" s="830"/>
      <c r="X78" s="831"/>
      <c r="Y78" s="831"/>
      <c r="Z78" s="828"/>
      <c r="AA78" s="832"/>
      <c r="AB78" s="833"/>
      <c r="AC78" s="834"/>
      <c r="AD78" s="781"/>
      <c r="AE78" s="838"/>
      <c r="AF78" s="838"/>
      <c r="AG78" s="959"/>
      <c r="AH78" s="960"/>
      <c r="AI78" s="961"/>
      <c r="AJ78" s="258"/>
      <c r="AK78" s="258"/>
      <c r="AL78" s="962"/>
      <c r="AM78" s="963" t="s">
        <v>93</v>
      </c>
      <c r="AN78" s="963" t="s">
        <v>93</v>
      </c>
      <c r="AO78" s="964"/>
      <c r="AP78" s="965"/>
    </row>
    <row r="79" spans="1:42" s="849" customFormat="1" ht="30.75" customHeight="1">
      <c r="A79" s="650" t="s">
        <v>1396</v>
      </c>
      <c r="B79" s="803" t="s">
        <v>55</v>
      </c>
      <c r="C79" s="803" t="s">
        <v>112</v>
      </c>
      <c r="D79" s="974" t="s">
        <v>89</v>
      </c>
      <c r="E79" s="803" t="s">
        <v>1795</v>
      </c>
      <c r="F79" s="803" t="s">
        <v>1254</v>
      </c>
      <c r="G79" s="803"/>
      <c r="H79" s="780" t="s">
        <v>278</v>
      </c>
      <c r="I79" s="803" t="s">
        <v>142</v>
      </c>
      <c r="J79" s="803"/>
      <c r="K79" s="804">
        <v>0.5</v>
      </c>
      <c r="L79" s="805" t="s">
        <v>1355</v>
      </c>
      <c r="M79" s="293"/>
      <c r="N79" s="773"/>
      <c r="O79" s="295"/>
      <c r="P79" s="295"/>
      <c r="Q79" s="773"/>
      <c r="R79" s="774"/>
      <c r="S79" s="775">
        <v>25.64</v>
      </c>
      <c r="T79" s="731"/>
      <c r="U79" s="731"/>
      <c r="V79" s="726"/>
      <c r="W79" s="772"/>
      <c r="X79" s="776"/>
      <c r="Y79" s="776"/>
      <c r="Z79" s="775"/>
      <c r="AA79" s="777"/>
      <c r="AB79" s="778"/>
      <c r="AC79" s="806">
        <v>41809</v>
      </c>
      <c r="AD79" s="773" t="s">
        <v>172</v>
      </c>
      <c r="AE79" s="731">
        <v>38.466118000000002</v>
      </c>
      <c r="AF79" s="731">
        <v>38.466118000000002</v>
      </c>
      <c r="AG79" s="814">
        <v>42185</v>
      </c>
      <c r="AH79" s="841">
        <v>32.75</v>
      </c>
      <c r="AI79" s="815" t="s">
        <v>312</v>
      </c>
      <c r="AJ79" s="747"/>
      <c r="AK79" s="747"/>
      <c r="AL79" s="846"/>
      <c r="AM79" s="847"/>
      <c r="AN79" s="847"/>
      <c r="AO79" s="851"/>
      <c r="AP79" s="855"/>
    </row>
    <row r="80" spans="1:42" s="849" customFormat="1" ht="30.75" customHeight="1">
      <c r="A80" s="803" t="s">
        <v>332</v>
      </c>
      <c r="B80" s="803" t="s">
        <v>55</v>
      </c>
      <c r="C80" s="803" t="s">
        <v>112</v>
      </c>
      <c r="D80" s="974" t="s">
        <v>89</v>
      </c>
      <c r="E80" s="803" t="s">
        <v>766</v>
      </c>
      <c r="F80" s="803"/>
      <c r="G80" s="803"/>
      <c r="H80" s="803" t="s">
        <v>278</v>
      </c>
      <c r="I80" s="803" t="s">
        <v>279</v>
      </c>
      <c r="J80" s="803" t="s">
        <v>114</v>
      </c>
      <c r="K80" s="804">
        <v>1</v>
      </c>
      <c r="L80" s="805" t="s">
        <v>93</v>
      </c>
      <c r="M80" s="293" t="s">
        <v>333</v>
      </c>
      <c r="N80" s="773"/>
      <c r="O80" s="295"/>
      <c r="P80" s="295"/>
      <c r="Q80" s="773"/>
      <c r="R80" s="774">
        <v>1996</v>
      </c>
      <c r="S80" s="775">
        <v>1.4</v>
      </c>
      <c r="T80" s="731">
        <v>6.7439999999999998</v>
      </c>
      <c r="U80" s="731">
        <v>6.7439999999999998</v>
      </c>
      <c r="V80" s="726"/>
      <c r="W80" s="772">
        <v>0.48778571428571427</v>
      </c>
      <c r="X80" s="776">
        <v>1</v>
      </c>
      <c r="Y80" s="776">
        <v>1</v>
      </c>
      <c r="Z80" s="775">
        <v>6.8289999999999997</v>
      </c>
      <c r="AA80" s="777">
        <v>0.19490408551764535</v>
      </c>
      <c r="AB80" s="778">
        <v>105</v>
      </c>
      <c r="AC80" s="779">
        <v>35977</v>
      </c>
      <c r="AD80" s="773" t="s">
        <v>94</v>
      </c>
      <c r="AE80" s="731">
        <v>8.1023159600000003</v>
      </c>
      <c r="AF80" s="731"/>
      <c r="AG80" s="814">
        <v>42185</v>
      </c>
      <c r="AH80" s="841">
        <v>8.1</v>
      </c>
      <c r="AI80" s="815" t="s">
        <v>312</v>
      </c>
      <c r="AJ80" s="747">
        <v>0.08</v>
      </c>
      <c r="AK80" s="747">
        <v>7.8700000000000006E-2</v>
      </c>
      <c r="AL80" s="846" t="s">
        <v>1730</v>
      </c>
      <c r="AM80" s="847" t="s">
        <v>93</v>
      </c>
      <c r="AN80" s="847" t="s">
        <v>93</v>
      </c>
      <c r="AO80" s="851">
        <v>1</v>
      </c>
      <c r="AP80" s="855">
        <v>1.0833333333333333</v>
      </c>
    </row>
    <row r="81" spans="1:42" s="849" customFormat="1" ht="30.75" customHeight="1">
      <c r="A81" s="803" t="s">
        <v>334</v>
      </c>
      <c r="B81" s="803" t="s">
        <v>55</v>
      </c>
      <c r="C81" s="803" t="s">
        <v>112</v>
      </c>
      <c r="D81" s="974" t="s">
        <v>89</v>
      </c>
      <c r="E81" s="803" t="s">
        <v>1589</v>
      </c>
      <c r="F81" s="803"/>
      <c r="G81" s="803"/>
      <c r="H81" s="803" t="s">
        <v>278</v>
      </c>
      <c r="I81" s="803" t="s">
        <v>317</v>
      </c>
      <c r="J81" s="803" t="s">
        <v>114</v>
      </c>
      <c r="K81" s="804">
        <v>1</v>
      </c>
      <c r="L81" s="805" t="s">
        <v>93</v>
      </c>
      <c r="M81" s="293" t="s">
        <v>335</v>
      </c>
      <c r="N81" s="773"/>
      <c r="O81" s="295"/>
      <c r="P81" s="295"/>
      <c r="Q81" s="773"/>
      <c r="R81" s="774">
        <v>1985</v>
      </c>
      <c r="S81" s="775">
        <v>13.7</v>
      </c>
      <c r="T81" s="731">
        <v>68.926600000000008</v>
      </c>
      <c r="U81" s="731">
        <v>68.926600000000008</v>
      </c>
      <c r="V81" s="726"/>
      <c r="W81" s="772">
        <v>0.50259562043795625</v>
      </c>
      <c r="X81" s="776">
        <v>10</v>
      </c>
      <c r="Y81" s="776">
        <v>11</v>
      </c>
      <c r="Z81" s="775">
        <v>6.2596909090909092</v>
      </c>
      <c r="AA81" s="777">
        <v>0.13224777650619557</v>
      </c>
      <c r="AB81" s="778">
        <v>484</v>
      </c>
      <c r="AC81" s="779">
        <v>32994</v>
      </c>
      <c r="AD81" s="773" t="s">
        <v>94</v>
      </c>
      <c r="AE81" s="731">
        <v>94.022742140000005</v>
      </c>
      <c r="AF81" s="731"/>
      <c r="AG81" s="814">
        <v>42185</v>
      </c>
      <c r="AH81" s="841">
        <v>94</v>
      </c>
      <c r="AI81" s="815" t="s">
        <v>312</v>
      </c>
      <c r="AJ81" s="747">
        <v>7.7499999999999999E-2</v>
      </c>
      <c r="AK81" s="747">
        <v>7.7188650821461771E-2</v>
      </c>
      <c r="AL81" s="846" t="s">
        <v>1152</v>
      </c>
      <c r="AM81" s="847" t="s">
        <v>336</v>
      </c>
      <c r="AN81" s="847" t="s">
        <v>1663</v>
      </c>
      <c r="AO81" s="851">
        <v>0.91114170726540966</v>
      </c>
      <c r="AP81" s="855">
        <v>1.5852031046338233</v>
      </c>
    </row>
    <row r="82" spans="1:42" s="849" customFormat="1" ht="30.75" customHeight="1">
      <c r="A82" s="803" t="s">
        <v>337</v>
      </c>
      <c r="B82" s="803" t="s">
        <v>55</v>
      </c>
      <c r="C82" s="803" t="s">
        <v>112</v>
      </c>
      <c r="D82" s="974" t="s">
        <v>89</v>
      </c>
      <c r="E82" s="803" t="s">
        <v>1273</v>
      </c>
      <c r="F82" s="803"/>
      <c r="G82" s="803"/>
      <c r="H82" s="803" t="s">
        <v>338</v>
      </c>
      <c r="I82" s="803" t="s">
        <v>317</v>
      </c>
      <c r="J82" s="803" t="s">
        <v>114</v>
      </c>
      <c r="K82" s="804">
        <v>1</v>
      </c>
      <c r="L82" s="805"/>
      <c r="M82" s="293" t="s">
        <v>305</v>
      </c>
      <c r="N82" s="773"/>
      <c r="O82" s="295"/>
      <c r="P82" s="295"/>
      <c r="Q82" s="773"/>
      <c r="R82" s="774">
        <v>2000</v>
      </c>
      <c r="S82" s="775">
        <v>5.4</v>
      </c>
      <c r="T82" s="731">
        <v>30.154000000000003</v>
      </c>
      <c r="U82" s="731">
        <v>30.154000000000003</v>
      </c>
      <c r="V82" s="726"/>
      <c r="W82" s="772">
        <v>0.55840740740740735</v>
      </c>
      <c r="X82" s="776">
        <v>2</v>
      </c>
      <c r="Y82" s="776">
        <v>2</v>
      </c>
      <c r="Z82" s="775">
        <v>15.077</v>
      </c>
      <c r="AA82" s="777">
        <v>0.24325130994229621</v>
      </c>
      <c r="AB82" s="778">
        <v>384</v>
      </c>
      <c r="AC82" s="779">
        <v>40156</v>
      </c>
      <c r="AD82" s="773" t="s">
        <v>94</v>
      </c>
      <c r="AE82" s="731">
        <v>62.9</v>
      </c>
      <c r="AF82" s="731"/>
      <c r="AG82" s="814">
        <v>42339</v>
      </c>
      <c r="AH82" s="841">
        <v>62.9</v>
      </c>
      <c r="AI82" s="815" t="s">
        <v>110</v>
      </c>
      <c r="AJ82" s="747">
        <v>7.2499999999999995E-2</v>
      </c>
      <c r="AK82" s="747">
        <v>2.2997424145278209E-2</v>
      </c>
      <c r="AL82" s="846" t="s">
        <v>1731</v>
      </c>
      <c r="AM82" s="847" t="s">
        <v>1155</v>
      </c>
      <c r="AN82" s="847" t="s">
        <v>93</v>
      </c>
      <c r="AO82" s="851">
        <v>1</v>
      </c>
      <c r="AP82" s="855">
        <v>7.6737298815200754</v>
      </c>
    </row>
    <row r="83" spans="1:42" s="849" customFormat="1">
      <c r="A83" s="395" t="s">
        <v>1673</v>
      </c>
      <c r="B83" s="395"/>
      <c r="C83" s="395"/>
      <c r="D83" s="975"/>
      <c r="E83" s="395"/>
      <c r="F83" s="395"/>
      <c r="G83" s="395"/>
      <c r="H83" s="395"/>
      <c r="I83" s="395"/>
      <c r="J83" s="395"/>
      <c r="K83" s="825"/>
      <c r="L83" s="826"/>
      <c r="M83" s="981"/>
      <c r="N83" s="781"/>
      <c r="O83" s="314"/>
      <c r="P83" s="314"/>
      <c r="Q83" s="781"/>
      <c r="R83" s="827"/>
      <c r="S83" s="828"/>
      <c r="T83" s="731"/>
      <c r="U83" s="731"/>
      <c r="V83" s="829"/>
      <c r="W83" s="830"/>
      <c r="X83" s="831"/>
      <c r="Y83" s="831"/>
      <c r="Z83" s="828"/>
      <c r="AA83" s="832"/>
      <c r="AB83" s="833"/>
      <c r="AC83" s="834"/>
      <c r="AD83" s="781"/>
      <c r="AE83" s="731"/>
      <c r="AF83" s="731"/>
      <c r="AG83" s="814"/>
      <c r="AH83" s="841">
        <v>0</v>
      </c>
      <c r="AI83" s="815"/>
      <c r="AJ83" s="747"/>
      <c r="AK83" s="747"/>
      <c r="AL83" s="846"/>
      <c r="AM83" s="847"/>
      <c r="AN83" s="847"/>
      <c r="AO83" s="851"/>
      <c r="AP83" s="855"/>
    </row>
    <row r="84" spans="1:42" s="849" customFormat="1">
      <c r="A84" s="395" t="s">
        <v>1674</v>
      </c>
      <c r="B84" s="395"/>
      <c r="C84" s="395"/>
      <c r="D84" s="975"/>
      <c r="E84" s="395"/>
      <c r="F84" s="395"/>
      <c r="G84" s="395"/>
      <c r="H84" s="395"/>
      <c r="I84" s="395"/>
      <c r="J84" s="395"/>
      <c r="K84" s="825"/>
      <c r="L84" s="826"/>
      <c r="M84" s="981"/>
      <c r="N84" s="781"/>
      <c r="O84" s="314"/>
      <c r="P84" s="314"/>
      <c r="Q84" s="781"/>
      <c r="R84" s="827"/>
      <c r="S84" s="828"/>
      <c r="T84" s="731"/>
      <c r="U84" s="731"/>
      <c r="V84" s="829"/>
      <c r="W84" s="830"/>
      <c r="X84" s="831"/>
      <c r="Y84" s="831"/>
      <c r="Z84" s="828"/>
      <c r="AA84" s="832"/>
      <c r="AB84" s="833"/>
      <c r="AC84" s="834"/>
      <c r="AD84" s="781"/>
      <c r="AE84" s="838"/>
      <c r="AF84" s="731"/>
      <c r="AG84" s="814"/>
      <c r="AH84" s="841">
        <v>0</v>
      </c>
      <c r="AI84" s="815"/>
      <c r="AJ84" s="747"/>
      <c r="AK84" s="747"/>
      <c r="AL84" s="846"/>
      <c r="AM84" s="847"/>
      <c r="AN84" s="847"/>
      <c r="AO84" s="851"/>
      <c r="AP84" s="855"/>
    </row>
    <row r="85" spans="1:42" s="849" customFormat="1">
      <c r="A85" s="395" t="s">
        <v>1675</v>
      </c>
      <c r="B85" s="395"/>
      <c r="C85" s="395"/>
      <c r="D85" s="975"/>
      <c r="E85" s="395"/>
      <c r="F85" s="395"/>
      <c r="G85" s="395"/>
      <c r="H85" s="395"/>
      <c r="I85" s="395"/>
      <c r="J85" s="395"/>
      <c r="K85" s="825"/>
      <c r="L85" s="826"/>
      <c r="M85" s="981"/>
      <c r="N85" s="781"/>
      <c r="O85" s="314"/>
      <c r="P85" s="314"/>
      <c r="Q85" s="781"/>
      <c r="R85" s="827"/>
      <c r="S85" s="828"/>
      <c r="T85" s="731"/>
      <c r="U85" s="731"/>
      <c r="V85" s="829"/>
      <c r="W85" s="830"/>
      <c r="X85" s="831"/>
      <c r="Y85" s="831"/>
      <c r="Z85" s="828"/>
      <c r="AA85" s="832"/>
      <c r="AB85" s="833"/>
      <c r="AC85" s="834"/>
      <c r="AD85" s="781"/>
      <c r="AE85" s="838"/>
      <c r="AF85" s="731"/>
      <c r="AG85" s="814"/>
      <c r="AH85" s="841">
        <v>0</v>
      </c>
      <c r="AI85" s="815"/>
      <c r="AJ85" s="747"/>
      <c r="AK85" s="747"/>
      <c r="AL85" s="846"/>
      <c r="AM85" s="847"/>
      <c r="AN85" s="847"/>
      <c r="AO85" s="851"/>
      <c r="AP85" s="855"/>
    </row>
    <row r="86" spans="1:42" s="849" customFormat="1" ht="30.75" customHeight="1">
      <c r="A86" s="803" t="s">
        <v>345</v>
      </c>
      <c r="B86" s="803" t="s">
        <v>55</v>
      </c>
      <c r="C86" s="803" t="s">
        <v>112</v>
      </c>
      <c r="D86" s="974" t="s">
        <v>89</v>
      </c>
      <c r="E86" s="803" t="s">
        <v>674</v>
      </c>
      <c r="F86" s="803"/>
      <c r="G86" s="803"/>
      <c r="H86" s="803" t="s">
        <v>283</v>
      </c>
      <c r="I86" s="803" t="s">
        <v>317</v>
      </c>
      <c r="J86" s="803" t="s">
        <v>114</v>
      </c>
      <c r="K86" s="804">
        <v>1</v>
      </c>
      <c r="L86" s="805"/>
      <c r="M86" s="293" t="s">
        <v>305</v>
      </c>
      <c r="N86" s="781"/>
      <c r="O86" s="314"/>
      <c r="P86" s="314"/>
      <c r="Q86" s="773"/>
      <c r="R86" s="774">
        <v>1988</v>
      </c>
      <c r="S86" s="775">
        <v>2.4</v>
      </c>
      <c r="T86" s="731">
        <v>14.244400000000002</v>
      </c>
      <c r="U86" s="731">
        <v>14.244400000000002</v>
      </c>
      <c r="V86" s="726"/>
      <c r="W86" s="772">
        <v>0.74326250000000005</v>
      </c>
      <c r="X86" s="776">
        <v>6</v>
      </c>
      <c r="Y86" s="776">
        <v>12</v>
      </c>
      <c r="Z86" s="775">
        <v>1.4865250000000001</v>
      </c>
      <c r="AA86" s="777">
        <v>0.48463138303537884</v>
      </c>
      <c r="AB86" s="778">
        <v>270</v>
      </c>
      <c r="AC86" s="779">
        <v>40299</v>
      </c>
      <c r="AD86" s="773" t="s">
        <v>94</v>
      </c>
      <c r="AE86" s="731">
        <v>18.826277000000001</v>
      </c>
      <c r="AF86" s="731"/>
      <c r="AG86" s="814">
        <v>41455</v>
      </c>
      <c r="AH86" s="841">
        <v>23.4</v>
      </c>
      <c r="AI86" s="815" t="s">
        <v>1055</v>
      </c>
      <c r="AJ86" s="747">
        <v>8.7499999999999994E-2</v>
      </c>
      <c r="AK86" s="747">
        <v>6.6356883163973451E-2</v>
      </c>
      <c r="AL86" s="846" t="s">
        <v>1161</v>
      </c>
      <c r="AM86" s="847" t="s">
        <v>1664</v>
      </c>
      <c r="AN86" s="847" t="s">
        <v>1714</v>
      </c>
      <c r="AO86" s="851">
        <v>0.74762713768217692</v>
      </c>
      <c r="AP86" s="855">
        <v>2.2164642044823109</v>
      </c>
    </row>
    <row r="87" spans="1:42" s="849" customFormat="1" ht="30.75" customHeight="1">
      <c r="A87" s="803" t="s">
        <v>346</v>
      </c>
      <c r="B87" s="803" t="s">
        <v>55</v>
      </c>
      <c r="C87" s="803" t="s">
        <v>112</v>
      </c>
      <c r="D87" s="974" t="s">
        <v>89</v>
      </c>
      <c r="E87" s="803" t="s">
        <v>675</v>
      </c>
      <c r="F87" s="803"/>
      <c r="G87" s="803"/>
      <c r="H87" s="803" t="s">
        <v>283</v>
      </c>
      <c r="I87" s="803" t="s">
        <v>317</v>
      </c>
      <c r="J87" s="803" t="s">
        <v>114</v>
      </c>
      <c r="K87" s="804">
        <v>1</v>
      </c>
      <c r="L87" s="805" t="s">
        <v>93</v>
      </c>
      <c r="M87" s="293" t="s">
        <v>305</v>
      </c>
      <c r="N87" s="773"/>
      <c r="O87" s="295"/>
      <c r="P87" s="295"/>
      <c r="Q87" s="773"/>
      <c r="R87" s="774">
        <v>1969</v>
      </c>
      <c r="S87" s="775">
        <v>8.8000000000000007</v>
      </c>
      <c r="T87" s="731">
        <v>17.258000000000003</v>
      </c>
      <c r="U87" s="731">
        <v>17.258000000000003</v>
      </c>
      <c r="V87" s="726"/>
      <c r="W87" s="772">
        <v>0.20727727272727275</v>
      </c>
      <c r="X87" s="776">
        <v>5</v>
      </c>
      <c r="Y87" s="776">
        <v>6</v>
      </c>
      <c r="Z87" s="775">
        <v>2.8763333333333332</v>
      </c>
      <c r="AA87" s="777">
        <v>0.35187350132693895</v>
      </c>
      <c r="AB87" s="778">
        <v>290</v>
      </c>
      <c r="AC87" s="779">
        <v>35551</v>
      </c>
      <c r="AD87" s="773" t="s">
        <v>94</v>
      </c>
      <c r="AE87" s="731">
        <v>28.301126969999999</v>
      </c>
      <c r="AF87" s="731"/>
      <c r="AG87" s="814">
        <v>42185</v>
      </c>
      <c r="AH87" s="841">
        <v>28.3</v>
      </c>
      <c r="AI87" s="815" t="s">
        <v>152</v>
      </c>
      <c r="AJ87" s="747">
        <v>8.2977031802120141E-2</v>
      </c>
      <c r="AK87" s="747">
        <v>9.1143896516740028E-2</v>
      </c>
      <c r="AL87" s="846" t="s">
        <v>1715</v>
      </c>
      <c r="AM87" s="847" t="s">
        <v>93</v>
      </c>
      <c r="AN87" s="847" t="s">
        <v>93</v>
      </c>
      <c r="AO87" s="851">
        <v>1</v>
      </c>
      <c r="AP87" s="855">
        <v>1.9166666666666667</v>
      </c>
    </row>
    <row r="88" spans="1:42" s="849" customFormat="1" ht="30.75" customHeight="1">
      <c r="A88" s="803" t="s">
        <v>351</v>
      </c>
      <c r="B88" s="803" t="s">
        <v>55</v>
      </c>
      <c r="C88" s="803" t="s">
        <v>112</v>
      </c>
      <c r="D88" s="974" t="s">
        <v>89</v>
      </c>
      <c r="E88" s="803" t="s">
        <v>1590</v>
      </c>
      <c r="F88" s="803"/>
      <c r="G88" s="803"/>
      <c r="H88" s="803" t="s">
        <v>299</v>
      </c>
      <c r="I88" s="803" t="s">
        <v>317</v>
      </c>
      <c r="J88" s="803" t="s">
        <v>114</v>
      </c>
      <c r="K88" s="804">
        <v>1</v>
      </c>
      <c r="L88" s="805" t="s">
        <v>93</v>
      </c>
      <c r="M88" s="293" t="s">
        <v>305</v>
      </c>
      <c r="N88" s="773"/>
      <c r="O88" s="295"/>
      <c r="P88" s="295"/>
      <c r="Q88" s="773"/>
      <c r="R88" s="774">
        <v>1974</v>
      </c>
      <c r="S88" s="775">
        <v>2.5</v>
      </c>
      <c r="T88" s="731">
        <v>19.354869999999998</v>
      </c>
      <c r="U88" s="731">
        <v>19.354869999999998</v>
      </c>
      <c r="V88" s="726"/>
      <c r="W88" s="772">
        <v>0.77419479999999985</v>
      </c>
      <c r="X88" s="776">
        <v>1</v>
      </c>
      <c r="Y88" s="776">
        <v>13</v>
      </c>
      <c r="Z88" s="775">
        <v>1.4888361538461541</v>
      </c>
      <c r="AA88" s="777">
        <v>0.28517282675556443</v>
      </c>
      <c r="AB88" s="778">
        <v>357</v>
      </c>
      <c r="AC88" s="779">
        <v>36708</v>
      </c>
      <c r="AD88" s="773" t="s">
        <v>306</v>
      </c>
      <c r="AE88" s="731"/>
      <c r="AF88" s="731"/>
      <c r="AG88" s="814"/>
      <c r="AH88" s="841"/>
      <c r="AI88" s="815"/>
      <c r="AJ88" s="747"/>
      <c r="AK88" s="747"/>
      <c r="AL88" s="846"/>
      <c r="AM88" s="847"/>
      <c r="AN88" s="847"/>
      <c r="AO88" s="851"/>
      <c r="AP88" s="855"/>
    </row>
    <row r="89" spans="1:42" s="849" customFormat="1" ht="30.75" customHeight="1">
      <c r="A89" s="650" t="s">
        <v>1637</v>
      </c>
      <c r="B89" s="803" t="s">
        <v>55</v>
      </c>
      <c r="C89" s="803" t="s">
        <v>236</v>
      </c>
      <c r="D89" s="974" t="s">
        <v>89</v>
      </c>
      <c r="E89" s="803" t="s">
        <v>1591</v>
      </c>
      <c r="F89" s="803"/>
      <c r="G89" s="803"/>
      <c r="H89" s="803" t="s">
        <v>1570</v>
      </c>
      <c r="I89" s="803" t="s">
        <v>142</v>
      </c>
      <c r="J89" s="782" t="s">
        <v>114</v>
      </c>
      <c r="K89" s="804">
        <v>0.5</v>
      </c>
      <c r="L89" s="805" t="s">
        <v>1355</v>
      </c>
      <c r="M89" s="983" t="s">
        <v>611</v>
      </c>
      <c r="N89" s="773"/>
      <c r="O89" s="295"/>
      <c r="P89" s="295"/>
      <c r="Q89" s="773"/>
      <c r="R89" s="774"/>
      <c r="S89" s="775">
        <v>4.2779999999999996</v>
      </c>
      <c r="T89" s="731"/>
      <c r="U89" s="731"/>
      <c r="V89" s="726"/>
      <c r="W89" s="772"/>
      <c r="X89" s="776"/>
      <c r="Y89" s="776"/>
      <c r="Z89" s="775"/>
      <c r="AA89" s="777"/>
      <c r="AB89" s="778"/>
      <c r="AC89" s="779">
        <v>41852</v>
      </c>
      <c r="AD89" s="773" t="s">
        <v>172</v>
      </c>
      <c r="AE89" s="731">
        <v>11.049344049999998</v>
      </c>
      <c r="AF89" s="731">
        <v>11.049344049999998</v>
      </c>
      <c r="AG89" s="814">
        <v>42185</v>
      </c>
      <c r="AH89" s="841">
        <v>5.35</v>
      </c>
      <c r="AI89" s="815" t="s">
        <v>312</v>
      </c>
      <c r="AJ89" s="747"/>
      <c r="AK89" s="747"/>
      <c r="AL89" s="846"/>
      <c r="AM89" s="847"/>
      <c r="AN89" s="847"/>
      <c r="AO89" s="851"/>
      <c r="AP89" s="855"/>
    </row>
    <row r="90" spans="1:42" s="849" customFormat="1" ht="30.75" customHeight="1">
      <c r="A90" s="782" t="s">
        <v>1625</v>
      </c>
      <c r="B90" s="782" t="s">
        <v>55</v>
      </c>
      <c r="C90" s="782" t="s">
        <v>236</v>
      </c>
      <c r="D90" s="974" t="s">
        <v>89</v>
      </c>
      <c r="E90" s="984" t="s">
        <v>1632</v>
      </c>
      <c r="F90" s="782"/>
      <c r="G90" s="782"/>
      <c r="H90" s="780" t="s">
        <v>355</v>
      </c>
      <c r="I90" s="803" t="s">
        <v>142</v>
      </c>
      <c r="J90" s="782" t="s">
        <v>114</v>
      </c>
      <c r="K90" s="804">
        <v>0.5</v>
      </c>
      <c r="L90" s="805" t="s">
        <v>1355</v>
      </c>
      <c r="M90" s="661" t="s">
        <v>611</v>
      </c>
      <c r="N90" s="341"/>
      <c r="O90" s="342"/>
      <c r="P90" s="342"/>
      <c r="Q90" s="985"/>
      <c r="R90" s="783"/>
      <c r="S90" s="784">
        <v>12.25</v>
      </c>
      <c r="T90" s="731"/>
      <c r="U90" s="731"/>
      <c r="V90" s="732"/>
      <c r="W90" s="785"/>
      <c r="X90" s="786"/>
      <c r="Y90" s="786"/>
      <c r="Z90" s="784"/>
      <c r="AA90" s="787"/>
      <c r="AB90" s="788"/>
      <c r="AC90" s="806">
        <v>41995</v>
      </c>
      <c r="AD90" s="773" t="s">
        <v>172</v>
      </c>
      <c r="AE90" s="731">
        <v>13.5278315</v>
      </c>
      <c r="AF90" s="731">
        <v>13.5278315</v>
      </c>
      <c r="AG90" s="814"/>
      <c r="AH90" s="841"/>
      <c r="AI90" s="815"/>
      <c r="AJ90" s="747"/>
      <c r="AK90" s="747"/>
      <c r="AL90" s="846"/>
      <c r="AM90" s="847"/>
      <c r="AN90" s="847"/>
      <c r="AO90" s="851"/>
      <c r="AP90" s="855"/>
    </row>
    <row r="91" spans="1:42" s="849" customFormat="1" ht="30.75" customHeight="1">
      <c r="A91" s="803" t="s">
        <v>354</v>
      </c>
      <c r="B91" s="803" t="s">
        <v>55</v>
      </c>
      <c r="C91" s="803" t="s">
        <v>236</v>
      </c>
      <c r="D91" s="974" t="s">
        <v>89</v>
      </c>
      <c r="E91" s="564" t="s">
        <v>1344</v>
      </c>
      <c r="F91" s="803"/>
      <c r="G91" s="803"/>
      <c r="H91" s="803" t="s">
        <v>355</v>
      </c>
      <c r="I91" s="803" t="s">
        <v>279</v>
      </c>
      <c r="J91" s="803" t="s">
        <v>114</v>
      </c>
      <c r="K91" s="804">
        <v>1</v>
      </c>
      <c r="L91" s="805" t="s">
        <v>93</v>
      </c>
      <c r="M91" s="293" t="s">
        <v>356</v>
      </c>
      <c r="N91" s="773"/>
      <c r="O91" s="295"/>
      <c r="P91" s="295"/>
      <c r="Q91" s="773"/>
      <c r="R91" s="774">
        <v>1988</v>
      </c>
      <c r="S91" s="775">
        <v>3.5</v>
      </c>
      <c r="T91" s="731">
        <v>17.801000000000002</v>
      </c>
      <c r="U91" s="731">
        <v>17.801000000000002</v>
      </c>
      <c r="V91" s="726"/>
      <c r="W91" s="772">
        <v>0.50859999999999994</v>
      </c>
      <c r="X91" s="776">
        <v>5</v>
      </c>
      <c r="Y91" s="776">
        <v>3</v>
      </c>
      <c r="Z91" s="775">
        <v>5.9336666666666664</v>
      </c>
      <c r="AA91" s="777">
        <v>9.2972304926689509E-2</v>
      </c>
      <c r="AB91" s="778">
        <v>100</v>
      </c>
      <c r="AC91" s="779">
        <v>35582</v>
      </c>
      <c r="AD91" s="773" t="s">
        <v>94</v>
      </c>
      <c r="AE91" s="731">
        <v>20.190770430000004</v>
      </c>
      <c r="AF91" s="731"/>
      <c r="AG91" s="814">
        <v>42185</v>
      </c>
      <c r="AH91" s="841">
        <v>20.2</v>
      </c>
      <c r="AI91" s="815" t="s">
        <v>312</v>
      </c>
      <c r="AJ91" s="747">
        <v>8.2500000000000004E-2</v>
      </c>
      <c r="AK91" s="747">
        <v>9.7531127249273541E-2</v>
      </c>
      <c r="AL91" s="846" t="s">
        <v>767</v>
      </c>
      <c r="AM91" s="847" t="s">
        <v>1665</v>
      </c>
      <c r="AN91" s="847" t="s">
        <v>93</v>
      </c>
      <c r="AO91" s="851">
        <v>1</v>
      </c>
      <c r="AP91" s="855">
        <v>1.7808001392719524</v>
      </c>
    </row>
    <row r="92" spans="1:42" s="849" customFormat="1" ht="30.75" customHeight="1">
      <c r="A92" s="652" t="s">
        <v>663</v>
      </c>
      <c r="B92" s="652" t="s">
        <v>55</v>
      </c>
      <c r="C92" s="652" t="s">
        <v>236</v>
      </c>
      <c r="D92" s="974" t="s">
        <v>89</v>
      </c>
      <c r="E92" s="564" t="s">
        <v>1613</v>
      </c>
      <c r="F92" s="652"/>
      <c r="G92" s="652"/>
      <c r="H92" s="652" t="s">
        <v>355</v>
      </c>
      <c r="I92" s="652" t="s">
        <v>279</v>
      </c>
      <c r="J92" s="652" t="s">
        <v>114</v>
      </c>
      <c r="K92" s="714">
        <v>1</v>
      </c>
      <c r="L92" s="708"/>
      <c r="M92" s="803" t="s">
        <v>636</v>
      </c>
      <c r="N92" s="773"/>
      <c r="O92" s="295"/>
      <c r="P92" s="295"/>
      <c r="Q92" s="652"/>
      <c r="R92" s="652">
        <v>2006</v>
      </c>
      <c r="S92" s="652">
        <v>2.72</v>
      </c>
      <c r="T92" s="731">
        <v>13.315</v>
      </c>
      <c r="U92" s="731">
        <v>13.315</v>
      </c>
      <c r="V92" s="986"/>
      <c r="W92" s="772">
        <v>0.48952205882352934</v>
      </c>
      <c r="X92" s="652">
        <v>1</v>
      </c>
      <c r="Y92" s="652">
        <v>1</v>
      </c>
      <c r="Z92" s="775">
        <v>13.315</v>
      </c>
      <c r="AA92" s="652"/>
      <c r="AB92" s="652"/>
      <c r="AC92" s="779">
        <v>41275</v>
      </c>
      <c r="AD92" s="773" t="s">
        <v>94</v>
      </c>
      <c r="AE92" s="731">
        <v>25</v>
      </c>
      <c r="AF92" s="731"/>
      <c r="AG92" s="814">
        <v>42369</v>
      </c>
      <c r="AH92" s="841">
        <v>25</v>
      </c>
      <c r="AI92" s="815" t="s">
        <v>312</v>
      </c>
      <c r="AJ92" s="747">
        <v>6.7500000000000004E-2</v>
      </c>
      <c r="AK92" s="747">
        <v>6.7446300317327998E-2</v>
      </c>
      <c r="AL92" s="846" t="s">
        <v>680</v>
      </c>
      <c r="AM92" s="847" t="s">
        <v>93</v>
      </c>
      <c r="AN92" s="847" t="s">
        <v>93</v>
      </c>
      <c r="AO92" s="851">
        <v>1</v>
      </c>
      <c r="AP92" s="855">
        <v>12</v>
      </c>
    </row>
    <row r="93" spans="1:42" s="849" customFormat="1" ht="30.75" customHeight="1">
      <c r="A93" s="652" t="s">
        <v>1706</v>
      </c>
      <c r="B93" s="652" t="s">
        <v>55</v>
      </c>
      <c r="C93" s="652" t="s">
        <v>236</v>
      </c>
      <c r="D93" s="974" t="s">
        <v>89</v>
      </c>
      <c r="E93" s="564" t="s">
        <v>1796</v>
      </c>
      <c r="F93" s="652"/>
      <c r="G93" s="652"/>
      <c r="H93" s="652" t="s">
        <v>355</v>
      </c>
      <c r="I93" s="652" t="s">
        <v>317</v>
      </c>
      <c r="J93" s="652"/>
      <c r="K93" s="714">
        <v>0.5</v>
      </c>
      <c r="L93" s="805" t="s">
        <v>1355</v>
      </c>
      <c r="M93" s="803" t="s">
        <v>356</v>
      </c>
      <c r="N93" s="773"/>
      <c r="O93" s="295"/>
      <c r="P93" s="295"/>
      <c r="Q93" s="652"/>
      <c r="R93" s="652">
        <v>1988</v>
      </c>
      <c r="S93" s="652">
        <v>2.82</v>
      </c>
      <c r="T93" s="731">
        <v>11.955000000000002</v>
      </c>
      <c r="U93" s="731">
        <v>5.9775000000000009</v>
      </c>
      <c r="V93" s="986"/>
      <c r="W93" s="772">
        <v>0.28000000000000003</v>
      </c>
      <c r="X93" s="652">
        <v>1</v>
      </c>
      <c r="Y93" s="652">
        <v>7</v>
      </c>
      <c r="Z93" s="775">
        <v>1.7</v>
      </c>
      <c r="AA93" s="987">
        <v>0.28000000000000003</v>
      </c>
      <c r="AB93" s="652">
        <v>180</v>
      </c>
      <c r="AC93" s="746">
        <v>42065</v>
      </c>
      <c r="AD93" s="773" t="s">
        <v>172</v>
      </c>
      <c r="AE93" s="731">
        <v>10.605712609999999</v>
      </c>
      <c r="AF93" s="731">
        <v>10.605712609999999</v>
      </c>
      <c r="AG93" s="814">
        <v>42185</v>
      </c>
      <c r="AH93" s="841">
        <v>10.6</v>
      </c>
      <c r="AI93" s="815" t="s">
        <v>312</v>
      </c>
      <c r="AJ93" s="747">
        <v>7.85E-2</v>
      </c>
      <c r="AK93" s="747">
        <v>7.9961332532053245E-2</v>
      </c>
      <c r="AL93" s="846" t="s">
        <v>1666</v>
      </c>
      <c r="AM93" s="847" t="s">
        <v>1667</v>
      </c>
      <c r="AN93" s="847" t="s">
        <v>1716</v>
      </c>
      <c r="AO93" s="851">
        <v>1</v>
      </c>
      <c r="AP93" s="855">
        <v>5.1025087132245162</v>
      </c>
    </row>
    <row r="94" spans="1:42" s="849" customFormat="1" ht="30.75" customHeight="1">
      <c r="A94" s="803" t="s">
        <v>357</v>
      </c>
      <c r="B94" s="803" t="s">
        <v>55</v>
      </c>
      <c r="C94" s="803" t="s">
        <v>358</v>
      </c>
      <c r="D94" s="974" t="s">
        <v>89</v>
      </c>
      <c r="E94" s="564" t="s">
        <v>1271</v>
      </c>
      <c r="F94" s="803"/>
      <c r="G94" s="803"/>
      <c r="H94" s="803" t="s">
        <v>359</v>
      </c>
      <c r="I94" s="803" t="s">
        <v>279</v>
      </c>
      <c r="J94" s="803" t="s">
        <v>114</v>
      </c>
      <c r="K94" s="804">
        <v>1</v>
      </c>
      <c r="L94" s="805" t="s">
        <v>93</v>
      </c>
      <c r="M94" s="293" t="s">
        <v>360</v>
      </c>
      <c r="N94" s="652"/>
      <c r="O94" s="988"/>
      <c r="P94" s="988"/>
      <c r="Q94" s="773"/>
      <c r="R94" s="774">
        <v>1970</v>
      </c>
      <c r="S94" s="775">
        <v>9.6999999999999993</v>
      </c>
      <c r="T94" s="731">
        <v>74.014300000000006</v>
      </c>
      <c r="U94" s="731">
        <v>74.014300000000006</v>
      </c>
      <c r="V94" s="726"/>
      <c r="W94" s="772">
        <v>0.76060824742268041</v>
      </c>
      <c r="X94" s="776">
        <v>2</v>
      </c>
      <c r="Y94" s="776">
        <v>2</v>
      </c>
      <c r="Z94" s="775">
        <v>37.058700000000002</v>
      </c>
      <c r="AA94" s="777"/>
      <c r="AB94" s="778"/>
      <c r="AC94" s="779">
        <v>37591</v>
      </c>
      <c r="AD94" s="773" t="s">
        <v>94</v>
      </c>
      <c r="AE94" s="731">
        <v>25.85185821</v>
      </c>
      <c r="AF94" s="731"/>
      <c r="AG94" s="814">
        <v>42185</v>
      </c>
      <c r="AH94" s="841">
        <v>25.7</v>
      </c>
      <c r="AI94" s="815" t="s">
        <v>312</v>
      </c>
      <c r="AJ94" s="747">
        <v>0.11</v>
      </c>
      <c r="AK94" s="747">
        <v>0.12811934830368238</v>
      </c>
      <c r="AL94" s="846" t="s">
        <v>1668</v>
      </c>
      <c r="AM94" s="847" t="s">
        <v>361</v>
      </c>
      <c r="AN94" s="847" t="s">
        <v>1717</v>
      </c>
      <c r="AO94" s="851">
        <v>0.7609124182759277</v>
      </c>
      <c r="AP94" s="855">
        <v>2.1838052377594717</v>
      </c>
    </row>
    <row r="95" spans="1:42" s="849" customFormat="1" ht="30.75" customHeight="1">
      <c r="A95" s="803" t="s">
        <v>770</v>
      </c>
      <c r="B95" s="803" t="s">
        <v>55</v>
      </c>
      <c r="C95" s="803" t="s">
        <v>246</v>
      </c>
      <c r="D95" s="974" t="s">
        <v>89</v>
      </c>
      <c r="E95" s="564" t="s">
        <v>1834</v>
      </c>
      <c r="F95" s="803"/>
      <c r="G95" s="803"/>
      <c r="H95" s="803" t="s">
        <v>367</v>
      </c>
      <c r="I95" s="803" t="s">
        <v>279</v>
      </c>
      <c r="J95" s="803" t="s">
        <v>114</v>
      </c>
      <c r="K95" s="804">
        <v>0.5</v>
      </c>
      <c r="L95" s="805" t="s">
        <v>769</v>
      </c>
      <c r="M95" s="293" t="s">
        <v>368</v>
      </c>
      <c r="N95" s="773"/>
      <c r="O95" s="295"/>
      <c r="P95" s="295"/>
      <c r="Q95" s="773"/>
      <c r="R95" s="774">
        <v>1996</v>
      </c>
      <c r="S95" s="775">
        <v>10.199999999999999</v>
      </c>
      <c r="T95" s="731">
        <v>41.447000000000003</v>
      </c>
      <c r="U95" s="731">
        <v>20.723500000000001</v>
      </c>
      <c r="V95" s="726"/>
      <c r="W95" s="772">
        <v>0.40634313725490206</v>
      </c>
      <c r="X95" s="776">
        <v>1</v>
      </c>
      <c r="Y95" s="776">
        <v>1</v>
      </c>
      <c r="Z95" s="775">
        <v>41.447000000000003</v>
      </c>
      <c r="AA95" s="777">
        <v>5.3176345694501415E-2</v>
      </c>
      <c r="AB95" s="778">
        <v>210</v>
      </c>
      <c r="AC95" s="779">
        <v>34973</v>
      </c>
      <c r="AD95" s="773" t="s">
        <v>94</v>
      </c>
      <c r="AE95" s="731">
        <v>14.985751539999997</v>
      </c>
      <c r="AF95" s="731">
        <v>14.985751539999997</v>
      </c>
      <c r="AG95" s="814">
        <v>42185</v>
      </c>
      <c r="AH95" s="841">
        <v>15</v>
      </c>
      <c r="AI95" s="815" t="s">
        <v>152</v>
      </c>
      <c r="AJ95" s="747">
        <v>0.08</v>
      </c>
      <c r="AK95" s="747">
        <v>0.12221444601304265</v>
      </c>
      <c r="AL95" s="846" t="s">
        <v>1718</v>
      </c>
      <c r="AM95" s="847" t="s">
        <v>93</v>
      </c>
      <c r="AN95" s="847" t="s">
        <v>93</v>
      </c>
      <c r="AO95" s="851">
        <v>1</v>
      </c>
      <c r="AP95" s="855">
        <v>1.25</v>
      </c>
    </row>
    <row r="96" spans="1:42" s="849" customFormat="1" ht="30.75" customHeight="1">
      <c r="A96" s="803" t="s">
        <v>369</v>
      </c>
      <c r="B96" s="803" t="s">
        <v>55</v>
      </c>
      <c r="C96" s="803" t="s">
        <v>246</v>
      </c>
      <c r="D96" s="974" t="s">
        <v>89</v>
      </c>
      <c r="E96" s="803" t="s">
        <v>1347</v>
      </c>
      <c r="F96" s="803"/>
      <c r="G96" s="803"/>
      <c r="H96" s="803" t="s">
        <v>370</v>
      </c>
      <c r="I96" s="803" t="s">
        <v>279</v>
      </c>
      <c r="J96" s="803" t="s">
        <v>114</v>
      </c>
      <c r="K96" s="804">
        <v>1</v>
      </c>
      <c r="L96" s="805" t="s">
        <v>93</v>
      </c>
      <c r="M96" s="293" t="s">
        <v>371</v>
      </c>
      <c r="N96" s="773"/>
      <c r="O96" s="295"/>
      <c r="P96" s="295"/>
      <c r="Q96" s="773"/>
      <c r="R96" s="774">
        <v>1986</v>
      </c>
      <c r="S96" s="775">
        <v>3.6</v>
      </c>
      <c r="T96" s="731">
        <v>18.644000000000002</v>
      </c>
      <c r="U96" s="731">
        <v>18.644000000000002</v>
      </c>
      <c r="V96" s="726"/>
      <c r="W96" s="772">
        <v>0.51788888888888884</v>
      </c>
      <c r="X96" s="776">
        <v>1</v>
      </c>
      <c r="Y96" s="776">
        <v>1</v>
      </c>
      <c r="Z96" s="775">
        <v>18.643999999999998</v>
      </c>
      <c r="AA96" s="777">
        <v>2.8589819235101645E-2</v>
      </c>
      <c r="AB96" s="778">
        <v>12</v>
      </c>
      <c r="AC96" s="779">
        <v>35612</v>
      </c>
      <c r="AD96" s="773" t="s">
        <v>94</v>
      </c>
      <c r="AE96" s="731">
        <v>15.86516664</v>
      </c>
      <c r="AF96" s="731"/>
      <c r="AG96" s="814">
        <v>42185</v>
      </c>
      <c r="AH96" s="841">
        <v>15.9</v>
      </c>
      <c r="AI96" s="815" t="s">
        <v>152</v>
      </c>
      <c r="AJ96" s="747">
        <v>8.5000000000000006E-2</v>
      </c>
      <c r="AK96" s="747">
        <v>9.3004009308407742E-2</v>
      </c>
      <c r="AL96" s="846" t="s">
        <v>1163</v>
      </c>
      <c r="AM96" s="847" t="s">
        <v>1163</v>
      </c>
      <c r="AN96" s="847" t="s">
        <v>93</v>
      </c>
      <c r="AO96" s="851">
        <v>1</v>
      </c>
      <c r="AP96" s="855">
        <v>3.75</v>
      </c>
    </row>
    <row r="97" spans="1:42" s="849" customFormat="1" ht="30.75" customHeight="1">
      <c r="A97" s="803" t="s">
        <v>1187</v>
      </c>
      <c r="B97" s="803" t="s">
        <v>55</v>
      </c>
      <c r="C97" s="803" t="s">
        <v>246</v>
      </c>
      <c r="D97" s="974" t="s">
        <v>89</v>
      </c>
      <c r="E97" s="803" t="s">
        <v>1270</v>
      </c>
      <c r="F97" s="803"/>
      <c r="G97" s="803"/>
      <c r="H97" s="803" t="s">
        <v>370</v>
      </c>
      <c r="I97" s="803" t="s">
        <v>317</v>
      </c>
      <c r="J97" s="803" t="s">
        <v>114</v>
      </c>
      <c r="K97" s="804">
        <v>1</v>
      </c>
      <c r="L97" s="805" t="s">
        <v>93</v>
      </c>
      <c r="M97" s="293" t="s">
        <v>372</v>
      </c>
      <c r="N97" s="773"/>
      <c r="O97" s="295"/>
      <c r="P97" s="295"/>
      <c r="Q97" s="773"/>
      <c r="R97" s="774">
        <v>2001</v>
      </c>
      <c r="S97" s="775">
        <v>16.149999999999999</v>
      </c>
      <c r="T97" s="731">
        <v>79.537399999999991</v>
      </c>
      <c r="U97" s="731">
        <v>79.537399999999991</v>
      </c>
      <c r="V97" s="726"/>
      <c r="W97" s="772">
        <v>0.49249164086687303</v>
      </c>
      <c r="X97" s="776">
        <v>7</v>
      </c>
      <c r="Y97" s="776">
        <v>7</v>
      </c>
      <c r="Z97" s="775">
        <v>11.362485714285713</v>
      </c>
      <c r="AA97" s="777">
        <v>8.910285495123095E-2</v>
      </c>
      <c r="AB97" s="778">
        <v>191</v>
      </c>
      <c r="AC97" s="779">
        <v>38009</v>
      </c>
      <c r="AD97" s="773" t="s">
        <v>94</v>
      </c>
      <c r="AE97" s="731">
        <v>80.715864219999986</v>
      </c>
      <c r="AF97" s="731"/>
      <c r="AG97" s="814">
        <v>42185</v>
      </c>
      <c r="AH97" s="841">
        <v>78.7</v>
      </c>
      <c r="AI97" s="815" t="s">
        <v>152</v>
      </c>
      <c r="AJ97" s="747">
        <v>7.4047013977128331E-2</v>
      </c>
      <c r="AK97" s="747">
        <v>6.8942210293122988E-2</v>
      </c>
      <c r="AL97" s="846" t="s">
        <v>1616</v>
      </c>
      <c r="AM97" s="847" t="s">
        <v>93</v>
      </c>
      <c r="AN97" s="847" t="s">
        <v>93</v>
      </c>
      <c r="AO97" s="851">
        <v>1</v>
      </c>
      <c r="AP97" s="855">
        <v>9.5</v>
      </c>
    </row>
    <row r="98" spans="1:42" s="849" customFormat="1" ht="30.75" customHeight="1">
      <c r="A98" s="803" t="s">
        <v>374</v>
      </c>
      <c r="B98" s="803" t="s">
        <v>55</v>
      </c>
      <c r="C98" s="803" t="s">
        <v>246</v>
      </c>
      <c r="D98" s="974" t="s">
        <v>89</v>
      </c>
      <c r="E98" s="803" t="s">
        <v>1797</v>
      </c>
      <c r="F98" s="803"/>
      <c r="G98" s="803"/>
      <c r="H98" s="803" t="s">
        <v>370</v>
      </c>
      <c r="I98" s="803" t="s">
        <v>279</v>
      </c>
      <c r="J98" s="803" t="s">
        <v>114</v>
      </c>
      <c r="K98" s="804">
        <v>1</v>
      </c>
      <c r="L98" s="805" t="s">
        <v>93</v>
      </c>
      <c r="M98" s="293" t="s">
        <v>371</v>
      </c>
      <c r="N98" s="773"/>
      <c r="O98" s="295"/>
      <c r="P98" s="295"/>
      <c r="Q98" s="773"/>
      <c r="R98" s="774">
        <v>1990</v>
      </c>
      <c r="S98" s="775">
        <v>7.4</v>
      </c>
      <c r="T98" s="731">
        <v>51.998800000000003</v>
      </c>
      <c r="U98" s="731">
        <v>51.998800000000003</v>
      </c>
      <c r="V98" s="726"/>
      <c r="W98" s="772">
        <v>0.70269054054054059</v>
      </c>
      <c r="X98" s="776">
        <v>2</v>
      </c>
      <c r="Y98" s="776">
        <v>2</v>
      </c>
      <c r="Z98" s="775">
        <v>25.999550000000003</v>
      </c>
      <c r="AA98" s="777">
        <v>3.3165092770417959E-2</v>
      </c>
      <c r="AB98" s="778">
        <v>275</v>
      </c>
      <c r="AC98" s="779">
        <v>35278</v>
      </c>
      <c r="AD98" s="773" t="s">
        <v>94</v>
      </c>
      <c r="AE98" s="731">
        <v>44.3</v>
      </c>
      <c r="AF98" s="731"/>
      <c r="AG98" s="814">
        <v>42369</v>
      </c>
      <c r="AH98" s="841">
        <v>44.3</v>
      </c>
      <c r="AI98" s="815" t="s">
        <v>152</v>
      </c>
      <c r="AJ98" s="747">
        <v>7.7499999999999999E-2</v>
      </c>
      <c r="AK98" s="747">
        <v>4.1885536462808126E-2</v>
      </c>
      <c r="AL98" s="846" t="s">
        <v>1168</v>
      </c>
      <c r="AM98" s="847" t="s">
        <v>1719</v>
      </c>
      <c r="AN98" s="847" t="s">
        <v>93</v>
      </c>
      <c r="AO98" s="851">
        <v>0.56699000746171058</v>
      </c>
      <c r="AP98" s="855">
        <v>4.4769649114998957</v>
      </c>
    </row>
    <row r="99" spans="1:42" s="849" customFormat="1" ht="30.75" customHeight="1">
      <c r="A99" s="803" t="s">
        <v>375</v>
      </c>
      <c r="B99" s="803" t="s">
        <v>55</v>
      </c>
      <c r="C99" s="803" t="s">
        <v>246</v>
      </c>
      <c r="D99" s="974" t="s">
        <v>89</v>
      </c>
      <c r="E99" s="803" t="s">
        <v>1348</v>
      </c>
      <c r="F99" s="803"/>
      <c r="G99" s="803"/>
      <c r="H99" s="803" t="s">
        <v>376</v>
      </c>
      <c r="I99" s="803" t="s">
        <v>279</v>
      </c>
      <c r="J99" s="803" t="s">
        <v>114</v>
      </c>
      <c r="K99" s="804">
        <v>1</v>
      </c>
      <c r="L99" s="805" t="s">
        <v>93</v>
      </c>
      <c r="M99" s="293" t="s">
        <v>377</v>
      </c>
      <c r="N99" s="773"/>
      <c r="O99" s="295"/>
      <c r="P99" s="295"/>
      <c r="Q99" s="773"/>
      <c r="R99" s="774">
        <v>1985</v>
      </c>
      <c r="S99" s="775">
        <v>24.6</v>
      </c>
      <c r="T99" s="731">
        <v>117.294</v>
      </c>
      <c r="U99" s="731">
        <v>117.294</v>
      </c>
      <c r="V99" s="726"/>
      <c r="W99" s="772">
        <v>0.47680487804878047</v>
      </c>
      <c r="X99" s="776">
        <v>4</v>
      </c>
      <c r="Y99" s="776">
        <v>4</v>
      </c>
      <c r="Z99" s="775">
        <v>29.323499999999999</v>
      </c>
      <c r="AA99" s="777">
        <v>1.0205125581871196E-2</v>
      </c>
      <c r="AB99" s="778">
        <v>122</v>
      </c>
      <c r="AC99" s="779">
        <v>37621</v>
      </c>
      <c r="AD99" s="773" t="s">
        <v>94</v>
      </c>
      <c r="AE99" s="731">
        <v>57.530028760000008</v>
      </c>
      <c r="AF99" s="731"/>
      <c r="AG99" s="814">
        <v>42185</v>
      </c>
      <c r="AH99" s="841">
        <v>57.5</v>
      </c>
      <c r="AI99" s="815" t="s">
        <v>1097</v>
      </c>
      <c r="AJ99" s="747">
        <v>8.7499999999999994E-2</v>
      </c>
      <c r="AK99" s="747">
        <v>9.157438421893116E-2</v>
      </c>
      <c r="AL99" s="846" t="s">
        <v>1169</v>
      </c>
      <c r="AM99" s="847" t="s">
        <v>93</v>
      </c>
      <c r="AN99" s="847" t="s">
        <v>93</v>
      </c>
      <c r="AO99" s="851">
        <v>1</v>
      </c>
      <c r="AP99" s="855">
        <v>7.5</v>
      </c>
    </row>
    <row r="100" spans="1:42" s="849" customFormat="1" ht="30.75" customHeight="1">
      <c r="A100" s="650" t="s">
        <v>1707</v>
      </c>
      <c r="B100" s="803" t="s">
        <v>55</v>
      </c>
      <c r="C100" s="803" t="s">
        <v>246</v>
      </c>
      <c r="D100" s="974" t="s">
        <v>89</v>
      </c>
      <c r="E100" s="803" t="s">
        <v>1268</v>
      </c>
      <c r="F100" s="803" t="s">
        <v>1267</v>
      </c>
      <c r="G100" s="803"/>
      <c r="H100" s="803" t="s">
        <v>367</v>
      </c>
      <c r="I100" s="803" t="s">
        <v>142</v>
      </c>
      <c r="J100" s="803" t="s">
        <v>114</v>
      </c>
      <c r="K100" s="804">
        <v>1</v>
      </c>
      <c r="L100" s="805"/>
      <c r="M100" s="293" t="s">
        <v>377</v>
      </c>
      <c r="N100" s="773"/>
      <c r="O100" s="295"/>
      <c r="P100" s="295"/>
      <c r="Q100" s="773"/>
      <c r="R100" s="774"/>
      <c r="S100" s="775">
        <v>21.244452829999997</v>
      </c>
      <c r="T100" s="731"/>
      <c r="U100" s="731"/>
      <c r="V100" s="726"/>
      <c r="W100" s="772"/>
      <c r="X100" s="776"/>
      <c r="Y100" s="776"/>
      <c r="Z100" s="775"/>
      <c r="AA100" s="777"/>
      <c r="AB100" s="778"/>
      <c r="AC100" s="779">
        <v>37438</v>
      </c>
      <c r="AD100" s="727" t="s">
        <v>144</v>
      </c>
      <c r="AE100" s="731">
        <v>14.03</v>
      </c>
      <c r="AF100" s="731"/>
      <c r="AG100" s="814">
        <v>42185</v>
      </c>
      <c r="AH100" s="841">
        <v>12.208349999999999</v>
      </c>
      <c r="AI100" s="815" t="s">
        <v>312</v>
      </c>
      <c r="AJ100" s="747"/>
      <c r="AK100" s="747"/>
      <c r="AL100" s="846"/>
      <c r="AM100" s="847"/>
      <c r="AN100" s="847"/>
      <c r="AO100" s="851"/>
      <c r="AP100" s="855"/>
    </row>
    <row r="101" spans="1:42" s="849" customFormat="1" ht="30.75" customHeight="1">
      <c r="A101" s="803" t="s">
        <v>903</v>
      </c>
      <c r="B101" s="803" t="s">
        <v>55</v>
      </c>
      <c r="C101" s="803" t="s">
        <v>246</v>
      </c>
      <c r="D101" s="974" t="s">
        <v>89</v>
      </c>
      <c r="E101" s="323" t="s">
        <v>1592</v>
      </c>
      <c r="F101" s="803" t="s">
        <v>1267</v>
      </c>
      <c r="G101" s="803"/>
      <c r="H101" s="803" t="s">
        <v>367</v>
      </c>
      <c r="I101" s="803" t="s">
        <v>317</v>
      </c>
      <c r="J101" s="803" t="s">
        <v>114</v>
      </c>
      <c r="K101" s="804">
        <v>0.5</v>
      </c>
      <c r="L101" s="805" t="s">
        <v>769</v>
      </c>
      <c r="M101" s="293" t="s">
        <v>377</v>
      </c>
      <c r="N101" s="773"/>
      <c r="O101" s="295"/>
      <c r="P101" s="295"/>
      <c r="Q101" s="773"/>
      <c r="R101" s="774">
        <v>2007</v>
      </c>
      <c r="S101" s="775">
        <v>4.9240000000000004</v>
      </c>
      <c r="T101" s="731">
        <v>20.2867</v>
      </c>
      <c r="U101" s="731">
        <v>10.14335</v>
      </c>
      <c r="V101" s="726"/>
      <c r="W101" s="772">
        <v>0.41199634443541833</v>
      </c>
      <c r="X101" s="776">
        <v>1</v>
      </c>
      <c r="Y101" s="776">
        <v>1</v>
      </c>
      <c r="Z101" s="775">
        <v>20.2867</v>
      </c>
      <c r="AA101" s="777">
        <v>0.13565538012589529</v>
      </c>
      <c r="AB101" s="778">
        <v>72</v>
      </c>
      <c r="AC101" s="779">
        <v>37438</v>
      </c>
      <c r="AD101" s="773" t="s">
        <v>94</v>
      </c>
      <c r="AE101" s="731">
        <v>9.9197089999999992</v>
      </c>
      <c r="AF101" s="731">
        <v>9.9197089999999992</v>
      </c>
      <c r="AG101" s="814">
        <v>42185</v>
      </c>
      <c r="AH101" s="841">
        <v>9.9499999999999993</v>
      </c>
      <c r="AI101" s="815" t="s">
        <v>152</v>
      </c>
      <c r="AJ101" s="747">
        <v>7.4999999999999997E-2</v>
      </c>
      <c r="AK101" s="747">
        <v>8.189219508617826E-2</v>
      </c>
      <c r="AL101" s="846" t="s">
        <v>1170</v>
      </c>
      <c r="AM101" s="847" t="s">
        <v>93</v>
      </c>
      <c r="AN101" s="847" t="s">
        <v>93</v>
      </c>
      <c r="AO101" s="851">
        <v>1</v>
      </c>
      <c r="AP101" s="855">
        <v>4</v>
      </c>
    </row>
    <row r="102" spans="1:42" s="849" customFormat="1" ht="30.75" customHeight="1">
      <c r="A102" s="803" t="s">
        <v>1307</v>
      </c>
      <c r="B102" s="803" t="s">
        <v>55</v>
      </c>
      <c r="C102" s="803" t="s">
        <v>246</v>
      </c>
      <c r="D102" s="974" t="s">
        <v>89</v>
      </c>
      <c r="E102" s="323" t="s">
        <v>1593</v>
      </c>
      <c r="F102" s="803" t="s">
        <v>910</v>
      </c>
      <c r="G102" s="803"/>
      <c r="H102" s="803" t="s">
        <v>367</v>
      </c>
      <c r="I102" s="803" t="s">
        <v>317</v>
      </c>
      <c r="J102" s="803" t="s">
        <v>114</v>
      </c>
      <c r="K102" s="804">
        <v>0.5</v>
      </c>
      <c r="L102" s="805" t="s">
        <v>769</v>
      </c>
      <c r="M102" s="293" t="s">
        <v>377</v>
      </c>
      <c r="N102" s="773"/>
      <c r="O102" s="295"/>
      <c r="P102" s="295"/>
      <c r="Q102" s="773"/>
      <c r="R102" s="774">
        <v>2007</v>
      </c>
      <c r="S102" s="775">
        <v>2.9929999999999999</v>
      </c>
      <c r="T102" s="731">
        <v>13.0083</v>
      </c>
      <c r="U102" s="731">
        <v>6.5041500000000001</v>
      </c>
      <c r="V102" s="726"/>
      <c r="W102" s="772">
        <v>0.43462412295355823</v>
      </c>
      <c r="X102" s="776">
        <v>1</v>
      </c>
      <c r="Y102" s="776">
        <v>1</v>
      </c>
      <c r="Z102" s="775">
        <v>13.008299999999998</v>
      </c>
      <c r="AA102" s="777">
        <v>0.24599678666697417</v>
      </c>
      <c r="AB102" s="778"/>
      <c r="AC102" s="779">
        <v>37438</v>
      </c>
      <c r="AD102" s="773" t="s">
        <v>94</v>
      </c>
      <c r="AE102" s="731">
        <v>6.3380489999999998</v>
      </c>
      <c r="AF102" s="731">
        <v>6.3380489999999998</v>
      </c>
      <c r="AG102" s="814">
        <v>42185</v>
      </c>
      <c r="AH102" s="841">
        <v>6.35</v>
      </c>
      <c r="AI102" s="815" t="s">
        <v>152</v>
      </c>
      <c r="AJ102" s="747">
        <v>0.08</v>
      </c>
      <c r="AK102" s="747">
        <v>8.3154093848395033E-2</v>
      </c>
      <c r="AL102" s="846" t="s">
        <v>1171</v>
      </c>
      <c r="AM102" s="847" t="s">
        <v>93</v>
      </c>
      <c r="AN102" s="847" t="s">
        <v>93</v>
      </c>
      <c r="AO102" s="851">
        <v>1</v>
      </c>
      <c r="AP102" s="855">
        <v>2.6666666666666665</v>
      </c>
    </row>
    <row r="103" spans="1:42" s="849" customFormat="1" ht="30.75" customHeight="1">
      <c r="A103" s="803" t="s">
        <v>1409</v>
      </c>
      <c r="B103" s="803" t="s">
        <v>55</v>
      </c>
      <c r="C103" s="803" t="s">
        <v>246</v>
      </c>
      <c r="D103" s="974" t="s">
        <v>89</v>
      </c>
      <c r="E103" s="323" t="s">
        <v>1594</v>
      </c>
      <c r="F103" s="803" t="s">
        <v>910</v>
      </c>
      <c r="G103" s="803"/>
      <c r="H103" s="803" t="s">
        <v>367</v>
      </c>
      <c r="I103" s="803" t="s">
        <v>279</v>
      </c>
      <c r="J103" s="803" t="s">
        <v>114</v>
      </c>
      <c r="K103" s="804">
        <v>0.5</v>
      </c>
      <c r="L103" s="805" t="s">
        <v>769</v>
      </c>
      <c r="M103" s="293" t="s">
        <v>377</v>
      </c>
      <c r="N103" s="773"/>
      <c r="O103" s="295"/>
      <c r="P103" s="295"/>
      <c r="Q103" s="773"/>
      <c r="R103" s="774">
        <v>2012</v>
      </c>
      <c r="S103" s="775">
        <v>3.6669999999999998</v>
      </c>
      <c r="T103" s="731">
        <v>17.47</v>
      </c>
      <c r="U103" s="731">
        <v>8.7349999999999994</v>
      </c>
      <c r="V103" s="726"/>
      <c r="W103" s="772">
        <v>0.47305699481865293</v>
      </c>
      <c r="X103" s="776">
        <v>1</v>
      </c>
      <c r="Y103" s="776">
        <v>1</v>
      </c>
      <c r="Z103" s="775">
        <v>17.47</v>
      </c>
      <c r="AA103" s="777">
        <v>2.633085289066972E-2</v>
      </c>
      <c r="AB103" s="778"/>
      <c r="AC103" s="779">
        <v>37438</v>
      </c>
      <c r="AD103" s="773" t="s">
        <v>94</v>
      </c>
      <c r="AE103" s="731">
        <v>7.5611139999999999</v>
      </c>
      <c r="AF103" s="731">
        <v>7.5611139999999999</v>
      </c>
      <c r="AG103" s="814">
        <v>42185</v>
      </c>
      <c r="AH103" s="841">
        <v>7.5750000000000002</v>
      </c>
      <c r="AI103" s="815" t="s">
        <v>152</v>
      </c>
      <c r="AJ103" s="747">
        <v>7.4999999999999997E-2</v>
      </c>
      <c r="AK103" s="747">
        <v>9.8059952660837821E-2</v>
      </c>
      <c r="AL103" s="846" t="s">
        <v>380</v>
      </c>
      <c r="AM103" s="847" t="s">
        <v>93</v>
      </c>
      <c r="AN103" s="847" t="s">
        <v>93</v>
      </c>
      <c r="AO103" s="851">
        <v>1</v>
      </c>
      <c r="AP103" s="855">
        <v>0.91666666666666663</v>
      </c>
    </row>
    <row r="104" spans="1:42" s="849" customFormat="1" ht="30.75" customHeight="1">
      <c r="A104" s="803" t="s">
        <v>1408</v>
      </c>
      <c r="B104" s="803" t="s">
        <v>55</v>
      </c>
      <c r="C104" s="803" t="s">
        <v>246</v>
      </c>
      <c r="D104" s="974" t="s">
        <v>89</v>
      </c>
      <c r="E104" s="323" t="s">
        <v>1840</v>
      </c>
      <c r="F104" s="803" t="s">
        <v>910</v>
      </c>
      <c r="G104" s="803"/>
      <c r="H104" s="803" t="s">
        <v>367</v>
      </c>
      <c r="I104" s="803" t="s">
        <v>317</v>
      </c>
      <c r="J104" s="803" t="s">
        <v>114</v>
      </c>
      <c r="K104" s="804">
        <v>0.5</v>
      </c>
      <c r="L104" s="805" t="s">
        <v>769</v>
      </c>
      <c r="M104" s="293" t="s">
        <v>377</v>
      </c>
      <c r="N104" s="773"/>
      <c r="O104" s="295"/>
      <c r="P104" s="295"/>
      <c r="Q104" s="773"/>
      <c r="R104" s="774">
        <v>2007</v>
      </c>
      <c r="S104" s="775">
        <v>1.8460000000000001</v>
      </c>
      <c r="T104" s="731">
        <v>7.8689999999999998</v>
      </c>
      <c r="U104" s="731">
        <v>3.9344999999999999</v>
      </c>
      <c r="V104" s="726"/>
      <c r="W104" s="772">
        <v>0.42627302275189594</v>
      </c>
      <c r="X104" s="776">
        <v>1</v>
      </c>
      <c r="Y104" s="776">
        <v>1</v>
      </c>
      <c r="Z104" s="775">
        <v>7.8689999999999998</v>
      </c>
      <c r="AA104" s="777">
        <v>0.31058584318210702</v>
      </c>
      <c r="AB104" s="778"/>
      <c r="AC104" s="779">
        <v>37438</v>
      </c>
      <c r="AD104" s="773" t="s">
        <v>94</v>
      </c>
      <c r="AE104" s="731">
        <v>3.65</v>
      </c>
      <c r="AF104" s="731">
        <v>3.65</v>
      </c>
      <c r="AG104" s="814">
        <v>42185</v>
      </c>
      <c r="AH104" s="841">
        <v>3.6749999999999998</v>
      </c>
      <c r="AI104" s="815" t="s">
        <v>152</v>
      </c>
      <c r="AJ104" s="747">
        <v>7.4999999999999997E-2</v>
      </c>
      <c r="AK104" s="747">
        <v>8.4851319663452052E-2</v>
      </c>
      <c r="AL104" s="846" t="s">
        <v>1172</v>
      </c>
      <c r="AM104" s="847" t="s">
        <v>93</v>
      </c>
      <c r="AN104" s="847" t="s">
        <v>93</v>
      </c>
      <c r="AO104" s="851">
        <v>1</v>
      </c>
      <c r="AP104" s="855">
        <v>0.83333333333333337</v>
      </c>
    </row>
    <row r="105" spans="1:42" s="849" customFormat="1" ht="30.75" customHeight="1">
      <c r="A105" s="803" t="s">
        <v>1407</v>
      </c>
      <c r="B105" s="803" t="s">
        <v>55</v>
      </c>
      <c r="C105" s="803" t="s">
        <v>246</v>
      </c>
      <c r="D105" s="974" t="s">
        <v>89</v>
      </c>
      <c r="E105" s="803" t="s">
        <v>1595</v>
      </c>
      <c r="F105" s="803" t="s">
        <v>1264</v>
      </c>
      <c r="G105" s="803"/>
      <c r="H105" s="803" t="s">
        <v>367</v>
      </c>
      <c r="I105" s="803" t="s">
        <v>279</v>
      </c>
      <c r="J105" s="803" t="s">
        <v>114</v>
      </c>
      <c r="K105" s="804">
        <v>0.5</v>
      </c>
      <c r="L105" s="805" t="s">
        <v>769</v>
      </c>
      <c r="M105" s="293" t="s">
        <v>377</v>
      </c>
      <c r="N105" s="773"/>
      <c r="O105" s="295"/>
      <c r="P105" s="295"/>
      <c r="Q105" s="773"/>
      <c r="R105" s="774">
        <v>2007</v>
      </c>
      <c r="S105" s="775">
        <v>9.5749999999999993</v>
      </c>
      <c r="T105" s="731">
        <v>45.493400000000001</v>
      </c>
      <c r="U105" s="731">
        <v>22.746700000000001</v>
      </c>
      <c r="V105" s="726"/>
      <c r="W105" s="772">
        <v>0.47512689295039168</v>
      </c>
      <c r="X105" s="776">
        <v>1</v>
      </c>
      <c r="Y105" s="776">
        <v>1</v>
      </c>
      <c r="Z105" s="775">
        <v>45.493400000000001</v>
      </c>
      <c r="AA105" s="777">
        <v>8.185802775787257E-2</v>
      </c>
      <c r="AB105" s="778"/>
      <c r="AC105" s="779">
        <v>37438</v>
      </c>
      <c r="AD105" s="773" t="s">
        <v>94</v>
      </c>
      <c r="AE105" s="731">
        <v>18.040081000000001</v>
      </c>
      <c r="AF105" s="731">
        <v>18.040081000000001</v>
      </c>
      <c r="AG105" s="814">
        <v>42185</v>
      </c>
      <c r="AH105" s="841">
        <v>18.100000000000001</v>
      </c>
      <c r="AI105" s="815" t="s">
        <v>152</v>
      </c>
      <c r="AJ105" s="747">
        <v>7.4999999999999997E-2</v>
      </c>
      <c r="AK105" s="747">
        <v>8.2437154316379296E-2</v>
      </c>
      <c r="AL105" s="846" t="s">
        <v>1173</v>
      </c>
      <c r="AM105" s="847" t="s">
        <v>93</v>
      </c>
      <c r="AN105" s="847" t="s">
        <v>93</v>
      </c>
      <c r="AO105" s="851">
        <v>1</v>
      </c>
      <c r="AP105" s="855">
        <v>1.666666666666667</v>
      </c>
    </row>
    <row r="106" spans="1:42" s="849" customFormat="1" ht="30.75" customHeight="1">
      <c r="A106" s="803" t="s">
        <v>1406</v>
      </c>
      <c r="B106" s="803" t="s">
        <v>55</v>
      </c>
      <c r="C106" s="803" t="s">
        <v>246</v>
      </c>
      <c r="D106" s="974" t="s">
        <v>89</v>
      </c>
      <c r="E106" s="803" t="s">
        <v>1596</v>
      </c>
      <c r="F106" s="803" t="s">
        <v>910</v>
      </c>
      <c r="G106" s="803"/>
      <c r="H106" s="803" t="s">
        <v>367</v>
      </c>
      <c r="I106" s="803" t="s">
        <v>279</v>
      </c>
      <c r="J106" s="803" t="s">
        <v>114</v>
      </c>
      <c r="K106" s="804">
        <v>0.5</v>
      </c>
      <c r="L106" s="805" t="s">
        <v>769</v>
      </c>
      <c r="M106" s="293" t="s">
        <v>377</v>
      </c>
      <c r="N106" s="773"/>
      <c r="O106" s="295"/>
      <c r="P106" s="295"/>
      <c r="Q106" s="773"/>
      <c r="R106" s="774">
        <v>2007</v>
      </c>
      <c r="S106" s="775">
        <v>16.600000000000001</v>
      </c>
      <c r="T106" s="731">
        <v>42.954000000000001</v>
      </c>
      <c r="U106" s="731">
        <v>21.477</v>
      </c>
      <c r="V106" s="726"/>
      <c r="W106" s="772">
        <v>0.25875903614457829</v>
      </c>
      <c r="X106" s="776">
        <v>1</v>
      </c>
      <c r="Y106" s="776">
        <v>1</v>
      </c>
      <c r="Z106" s="775">
        <v>42.954000000000001</v>
      </c>
      <c r="AA106" s="777">
        <v>0.45760581086743957</v>
      </c>
      <c r="AB106" s="778"/>
      <c r="AC106" s="779">
        <v>37438</v>
      </c>
      <c r="AD106" s="773" t="s">
        <v>94</v>
      </c>
      <c r="AE106" s="731">
        <v>54.7</v>
      </c>
      <c r="AF106" s="731">
        <v>54.7</v>
      </c>
      <c r="AG106" s="814">
        <v>42185</v>
      </c>
      <c r="AH106" s="841">
        <v>54.5</v>
      </c>
      <c r="AI106" s="815" t="s">
        <v>152</v>
      </c>
      <c r="AJ106" s="747">
        <v>8.2500000000000004E-2</v>
      </c>
      <c r="AK106" s="747">
        <v>8.8536428848672757E-2</v>
      </c>
      <c r="AL106" s="846" t="s">
        <v>1174</v>
      </c>
      <c r="AM106" s="847" t="s">
        <v>93</v>
      </c>
      <c r="AN106" s="847" t="s">
        <v>93</v>
      </c>
      <c r="AO106" s="851">
        <v>1</v>
      </c>
      <c r="AP106" s="855">
        <v>6.333333333333333</v>
      </c>
    </row>
    <row r="107" spans="1:42" s="849" customFormat="1" ht="30.75" customHeight="1">
      <c r="A107" s="803" t="s">
        <v>773</v>
      </c>
      <c r="B107" s="803" t="s">
        <v>55</v>
      </c>
      <c r="C107" s="803" t="s">
        <v>246</v>
      </c>
      <c r="D107" s="974" t="s">
        <v>89</v>
      </c>
      <c r="E107" s="803" t="s">
        <v>1597</v>
      </c>
      <c r="F107" s="803" t="s">
        <v>1263</v>
      </c>
      <c r="G107" s="803"/>
      <c r="H107" s="803" t="s">
        <v>367</v>
      </c>
      <c r="I107" s="803" t="s">
        <v>317</v>
      </c>
      <c r="J107" s="803" t="s">
        <v>114</v>
      </c>
      <c r="K107" s="804">
        <v>1</v>
      </c>
      <c r="L107" s="805"/>
      <c r="M107" s="293" t="s">
        <v>377</v>
      </c>
      <c r="N107" s="773"/>
      <c r="O107" s="295"/>
      <c r="P107" s="295"/>
      <c r="Q107" s="773"/>
      <c r="R107" s="774">
        <v>2012</v>
      </c>
      <c r="S107" s="775">
        <v>1.645</v>
      </c>
      <c r="T107" s="731">
        <v>7.8</v>
      </c>
      <c r="U107" s="731">
        <v>7.8</v>
      </c>
      <c r="V107" s="726"/>
      <c r="W107" s="772">
        <v>0.47604863221884502</v>
      </c>
      <c r="X107" s="776">
        <v>1</v>
      </c>
      <c r="Y107" s="776">
        <v>1</v>
      </c>
      <c r="Z107" s="775">
        <v>7.8310000000000004</v>
      </c>
      <c r="AA107" s="777">
        <v>5.1400000000000001E-2</v>
      </c>
      <c r="AB107" s="778"/>
      <c r="AC107" s="779">
        <v>37438</v>
      </c>
      <c r="AD107" s="773" t="s">
        <v>94</v>
      </c>
      <c r="AE107" s="731">
        <v>7.1769097832400002</v>
      </c>
      <c r="AF107" s="731"/>
      <c r="AG107" s="814">
        <v>42004</v>
      </c>
      <c r="AH107" s="841">
        <v>6.25</v>
      </c>
      <c r="AI107" s="815" t="s">
        <v>110</v>
      </c>
      <c r="AJ107" s="747">
        <v>7.7499999999999999E-2</v>
      </c>
      <c r="AK107" s="747">
        <v>6.6356883163973451E-2</v>
      </c>
      <c r="AL107" s="846" t="s">
        <v>1720</v>
      </c>
      <c r="AM107" s="847" t="s">
        <v>93</v>
      </c>
      <c r="AN107" s="847" t="s">
        <v>93</v>
      </c>
      <c r="AO107" s="851">
        <v>1</v>
      </c>
      <c r="AP107" s="855">
        <v>9.9166666666666661</v>
      </c>
    </row>
    <row r="108" spans="1:42" s="849" customFormat="1" ht="30.75" customHeight="1">
      <c r="A108" s="803" t="s">
        <v>1606</v>
      </c>
      <c r="B108" s="803" t="s">
        <v>55</v>
      </c>
      <c r="C108" s="803" t="s">
        <v>246</v>
      </c>
      <c r="D108" s="674" t="s">
        <v>89</v>
      </c>
      <c r="E108" s="803" t="s">
        <v>1798</v>
      </c>
      <c r="F108" s="803" t="s">
        <v>1257</v>
      </c>
      <c r="G108" s="803"/>
      <c r="H108" s="803" t="s">
        <v>367</v>
      </c>
      <c r="I108" s="803" t="s">
        <v>279</v>
      </c>
      <c r="J108" s="803" t="s">
        <v>114</v>
      </c>
      <c r="K108" s="804">
        <v>0.5</v>
      </c>
      <c r="L108" s="805" t="s">
        <v>769</v>
      </c>
      <c r="M108" s="293" t="s">
        <v>377</v>
      </c>
      <c r="N108" s="773"/>
      <c r="O108" s="295"/>
      <c r="P108" s="295"/>
      <c r="Q108" s="773"/>
      <c r="R108" s="774">
        <v>2012</v>
      </c>
      <c r="S108" s="775">
        <v>2.5470000000000002</v>
      </c>
      <c r="T108" s="731">
        <v>13.801</v>
      </c>
      <c r="U108" s="731">
        <v>6.9005000000000001</v>
      </c>
      <c r="V108" s="726"/>
      <c r="W108" s="772">
        <v>0.5418531605810758</v>
      </c>
      <c r="X108" s="776">
        <v>1</v>
      </c>
      <c r="Y108" s="776">
        <v>1</v>
      </c>
      <c r="Z108" s="775">
        <v>13.801</v>
      </c>
      <c r="AA108" s="777">
        <v>5.7966813998985581E-2</v>
      </c>
      <c r="AB108" s="778"/>
      <c r="AC108" s="779">
        <v>37438</v>
      </c>
      <c r="AD108" s="773" t="s">
        <v>94</v>
      </c>
      <c r="AE108" s="731">
        <v>7.0091789999999996</v>
      </c>
      <c r="AF108" s="731">
        <v>7.0091789999999996</v>
      </c>
      <c r="AG108" s="814">
        <v>42185</v>
      </c>
      <c r="AH108" s="841">
        <v>7</v>
      </c>
      <c r="AI108" s="815" t="s">
        <v>152</v>
      </c>
      <c r="AJ108" s="747">
        <v>7.2499999999999995E-2</v>
      </c>
      <c r="AK108" s="747">
        <v>7.5140075987492977E-2</v>
      </c>
      <c r="AL108" s="846" t="s">
        <v>381</v>
      </c>
      <c r="AM108" s="847" t="s">
        <v>93</v>
      </c>
      <c r="AN108" s="847" t="s">
        <v>93</v>
      </c>
      <c r="AO108" s="851">
        <v>1</v>
      </c>
      <c r="AP108" s="855">
        <v>4.083333333333333</v>
      </c>
    </row>
    <row r="109" spans="1:42" s="849" customFormat="1" ht="30.75" customHeight="1">
      <c r="A109" s="803" t="s">
        <v>1607</v>
      </c>
      <c r="B109" s="803" t="s">
        <v>55</v>
      </c>
      <c r="C109" s="803" t="s">
        <v>246</v>
      </c>
      <c r="D109" s="974" t="s">
        <v>89</v>
      </c>
      <c r="E109" s="989" t="s">
        <v>1598</v>
      </c>
      <c r="F109" s="803" t="s">
        <v>910</v>
      </c>
      <c r="G109" s="803"/>
      <c r="H109" s="803" t="s">
        <v>367</v>
      </c>
      <c r="I109" s="803" t="s">
        <v>317</v>
      </c>
      <c r="J109" s="803" t="s">
        <v>114</v>
      </c>
      <c r="K109" s="804">
        <v>0.5</v>
      </c>
      <c r="L109" s="805" t="s">
        <v>769</v>
      </c>
      <c r="M109" s="293" t="s">
        <v>377</v>
      </c>
      <c r="N109" s="773"/>
      <c r="O109" s="295"/>
      <c r="P109" s="295"/>
      <c r="Q109" s="773"/>
      <c r="R109" s="774">
        <v>2013</v>
      </c>
      <c r="S109" s="775">
        <v>2.3620000000000001</v>
      </c>
      <c r="T109" s="731">
        <v>11.885999999999999</v>
      </c>
      <c r="U109" s="731">
        <v>5.9429999999999996</v>
      </c>
      <c r="V109" s="726"/>
      <c r="W109" s="772">
        <v>0.50321761219305672</v>
      </c>
      <c r="X109" s="776">
        <v>1</v>
      </c>
      <c r="Y109" s="776">
        <v>1</v>
      </c>
      <c r="Z109" s="775">
        <v>11.885999999999999</v>
      </c>
      <c r="AA109" s="777">
        <v>3.9E-2</v>
      </c>
      <c r="AB109" s="778"/>
      <c r="AC109" s="779">
        <v>37438</v>
      </c>
      <c r="AD109" s="773" t="s">
        <v>94</v>
      </c>
      <c r="AE109" s="731">
        <v>6.1421989999999997</v>
      </c>
      <c r="AF109" s="731">
        <v>6.1421989999999997</v>
      </c>
      <c r="AG109" s="814">
        <v>42185</v>
      </c>
      <c r="AH109" s="841">
        <v>5.9249999999999998</v>
      </c>
      <c r="AI109" s="815" t="s">
        <v>152</v>
      </c>
      <c r="AJ109" s="747">
        <v>7.2499999999999995E-2</v>
      </c>
      <c r="AK109" s="747">
        <v>7.3940212389387097E-2</v>
      </c>
      <c r="AL109" s="846" t="s">
        <v>1669</v>
      </c>
      <c r="AM109" s="847" t="s">
        <v>93</v>
      </c>
      <c r="AN109" s="847" t="s">
        <v>93</v>
      </c>
      <c r="AO109" s="851">
        <v>1</v>
      </c>
      <c r="AP109" s="855">
        <v>4.833333333333333</v>
      </c>
    </row>
    <row r="110" spans="1:42" s="849" customFormat="1" ht="30.75" customHeight="1">
      <c r="A110" s="750" t="s">
        <v>383</v>
      </c>
      <c r="B110" s="750" t="s">
        <v>55</v>
      </c>
      <c r="C110" s="750" t="s">
        <v>246</v>
      </c>
      <c r="D110" s="990" t="s">
        <v>89</v>
      </c>
      <c r="E110" s="750" t="s">
        <v>1599</v>
      </c>
      <c r="F110" s="750"/>
      <c r="G110" s="750"/>
      <c r="H110" s="750" t="s">
        <v>370</v>
      </c>
      <c r="I110" s="750" t="s">
        <v>140</v>
      </c>
      <c r="J110" s="750" t="s">
        <v>114</v>
      </c>
      <c r="K110" s="751">
        <v>1</v>
      </c>
      <c r="L110" s="752" t="s">
        <v>93</v>
      </c>
      <c r="M110" s="991" t="s">
        <v>384</v>
      </c>
      <c r="N110" s="753" t="s">
        <v>1775</v>
      </c>
      <c r="O110" s="992" t="s">
        <v>1775</v>
      </c>
      <c r="P110" s="992" t="s">
        <v>1776</v>
      </c>
      <c r="Q110" s="753"/>
      <c r="R110" s="754">
        <v>1980</v>
      </c>
      <c r="S110" s="755">
        <v>19.600000000000001</v>
      </c>
      <c r="T110" s="756">
        <v>77.476599999999948</v>
      </c>
      <c r="U110" s="756">
        <v>77.476599999999948</v>
      </c>
      <c r="V110" s="757"/>
      <c r="W110" s="758">
        <v>0.43536224489795916</v>
      </c>
      <c r="X110" s="759">
        <v>29</v>
      </c>
      <c r="Y110" s="759">
        <v>119</v>
      </c>
      <c r="Z110" s="755">
        <v>0.72260252100840328</v>
      </c>
      <c r="AA110" s="760">
        <v>0.25275430664400389</v>
      </c>
      <c r="AB110" s="761">
        <v>1240</v>
      </c>
      <c r="AC110" s="762">
        <v>35339</v>
      </c>
      <c r="AD110" s="753" t="s">
        <v>94</v>
      </c>
      <c r="AE110" s="756">
        <v>192.75000000000003</v>
      </c>
      <c r="AF110" s="756"/>
      <c r="AG110" s="835">
        <v>42369</v>
      </c>
      <c r="AH110" s="842">
        <v>192.75</v>
      </c>
      <c r="AI110" s="836" t="s">
        <v>110</v>
      </c>
      <c r="AJ110" s="837">
        <v>7.46E-2</v>
      </c>
      <c r="AK110" s="837">
        <v>6.5873894243834996E-2</v>
      </c>
      <c r="AL110" s="848" t="s">
        <v>1670</v>
      </c>
      <c r="AM110" s="848" t="s">
        <v>1721</v>
      </c>
      <c r="AN110" s="852" t="s">
        <v>1671</v>
      </c>
      <c r="AO110" s="853">
        <v>0.92585503235768674</v>
      </c>
      <c r="AP110" s="856">
        <v>1.8456034836622366</v>
      </c>
    </row>
    <row r="111" spans="1:42" s="849" customFormat="1" ht="30.75" customHeight="1">
      <c r="A111" s="377" t="s">
        <v>464</v>
      </c>
      <c r="B111" s="661"/>
      <c r="C111" s="661"/>
      <c r="D111" s="661"/>
      <c r="E111" s="661"/>
      <c r="F111" s="661"/>
      <c r="G111" s="661"/>
      <c r="H111" s="661"/>
      <c r="I111" s="661"/>
      <c r="J111" s="661"/>
      <c r="K111" s="728"/>
      <c r="L111" s="709"/>
      <c r="M111" s="371"/>
      <c r="N111" s="661"/>
      <c r="O111" s="661"/>
      <c r="P111" s="661"/>
      <c r="Q111" s="661"/>
      <c r="R111" s="661"/>
      <c r="S111" s="661"/>
      <c r="T111" s="993"/>
      <c r="U111" s="994"/>
      <c r="V111" s="995"/>
      <c r="W111" s="661"/>
      <c r="X111" s="661"/>
      <c r="Y111" s="661"/>
      <c r="Z111" s="661"/>
      <c r="AA111" s="661"/>
      <c r="AB111" s="661"/>
      <c r="AC111" s="661"/>
      <c r="AD111" s="717"/>
      <c r="AE111" s="996"/>
      <c r="AF111" s="996" t="s">
        <v>1634</v>
      </c>
      <c r="AG111" s="717"/>
      <c r="AH111" s="997"/>
      <c r="AI111" s="661"/>
      <c r="AJ111" s="998"/>
      <c r="AK111" s="999"/>
      <c r="AL111" s="728"/>
      <c r="AM111" s="728"/>
      <c r="AN111" s="728"/>
      <c r="AO111" s="661"/>
      <c r="AP111" s="857"/>
    </row>
    <row r="112" spans="1:42" s="849" customFormat="1" ht="26.4">
      <c r="A112" s="560" t="s">
        <v>1800</v>
      </c>
      <c r="B112" s="661"/>
      <c r="C112" s="661"/>
      <c r="D112" s="661"/>
      <c r="E112" s="661"/>
      <c r="F112" s="661"/>
      <c r="G112" s="661"/>
      <c r="H112" s="661"/>
      <c r="I112" s="661"/>
      <c r="J112" s="661"/>
      <c r="K112" s="728"/>
      <c r="L112" s="709"/>
      <c r="M112" s="371"/>
      <c r="N112" s="661"/>
      <c r="O112" s="661"/>
      <c r="P112" s="661"/>
      <c r="Q112" s="661"/>
      <c r="R112" s="661"/>
      <c r="S112" s="661"/>
      <c r="T112" s="993"/>
      <c r="U112" s="994"/>
      <c r="V112" s="995"/>
      <c r="W112" s="661"/>
      <c r="X112" s="661"/>
      <c r="Y112" s="661"/>
      <c r="Z112" s="661"/>
      <c r="AA112" s="661"/>
      <c r="AB112" s="661"/>
      <c r="AC112" s="661"/>
      <c r="AD112" s="717"/>
      <c r="AE112" s="996"/>
      <c r="AF112" s="996"/>
      <c r="AG112" s="717"/>
      <c r="AH112" s="997"/>
      <c r="AI112" s="661"/>
      <c r="AJ112" s="998"/>
      <c r="AK112" s="999"/>
      <c r="AL112" s="728"/>
      <c r="AM112" s="728"/>
      <c r="AN112" s="728"/>
      <c r="AO112" s="661"/>
      <c r="AP112" s="857"/>
    </row>
    <row r="113" spans="1:42" s="849" customFormat="1">
      <c r="A113" s="560" t="s">
        <v>1618</v>
      </c>
      <c r="B113" s="661"/>
      <c r="C113" s="661"/>
      <c r="D113" s="661"/>
      <c r="E113" s="661"/>
      <c r="F113" s="661"/>
      <c r="G113" s="661"/>
      <c r="H113" s="661"/>
      <c r="I113" s="661"/>
      <c r="J113" s="661"/>
      <c r="K113" s="728"/>
      <c r="L113" s="709"/>
      <c r="M113" s="371"/>
      <c r="N113" s="661"/>
      <c r="O113" s="661"/>
      <c r="P113" s="661"/>
      <c r="Q113" s="661"/>
      <c r="R113" s="661"/>
      <c r="S113" s="661"/>
      <c r="T113" s="993"/>
      <c r="U113" s="994"/>
      <c r="V113" s="995"/>
      <c r="W113" s="661"/>
      <c r="X113" s="661"/>
      <c r="Y113" s="661"/>
      <c r="Z113" s="661"/>
      <c r="AA113" s="661"/>
      <c r="AB113" s="661"/>
      <c r="AC113" s="661"/>
      <c r="AD113" s="727" t="s">
        <v>144</v>
      </c>
      <c r="AE113" s="1000">
        <f>SUMIF($AD$3:$AD$110,AD113,$AE$3:$AE$110)+10</f>
        <v>39.169280999999998</v>
      </c>
      <c r="AF113" s="996"/>
      <c r="AG113" s="717"/>
      <c r="AH113" s="997"/>
      <c r="AI113" s="661"/>
      <c r="AJ113" s="998"/>
      <c r="AK113" s="999"/>
      <c r="AL113" s="728"/>
      <c r="AM113" s="728"/>
      <c r="AN113" s="728"/>
      <c r="AO113" s="661"/>
      <c r="AP113" s="857"/>
    </row>
    <row r="114" spans="1:42" s="849" customFormat="1">
      <c r="A114" s="560" t="s">
        <v>1619</v>
      </c>
      <c r="B114" s="661"/>
      <c r="C114" s="661"/>
      <c r="D114" s="661"/>
      <c r="E114" s="661"/>
      <c r="F114" s="661"/>
      <c r="G114" s="661"/>
      <c r="H114" s="661"/>
      <c r="I114" s="661"/>
      <c r="J114" s="661"/>
      <c r="K114" s="728"/>
      <c r="L114" s="709"/>
      <c r="M114" s="371"/>
      <c r="N114" s="661"/>
      <c r="O114" s="661"/>
      <c r="P114" s="661"/>
      <c r="Q114" s="661"/>
      <c r="R114" s="661"/>
      <c r="S114" s="661"/>
      <c r="T114" s="993"/>
      <c r="U114" s="994"/>
      <c r="V114" s="995"/>
      <c r="W114" s="661"/>
      <c r="X114" s="661"/>
      <c r="Y114" s="661"/>
      <c r="Z114" s="661"/>
      <c r="AA114" s="661"/>
      <c r="AB114" s="661"/>
      <c r="AC114" s="661"/>
      <c r="AD114" s="771" t="s">
        <v>172</v>
      </c>
      <c r="AE114" s="1000">
        <f>SUMIF($AD$3:$AD$110,AD114,$AE$3:$AE$110)+29+2.3</f>
        <v>3427.9862712099998</v>
      </c>
      <c r="AF114" s="996" t="s">
        <v>1708</v>
      </c>
      <c r="AG114" s="717"/>
      <c r="AH114" s="997"/>
      <c r="AI114" s="661"/>
      <c r="AJ114" s="998"/>
      <c r="AK114" s="999"/>
      <c r="AL114" s="728"/>
      <c r="AM114" s="728"/>
      <c r="AN114" s="728"/>
      <c r="AO114" s="661"/>
      <c r="AP114" s="857"/>
    </row>
    <row r="115" spans="1:42" s="849" customFormat="1">
      <c r="A115" s="560" t="s">
        <v>1620</v>
      </c>
      <c r="B115" s="661"/>
      <c r="C115" s="661"/>
      <c r="D115" s="661"/>
      <c r="E115" s="661"/>
      <c r="F115" s="661"/>
      <c r="G115" s="661"/>
      <c r="H115" s="661"/>
      <c r="I115" s="661"/>
      <c r="J115" s="661"/>
      <c r="K115" s="728"/>
      <c r="L115" s="709"/>
      <c r="M115" s="371"/>
      <c r="N115" s="661"/>
      <c r="O115" s="661"/>
      <c r="P115" s="661"/>
      <c r="Q115" s="661"/>
      <c r="R115" s="661"/>
      <c r="S115" s="661"/>
      <c r="T115" s="993"/>
      <c r="U115" s="994"/>
      <c r="V115" s="995"/>
      <c r="W115" s="661"/>
      <c r="X115" s="661"/>
      <c r="Y115" s="661"/>
      <c r="Z115" s="661"/>
      <c r="AA115" s="661"/>
      <c r="AB115" s="661"/>
      <c r="AC115" s="661"/>
      <c r="AD115" s="773" t="s">
        <v>306</v>
      </c>
      <c r="AE115" s="1000">
        <f>SUMIF($AD$3:$AD$110,AD115,$AE$3:$AE$110)</f>
        <v>0</v>
      </c>
      <c r="AF115" s="996"/>
      <c r="AG115" s="717"/>
      <c r="AH115" s="858"/>
      <c r="AI115" s="661"/>
      <c r="AJ115" s="998"/>
      <c r="AK115" s="999"/>
      <c r="AL115" s="728"/>
      <c r="AM115" s="728"/>
      <c r="AN115" s="728"/>
      <c r="AO115" s="661"/>
      <c r="AP115" s="857"/>
    </row>
    <row r="116" spans="1:42" s="849" customFormat="1">
      <c r="A116" s="560" t="s">
        <v>468</v>
      </c>
      <c r="B116" s="661"/>
      <c r="C116" s="661"/>
      <c r="D116" s="661"/>
      <c r="E116" s="661"/>
      <c r="F116" s="661"/>
      <c r="G116" s="661"/>
      <c r="H116" s="661"/>
      <c r="I116" s="661"/>
      <c r="J116" s="661"/>
      <c r="K116" s="728"/>
      <c r="L116" s="709"/>
      <c r="M116" s="371"/>
      <c r="N116" s="661"/>
      <c r="O116" s="661"/>
      <c r="P116" s="661"/>
      <c r="Q116" s="661"/>
      <c r="R116" s="661"/>
      <c r="S116" s="661"/>
      <c r="T116" s="993"/>
      <c r="U116" s="994"/>
      <c r="V116" s="995"/>
      <c r="W116" s="661"/>
      <c r="X116" s="661"/>
      <c r="Y116" s="661"/>
      <c r="Z116" s="661"/>
      <c r="AA116" s="661"/>
      <c r="AB116" s="661"/>
      <c r="AC116" s="661"/>
      <c r="AD116" s="773" t="s">
        <v>94</v>
      </c>
      <c r="AE116" s="1000">
        <f>SUMIF($AD$3:$AD$110,AD116,$AE$3:$AE$110)-29-10</f>
        <v>6736.2044385832405</v>
      </c>
      <c r="AF116" s="996" t="s">
        <v>1709</v>
      </c>
      <c r="AG116" s="717"/>
      <c r="AH116" s="858"/>
      <c r="AI116" s="661"/>
      <c r="AJ116" s="998"/>
      <c r="AK116" s="999"/>
      <c r="AL116" s="728"/>
      <c r="AM116" s="728"/>
      <c r="AN116" s="728"/>
      <c r="AO116" s="661"/>
      <c r="AP116" s="857"/>
    </row>
    <row r="117" spans="1:42" s="849" customFormat="1">
      <c r="A117" s="560" t="s">
        <v>1621</v>
      </c>
      <c r="B117" s="661"/>
      <c r="C117" s="661"/>
      <c r="D117" s="717"/>
      <c r="E117" s="717"/>
      <c r="F117" s="661"/>
      <c r="G117" s="661"/>
      <c r="H117" s="661"/>
      <c r="I117" s="661"/>
      <c r="J117" s="661"/>
      <c r="K117" s="728"/>
      <c r="L117" s="709"/>
      <c r="M117" s="371"/>
      <c r="N117" s="661"/>
      <c r="O117" s="661"/>
      <c r="P117" s="661"/>
      <c r="Q117" s="661"/>
      <c r="R117" s="661"/>
      <c r="S117" s="661"/>
      <c r="T117" s="993"/>
      <c r="U117" s="994"/>
      <c r="V117" s="995"/>
      <c r="W117" s="661"/>
      <c r="X117" s="661"/>
      <c r="Y117" s="661"/>
      <c r="Z117" s="661"/>
      <c r="AA117" s="661"/>
      <c r="AB117" s="661"/>
      <c r="AC117" s="661"/>
      <c r="AD117" s="717"/>
      <c r="AE117" s="996">
        <f>SUM(AE113:AE116)</f>
        <v>10203.35999079324</v>
      </c>
      <c r="AF117" s="996"/>
      <c r="AG117" s="717"/>
      <c r="AH117" s="858"/>
      <c r="AI117" s="661"/>
      <c r="AJ117" s="998"/>
      <c r="AK117" s="999"/>
      <c r="AL117" s="728"/>
      <c r="AM117" s="728"/>
      <c r="AN117" s="728"/>
      <c r="AO117" s="661"/>
      <c r="AP117" s="857"/>
    </row>
    <row r="118" spans="1:42" s="849" customFormat="1">
      <c r="A118" s="560" t="s">
        <v>1622</v>
      </c>
      <c r="B118" s="661"/>
      <c r="C118" s="661"/>
      <c r="D118" s="717"/>
      <c r="E118" s="717"/>
      <c r="F118" s="661"/>
      <c r="G118" s="661"/>
      <c r="H118" s="661"/>
      <c r="I118" s="661"/>
      <c r="J118" s="661"/>
      <c r="K118" s="728"/>
      <c r="L118" s="709"/>
      <c r="M118" s="371"/>
      <c r="N118" s="661"/>
      <c r="O118" s="661"/>
      <c r="P118" s="661"/>
      <c r="Q118" s="661"/>
      <c r="R118" s="661"/>
      <c r="S118" s="661"/>
      <c r="T118" s="993"/>
      <c r="U118" s="994"/>
      <c r="V118" s="995"/>
      <c r="W118" s="661"/>
      <c r="X118" s="661"/>
      <c r="Y118" s="661"/>
      <c r="Z118" s="661"/>
      <c r="AA118" s="661"/>
      <c r="AB118" s="661"/>
      <c r="AC118" s="661"/>
      <c r="AD118" s="717"/>
      <c r="AE118" s="996">
        <v>10203.5</v>
      </c>
      <c r="AF118" s="996" t="s">
        <v>1633</v>
      </c>
      <c r="AG118" s="717"/>
      <c r="AH118" s="858"/>
      <c r="AI118" s="661"/>
      <c r="AJ118" s="998"/>
      <c r="AK118" s="999"/>
      <c r="AL118" s="728"/>
      <c r="AM118" s="728"/>
      <c r="AN118" s="728"/>
      <c r="AO118" s="661"/>
      <c r="AP118" s="857"/>
    </row>
    <row r="119" spans="1:42" s="849" customFormat="1">
      <c r="A119" s="560" t="s">
        <v>1623</v>
      </c>
      <c r="B119" s="661"/>
      <c r="C119" s="661"/>
      <c r="D119" s="717"/>
      <c r="E119" s="661"/>
      <c r="F119" s="661"/>
      <c r="G119" s="661"/>
      <c r="H119" s="661"/>
      <c r="I119" s="661"/>
      <c r="J119" s="661"/>
      <c r="K119" s="728"/>
      <c r="L119" s="709"/>
      <c r="M119" s="371"/>
      <c r="N119" s="661"/>
      <c r="O119" s="661"/>
      <c r="P119" s="661"/>
      <c r="Q119" s="661"/>
      <c r="R119" s="661"/>
      <c r="S119" s="661"/>
      <c r="T119" s="993"/>
      <c r="U119" s="994"/>
      <c r="V119" s="995"/>
      <c r="W119" s="661"/>
      <c r="X119" s="661"/>
      <c r="Y119" s="661"/>
      <c r="Z119" s="661"/>
      <c r="AA119" s="661"/>
      <c r="AB119" s="661"/>
      <c r="AC119" s="661"/>
      <c r="AD119" s="717"/>
      <c r="AE119" s="1001">
        <f>AE117-AE118</f>
        <v>-0.14000920675971429</v>
      </c>
      <c r="AF119" s="996">
        <f>AE119*1000000</f>
        <v>-140009.20675971429</v>
      </c>
      <c r="AG119" s="717"/>
      <c r="AH119" s="858"/>
      <c r="AI119" s="661"/>
      <c r="AJ119" s="998"/>
      <c r="AK119" s="999"/>
      <c r="AL119" s="728"/>
      <c r="AM119" s="728"/>
      <c r="AN119" s="728"/>
      <c r="AO119" s="661"/>
      <c r="AP119" s="857"/>
    </row>
    <row r="120" spans="1:42" s="849" customFormat="1">
      <c r="A120" s="560" t="s">
        <v>1624</v>
      </c>
      <c r="B120" s="661"/>
      <c r="C120" s="661"/>
      <c r="D120" s="717"/>
      <c r="E120" s="661"/>
      <c r="F120" s="661"/>
      <c r="G120" s="661"/>
      <c r="H120" s="661"/>
      <c r="I120" s="661"/>
      <c r="J120" s="661"/>
      <c r="K120" s="728"/>
      <c r="L120" s="709"/>
      <c r="M120" s="371"/>
      <c r="N120" s="661"/>
      <c r="O120" s="661"/>
      <c r="P120" s="661"/>
      <c r="Q120" s="661"/>
      <c r="R120" s="661"/>
      <c r="S120" s="661"/>
      <c r="T120" s="993"/>
      <c r="U120" s="994"/>
      <c r="V120" s="995"/>
      <c r="W120" s="661"/>
      <c r="X120" s="661"/>
      <c r="Y120" s="661"/>
      <c r="Z120" s="661"/>
      <c r="AA120" s="661"/>
      <c r="AB120" s="661"/>
      <c r="AC120" s="661"/>
      <c r="AD120" s="717"/>
      <c r="AE120" s="996"/>
      <c r="AF120" s="996"/>
      <c r="AG120" s="717"/>
      <c r="AH120" s="858"/>
      <c r="AI120" s="661"/>
      <c r="AJ120" s="998"/>
      <c r="AK120" s="999"/>
      <c r="AL120" s="728"/>
      <c r="AM120" s="728"/>
      <c r="AN120" s="728"/>
      <c r="AO120" s="661"/>
      <c r="AP120" s="857"/>
    </row>
    <row r="121" spans="1:42" s="849" customFormat="1">
      <c r="A121" s="564" t="s">
        <v>1846</v>
      </c>
      <c r="B121" s="717"/>
      <c r="C121" s="717"/>
      <c r="D121" s="717"/>
      <c r="E121" s="717"/>
      <c r="F121" s="717"/>
      <c r="G121" s="717"/>
      <c r="H121" s="717"/>
      <c r="I121" s="717"/>
      <c r="J121" s="717"/>
      <c r="K121" s="715"/>
      <c r="L121" s="716"/>
      <c r="M121" s="671"/>
      <c r="N121" s="717"/>
      <c r="O121" s="717"/>
      <c r="P121" s="717"/>
      <c r="Q121" s="717"/>
      <c r="R121" s="717"/>
      <c r="S121" s="717"/>
      <c r="T121" s="1002"/>
      <c r="U121" s="1003"/>
      <c r="V121" s="1004"/>
      <c r="W121" s="717"/>
      <c r="X121" s="717"/>
      <c r="Y121" s="717"/>
      <c r="Z121" s="717"/>
      <c r="AA121" s="717"/>
      <c r="AB121" s="717"/>
      <c r="AC121" s="717"/>
      <c r="AD121" s="717"/>
      <c r="AE121" s="996"/>
      <c r="AF121" s="996"/>
      <c r="AG121" s="717"/>
      <c r="AH121" s="858"/>
      <c r="AI121" s="717"/>
      <c r="AJ121" s="998"/>
      <c r="AK121" s="1005"/>
      <c r="AL121" s="715"/>
      <c r="AM121" s="715"/>
      <c r="AN121" s="715"/>
      <c r="AO121" s="717"/>
      <c r="AP121" s="858"/>
    </row>
    <row r="122" spans="1:42" s="849" customFormat="1">
      <c r="A122" s="560" t="s">
        <v>1847</v>
      </c>
      <c r="B122" s="717"/>
      <c r="C122" s="717"/>
      <c r="D122" s="717"/>
      <c r="E122" s="717"/>
      <c r="F122" s="717"/>
      <c r="G122" s="717"/>
      <c r="H122" s="717"/>
      <c r="I122" s="717"/>
      <c r="J122" s="717"/>
      <c r="K122" s="715"/>
      <c r="L122" s="716"/>
      <c r="M122" s="671"/>
      <c r="N122" s="717"/>
      <c r="O122" s="717"/>
      <c r="P122" s="717"/>
      <c r="Q122" s="717"/>
      <c r="R122" s="717"/>
      <c r="S122" s="717"/>
      <c r="T122" s="1002"/>
      <c r="U122" s="1003"/>
      <c r="V122" s="1004"/>
      <c r="W122" s="717"/>
      <c r="X122" s="717"/>
      <c r="Y122" s="717"/>
      <c r="Z122" s="717"/>
      <c r="AA122" s="717"/>
      <c r="AB122" s="717"/>
      <c r="AC122" s="717"/>
      <c r="AD122" s="717"/>
      <c r="AE122" s="996"/>
      <c r="AF122" s="996"/>
      <c r="AG122" s="717"/>
      <c r="AH122" s="858"/>
      <c r="AI122" s="717"/>
      <c r="AJ122" s="998"/>
      <c r="AK122" s="1005"/>
      <c r="AL122" s="715"/>
      <c r="AM122" s="715"/>
      <c r="AN122" s="715"/>
      <c r="AO122" s="717"/>
      <c r="AP122" s="858"/>
    </row>
    <row r="123" spans="1:42" s="849" customFormat="1">
      <c r="A123" s="717"/>
      <c r="B123" s="717"/>
      <c r="C123" s="717"/>
      <c r="D123" s="717"/>
      <c r="E123" s="717"/>
      <c r="F123" s="717"/>
      <c r="G123" s="717"/>
      <c r="H123" s="717"/>
      <c r="I123" s="717"/>
      <c r="J123" s="717"/>
      <c r="K123" s="715"/>
      <c r="L123" s="716"/>
      <c r="M123" s="671"/>
      <c r="N123" s="717"/>
      <c r="O123" s="717"/>
      <c r="P123" s="717"/>
      <c r="Q123" s="717"/>
      <c r="R123" s="717"/>
      <c r="S123" s="717"/>
      <c r="T123" s="1002"/>
      <c r="U123" s="1003"/>
      <c r="V123" s="1004"/>
      <c r="W123" s="717"/>
      <c r="X123" s="717"/>
      <c r="Y123" s="717"/>
      <c r="Z123" s="717"/>
      <c r="AA123" s="717"/>
      <c r="AB123" s="717"/>
      <c r="AC123" s="717"/>
      <c r="AD123" s="717"/>
      <c r="AE123" s="996"/>
      <c r="AF123" s="996"/>
      <c r="AG123" s="717"/>
      <c r="AH123" s="858"/>
      <c r="AI123" s="717"/>
      <c r="AJ123" s="998"/>
      <c r="AK123" s="1005"/>
      <c r="AL123" s="715"/>
      <c r="AM123" s="715"/>
      <c r="AN123" s="715"/>
      <c r="AO123" s="717"/>
      <c r="AP123" s="858"/>
    </row>
    <row r="124" spans="1:42" s="849" customFormat="1">
      <c r="A124" s="717"/>
      <c r="B124" s="717"/>
      <c r="C124" s="717"/>
      <c r="D124" s="717"/>
      <c r="E124" s="717"/>
      <c r="F124" s="717"/>
      <c r="G124" s="717"/>
      <c r="H124" s="717"/>
      <c r="I124" s="717"/>
      <c r="J124" s="717"/>
      <c r="K124" s="715"/>
      <c r="L124" s="716"/>
      <c r="M124" s="671"/>
      <c r="N124" s="717"/>
      <c r="O124" s="717"/>
      <c r="P124" s="717"/>
      <c r="Q124" s="717"/>
      <c r="R124" s="717"/>
      <c r="S124" s="717"/>
      <c r="T124" s="1002"/>
      <c r="U124" s="1003"/>
      <c r="V124" s="1004"/>
      <c r="W124" s="717"/>
      <c r="X124" s="717"/>
      <c r="Y124" s="717"/>
      <c r="Z124" s="717"/>
      <c r="AA124" s="717"/>
      <c r="AB124" s="717"/>
      <c r="AC124" s="717"/>
      <c r="AD124" s="717"/>
      <c r="AE124" s="996"/>
      <c r="AF124" s="996"/>
      <c r="AG124" s="717"/>
      <c r="AH124" s="858"/>
      <c r="AI124" s="717"/>
      <c r="AJ124" s="998"/>
      <c r="AK124" s="1005"/>
      <c r="AL124" s="715"/>
      <c r="AM124" s="715"/>
      <c r="AN124" s="715"/>
      <c r="AO124" s="717"/>
      <c r="AP124" s="858"/>
    </row>
    <row r="125" spans="1:42" s="849" customFormat="1">
      <c r="A125" s="717"/>
      <c r="B125" s="717"/>
      <c r="C125" s="717"/>
      <c r="D125" s="717"/>
      <c r="E125" s="717"/>
      <c r="F125" s="717"/>
      <c r="G125" s="717"/>
      <c r="H125" s="717"/>
      <c r="I125" s="717"/>
      <c r="J125" s="717"/>
      <c r="K125" s="715"/>
      <c r="L125" s="716"/>
      <c r="M125" s="671"/>
      <c r="N125" s="717"/>
      <c r="O125" s="717"/>
      <c r="P125" s="717"/>
      <c r="Q125" s="717"/>
      <c r="R125" s="717"/>
      <c r="S125" s="717"/>
      <c r="T125" s="1002"/>
      <c r="U125" s="1003"/>
      <c r="V125" s="1004"/>
      <c r="W125" s="717"/>
      <c r="X125" s="717"/>
      <c r="Y125" s="717"/>
      <c r="Z125" s="717"/>
      <c r="AA125" s="717"/>
      <c r="AB125" s="717"/>
      <c r="AC125" s="717"/>
      <c r="AD125" s="717"/>
      <c r="AE125" s="996"/>
      <c r="AF125" s="996"/>
      <c r="AG125" s="717"/>
      <c r="AH125" s="858"/>
      <c r="AI125" s="717"/>
      <c r="AJ125" s="1006"/>
      <c r="AK125" s="1005"/>
      <c r="AL125" s="715"/>
      <c r="AM125" s="715"/>
      <c r="AN125" s="715"/>
      <c r="AO125" s="717"/>
      <c r="AP125" s="858"/>
    </row>
    <row r="126" spans="1:42" s="849" customFormat="1">
      <c r="A126" s="717"/>
      <c r="B126" s="717"/>
      <c r="C126" s="717"/>
      <c r="D126" s="717"/>
      <c r="E126" s="717"/>
      <c r="F126" s="703"/>
      <c r="G126" s="703"/>
      <c r="H126" s="703"/>
      <c r="I126" s="703"/>
      <c r="J126" s="703"/>
      <c r="K126" s="703"/>
      <c r="L126" s="703"/>
      <c r="M126" s="1007"/>
      <c r="N126" s="717"/>
      <c r="O126" s="717"/>
      <c r="P126" s="717"/>
      <c r="Q126" s="717"/>
      <c r="R126" s="703"/>
      <c r="S126" s="703"/>
      <c r="T126" s="1008"/>
      <c r="U126" s="1009"/>
      <c r="V126" s="1010"/>
      <c r="W126" s="703"/>
      <c r="X126" s="703"/>
      <c r="Y126" s="703"/>
      <c r="Z126" s="703"/>
      <c r="AA126" s="703"/>
      <c r="AB126" s="703"/>
      <c r="AC126" s="703"/>
      <c r="AD126" s="703"/>
      <c r="AE126" s="1011"/>
      <c r="AF126" s="1011"/>
      <c r="AG126" s="703"/>
      <c r="AH126" s="1012"/>
      <c r="AI126" s="703"/>
      <c r="AJ126" s="1013"/>
      <c r="AK126" s="682"/>
      <c r="AL126" s="702"/>
      <c r="AM126" s="702"/>
      <c r="AN126" s="702"/>
      <c r="AO126" s="703"/>
      <c r="AP126" s="859"/>
    </row>
    <row r="127" spans="1:42" s="849" customFormat="1">
      <c r="A127" s="717"/>
      <c r="B127" s="717"/>
      <c r="C127" s="717"/>
      <c r="D127" s="717"/>
      <c r="E127" s="717"/>
      <c r="F127" s="703"/>
      <c r="G127" s="703"/>
      <c r="H127" s="703"/>
      <c r="I127" s="703"/>
      <c r="J127" s="703"/>
      <c r="K127" s="703"/>
      <c r="L127" s="703"/>
      <c r="M127" s="1007"/>
      <c r="N127" s="717"/>
      <c r="O127" s="717"/>
      <c r="P127" s="717"/>
      <c r="Q127" s="717"/>
      <c r="R127" s="703"/>
      <c r="S127" s="703"/>
      <c r="T127" s="1008"/>
      <c r="U127" s="1009"/>
      <c r="V127" s="1010"/>
      <c r="W127" s="703"/>
      <c r="X127" s="703"/>
      <c r="Y127" s="703"/>
      <c r="Z127" s="703"/>
      <c r="AA127" s="703"/>
      <c r="AB127" s="703"/>
      <c r="AC127" s="703"/>
      <c r="AD127" s="703"/>
      <c r="AE127" s="1011"/>
      <c r="AF127" s="1011"/>
      <c r="AG127" s="703"/>
      <c r="AH127" s="1012"/>
      <c r="AI127" s="703"/>
      <c r="AJ127" s="1013"/>
      <c r="AK127" s="682"/>
      <c r="AL127" s="702"/>
      <c r="AM127" s="702"/>
      <c r="AN127" s="702"/>
      <c r="AO127" s="703"/>
      <c r="AP127" s="859"/>
    </row>
    <row r="128" spans="1:42" s="849" customFormat="1">
      <c r="A128" s="717"/>
      <c r="B128" s="717"/>
      <c r="C128" s="717"/>
      <c r="D128" s="717"/>
      <c r="E128" s="717"/>
      <c r="F128" s="717"/>
      <c r="G128" s="717"/>
      <c r="H128" s="717"/>
      <c r="I128" s="717"/>
      <c r="J128" s="717"/>
      <c r="K128" s="717"/>
      <c r="L128" s="717"/>
      <c r="M128" s="717"/>
      <c r="N128" s="717"/>
      <c r="O128" s="717"/>
      <c r="P128" s="717"/>
      <c r="Q128" s="717"/>
      <c r="R128" s="717"/>
      <c r="S128" s="717"/>
      <c r="T128" s="717"/>
      <c r="U128" s="717"/>
      <c r="V128" s="717"/>
      <c r="W128" s="717"/>
      <c r="X128" s="717"/>
      <c r="Y128" s="717"/>
      <c r="Z128" s="717"/>
      <c r="AA128" s="717"/>
      <c r="AB128" s="717"/>
      <c r="AC128" s="717"/>
      <c r="AD128" s="717"/>
      <c r="AE128" s="996"/>
      <c r="AF128" s="996"/>
      <c r="AG128" s="717"/>
      <c r="AH128" s="858"/>
      <c r="AI128" s="717"/>
      <c r="AJ128" s="717"/>
      <c r="AK128" s="717"/>
      <c r="AL128" s="715"/>
      <c r="AM128" s="715"/>
      <c r="AN128" s="715"/>
      <c r="AO128" s="717"/>
      <c r="AP128" s="858"/>
    </row>
    <row r="129" spans="1:42" s="849" customFormat="1">
      <c r="A129" s="717"/>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7"/>
      <c r="X129" s="717"/>
      <c r="Y129" s="717"/>
      <c r="Z129" s="717"/>
      <c r="AA129" s="717"/>
      <c r="AB129" s="717"/>
      <c r="AC129" s="717"/>
      <c r="AD129" s="717"/>
      <c r="AE129" s="996"/>
      <c r="AF129" s="996"/>
      <c r="AG129" s="717"/>
      <c r="AH129" s="858"/>
      <c r="AI129" s="717"/>
      <c r="AJ129" s="717"/>
      <c r="AK129" s="717"/>
      <c r="AL129" s="715"/>
      <c r="AM129" s="715"/>
      <c r="AN129" s="715"/>
      <c r="AO129" s="717"/>
      <c r="AP129" s="858"/>
    </row>
    <row r="130" spans="1:42" s="849" customFormat="1">
      <c r="A130" s="717"/>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7"/>
      <c r="AB130" s="717"/>
      <c r="AC130" s="717"/>
      <c r="AD130" s="717"/>
      <c r="AE130" s="996"/>
      <c r="AF130" s="996"/>
      <c r="AG130" s="717"/>
      <c r="AH130" s="858"/>
      <c r="AI130" s="717"/>
      <c r="AJ130" s="717"/>
      <c r="AK130" s="717"/>
      <c r="AL130" s="715"/>
      <c r="AM130" s="715"/>
      <c r="AN130" s="715"/>
      <c r="AO130" s="717"/>
      <c r="AP130" s="858"/>
    </row>
    <row r="131" spans="1:42" s="849" customFormat="1">
      <c r="A131" s="717"/>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7"/>
      <c r="X131" s="717"/>
      <c r="Y131" s="717"/>
      <c r="Z131" s="717"/>
      <c r="AA131" s="717"/>
      <c r="AB131" s="717"/>
      <c r="AC131" s="717"/>
      <c r="AD131" s="717"/>
      <c r="AE131" s="996"/>
      <c r="AF131" s="996"/>
      <c r="AG131" s="717"/>
      <c r="AH131" s="858"/>
      <c r="AI131" s="717"/>
      <c r="AJ131" s="717"/>
      <c r="AK131" s="717"/>
      <c r="AL131" s="715"/>
      <c r="AM131" s="715"/>
      <c r="AN131" s="715"/>
      <c r="AO131" s="717"/>
      <c r="AP131" s="858"/>
    </row>
    <row r="132" spans="1:42" s="849" customFormat="1">
      <c r="A132" s="717"/>
      <c r="B132" s="717"/>
      <c r="C132" s="717"/>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996"/>
      <c r="AF132" s="996"/>
      <c r="AG132" s="717"/>
      <c r="AH132" s="858"/>
      <c r="AI132" s="717"/>
      <c r="AJ132" s="717"/>
      <c r="AK132" s="717"/>
      <c r="AL132" s="715"/>
      <c r="AM132" s="715"/>
      <c r="AN132" s="715"/>
      <c r="AO132" s="717"/>
      <c r="AP132" s="858"/>
    </row>
    <row r="133" spans="1:42" s="849" customFormat="1">
      <c r="A133" s="717"/>
      <c r="B133" s="717"/>
      <c r="C133" s="717"/>
      <c r="D133" s="717"/>
      <c r="E133" s="717"/>
      <c r="F133" s="717"/>
      <c r="G133" s="717"/>
      <c r="H133" s="717"/>
      <c r="I133" s="717"/>
      <c r="J133" s="717"/>
      <c r="K133" s="717"/>
      <c r="L133" s="717"/>
      <c r="M133" s="717"/>
      <c r="N133" s="717"/>
      <c r="O133" s="717"/>
      <c r="P133" s="717"/>
      <c r="Q133" s="717"/>
      <c r="R133" s="717"/>
      <c r="S133" s="717"/>
      <c r="T133" s="717"/>
      <c r="U133" s="717"/>
      <c r="V133" s="717"/>
      <c r="W133" s="717"/>
      <c r="X133" s="717"/>
      <c r="Y133" s="717"/>
      <c r="Z133" s="717"/>
      <c r="AA133" s="717"/>
      <c r="AB133" s="717"/>
      <c r="AC133" s="717"/>
      <c r="AD133" s="717"/>
      <c r="AE133" s="996"/>
      <c r="AF133" s="996"/>
      <c r="AG133" s="717"/>
      <c r="AH133" s="858"/>
      <c r="AI133" s="717"/>
      <c r="AJ133" s="717"/>
      <c r="AK133" s="717"/>
      <c r="AL133" s="715"/>
      <c r="AM133" s="715"/>
      <c r="AN133" s="715"/>
      <c r="AO133" s="717"/>
      <c r="AP133" s="858"/>
    </row>
    <row r="134" spans="1:42" s="849" customFormat="1">
      <c r="A134" s="717"/>
      <c r="B134" s="717"/>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c r="AB134" s="717"/>
      <c r="AC134" s="717"/>
      <c r="AD134" s="717"/>
      <c r="AE134" s="996"/>
      <c r="AF134" s="996"/>
      <c r="AG134" s="717"/>
      <c r="AH134" s="858"/>
      <c r="AI134" s="717"/>
      <c r="AJ134" s="717"/>
      <c r="AK134" s="717"/>
      <c r="AL134" s="715"/>
      <c r="AM134" s="715"/>
      <c r="AN134" s="715"/>
      <c r="AO134" s="717"/>
      <c r="AP134" s="858"/>
    </row>
    <row r="135" spans="1:42" s="849" customFormat="1">
      <c r="A135" s="717"/>
      <c r="B135" s="717"/>
      <c r="C135" s="717"/>
      <c r="D135" s="717"/>
      <c r="E135" s="717"/>
      <c r="F135" s="717"/>
      <c r="G135" s="717"/>
      <c r="H135" s="717"/>
      <c r="I135" s="717"/>
      <c r="J135" s="717"/>
      <c r="K135" s="717"/>
      <c r="L135" s="717"/>
      <c r="M135" s="717"/>
      <c r="N135" s="717"/>
      <c r="O135" s="717"/>
      <c r="P135" s="717"/>
      <c r="Q135" s="717"/>
      <c r="R135" s="717"/>
      <c r="S135" s="717"/>
      <c r="T135" s="717"/>
      <c r="U135" s="717"/>
      <c r="V135" s="717"/>
      <c r="W135" s="717"/>
      <c r="X135" s="717"/>
      <c r="Y135" s="717"/>
      <c r="Z135" s="717"/>
      <c r="AA135" s="717"/>
      <c r="AB135" s="717"/>
      <c r="AC135" s="717"/>
      <c r="AD135" s="717"/>
      <c r="AE135" s="996"/>
      <c r="AF135" s="996"/>
      <c r="AG135" s="717"/>
      <c r="AH135" s="858"/>
      <c r="AI135" s="717"/>
      <c r="AJ135" s="717"/>
      <c r="AK135" s="717"/>
      <c r="AL135" s="715"/>
      <c r="AM135" s="715"/>
      <c r="AN135" s="715"/>
      <c r="AO135" s="717"/>
      <c r="AP135" s="858"/>
    </row>
    <row r="136" spans="1:42" s="849" customFormat="1">
      <c r="A136" s="717"/>
      <c r="B136" s="717"/>
      <c r="C136" s="717"/>
      <c r="D136" s="717"/>
      <c r="E136" s="717"/>
      <c r="F136" s="717"/>
      <c r="G136" s="717"/>
      <c r="H136" s="717"/>
      <c r="I136" s="717"/>
      <c r="J136" s="717"/>
      <c r="K136" s="717"/>
      <c r="L136" s="717"/>
      <c r="M136" s="717"/>
      <c r="N136" s="717"/>
      <c r="O136" s="717"/>
      <c r="P136" s="717"/>
      <c r="Q136" s="717"/>
      <c r="R136" s="717"/>
      <c r="S136" s="717"/>
      <c r="T136" s="717"/>
      <c r="U136" s="717"/>
      <c r="V136" s="717"/>
      <c r="W136" s="717"/>
      <c r="X136" s="717"/>
      <c r="Y136" s="717"/>
      <c r="Z136" s="717"/>
      <c r="AA136" s="717"/>
      <c r="AB136" s="717"/>
      <c r="AC136" s="717"/>
      <c r="AD136" s="717"/>
      <c r="AE136" s="996"/>
      <c r="AF136" s="996"/>
      <c r="AG136" s="717"/>
      <c r="AH136" s="858"/>
      <c r="AI136" s="717"/>
      <c r="AJ136" s="717"/>
      <c r="AK136" s="717"/>
      <c r="AL136" s="715"/>
      <c r="AM136" s="715"/>
      <c r="AN136" s="715"/>
      <c r="AO136" s="717"/>
      <c r="AP136" s="858"/>
    </row>
    <row r="137" spans="1:42" s="849" customFormat="1">
      <c r="A137" s="717"/>
      <c r="B137" s="717"/>
      <c r="C137" s="717"/>
      <c r="D137" s="717"/>
      <c r="E137" s="717"/>
      <c r="F137" s="717"/>
      <c r="G137" s="717"/>
      <c r="H137" s="717"/>
      <c r="I137" s="717"/>
      <c r="J137" s="717"/>
      <c r="K137" s="717"/>
      <c r="L137" s="717"/>
      <c r="M137" s="717"/>
      <c r="N137" s="717"/>
      <c r="O137" s="717"/>
      <c r="P137" s="717"/>
      <c r="Q137" s="717"/>
      <c r="R137" s="717"/>
      <c r="S137" s="717"/>
      <c r="T137" s="717"/>
      <c r="U137" s="717"/>
      <c r="V137" s="717"/>
      <c r="W137" s="717"/>
      <c r="X137" s="717"/>
      <c r="Y137" s="717"/>
      <c r="Z137" s="717"/>
      <c r="AA137" s="717"/>
      <c r="AB137" s="717"/>
      <c r="AC137" s="717"/>
      <c r="AD137" s="717"/>
      <c r="AE137" s="996"/>
      <c r="AF137" s="996"/>
      <c r="AG137" s="717"/>
      <c r="AH137" s="858"/>
      <c r="AI137" s="717"/>
      <c r="AJ137" s="717"/>
      <c r="AK137" s="717"/>
      <c r="AL137" s="715"/>
      <c r="AM137" s="715"/>
      <c r="AN137" s="715"/>
      <c r="AO137" s="717"/>
      <c r="AP137" s="858"/>
    </row>
    <row r="138" spans="1:42" s="849" customFormat="1">
      <c r="A138" s="717"/>
      <c r="B138" s="717"/>
      <c r="C138" s="717"/>
      <c r="D138" s="717"/>
      <c r="E138" s="717"/>
      <c r="F138" s="717"/>
      <c r="G138" s="717"/>
      <c r="H138" s="717"/>
      <c r="I138" s="717"/>
      <c r="J138" s="717"/>
      <c r="K138" s="717"/>
      <c r="L138" s="717"/>
      <c r="M138" s="717"/>
      <c r="N138" s="717"/>
      <c r="O138" s="717"/>
      <c r="P138" s="717"/>
      <c r="Q138" s="717"/>
      <c r="R138" s="717"/>
      <c r="S138" s="717"/>
      <c r="T138" s="717"/>
      <c r="U138" s="717"/>
      <c r="V138" s="717"/>
      <c r="W138" s="717"/>
      <c r="X138" s="717"/>
      <c r="Y138" s="717"/>
      <c r="Z138" s="717"/>
      <c r="AA138" s="717"/>
      <c r="AB138" s="717"/>
      <c r="AC138" s="717"/>
      <c r="AD138" s="717"/>
      <c r="AE138" s="996"/>
      <c r="AF138" s="996"/>
      <c r="AG138" s="717"/>
      <c r="AH138" s="858"/>
      <c r="AI138" s="717"/>
      <c r="AJ138" s="717"/>
      <c r="AK138" s="717"/>
      <c r="AL138" s="715"/>
      <c r="AM138" s="715"/>
      <c r="AN138" s="715"/>
      <c r="AO138" s="717"/>
      <c r="AP138" s="858"/>
    </row>
    <row r="139" spans="1:42" s="849" customFormat="1">
      <c r="A139" s="717"/>
      <c r="B139" s="717"/>
      <c r="C139" s="717"/>
      <c r="D139" s="717"/>
      <c r="E139" s="717"/>
      <c r="F139" s="717"/>
      <c r="G139" s="717"/>
      <c r="H139" s="717"/>
      <c r="I139" s="717"/>
      <c r="J139" s="717"/>
      <c r="K139" s="717"/>
      <c r="L139" s="717"/>
      <c r="M139" s="717"/>
      <c r="N139" s="717"/>
      <c r="O139" s="717"/>
      <c r="P139" s="717"/>
      <c r="Q139" s="717"/>
      <c r="R139" s="717"/>
      <c r="S139" s="717"/>
      <c r="T139" s="717"/>
      <c r="U139" s="717"/>
      <c r="V139" s="717"/>
      <c r="W139" s="717"/>
      <c r="X139" s="717"/>
      <c r="Y139" s="717"/>
      <c r="Z139" s="717"/>
      <c r="AA139" s="717"/>
      <c r="AB139" s="717"/>
      <c r="AC139" s="717"/>
      <c r="AD139" s="717"/>
      <c r="AE139" s="996"/>
      <c r="AF139" s="996"/>
      <c r="AG139" s="717"/>
      <c r="AH139" s="858"/>
      <c r="AI139" s="717"/>
      <c r="AJ139" s="717"/>
      <c r="AK139" s="717"/>
      <c r="AL139" s="715"/>
      <c r="AM139" s="715"/>
      <c r="AN139" s="715"/>
      <c r="AO139" s="717"/>
      <c r="AP139" s="858"/>
    </row>
    <row r="140" spans="1:42" s="849" customFormat="1">
      <c r="A140" s="717"/>
      <c r="B140" s="717"/>
      <c r="C140" s="717"/>
      <c r="D140" s="717"/>
      <c r="E140" s="717"/>
      <c r="F140" s="717"/>
      <c r="G140" s="717"/>
      <c r="H140" s="717"/>
      <c r="I140" s="717"/>
      <c r="J140" s="717"/>
      <c r="K140" s="717"/>
      <c r="L140" s="717"/>
      <c r="M140" s="717"/>
      <c r="N140" s="717"/>
      <c r="O140" s="717"/>
      <c r="P140" s="717"/>
      <c r="Q140" s="717"/>
      <c r="R140" s="717"/>
      <c r="S140" s="717"/>
      <c r="T140" s="717"/>
      <c r="U140" s="717"/>
      <c r="V140" s="717"/>
      <c r="W140" s="717"/>
      <c r="X140" s="717"/>
      <c r="Y140" s="717"/>
      <c r="Z140" s="717"/>
      <c r="AA140" s="717"/>
      <c r="AB140" s="717"/>
      <c r="AC140" s="717"/>
      <c r="AD140" s="717"/>
      <c r="AE140" s="996"/>
      <c r="AF140" s="996"/>
      <c r="AG140" s="717"/>
      <c r="AH140" s="858"/>
      <c r="AI140" s="717"/>
      <c r="AJ140" s="717"/>
      <c r="AK140" s="717"/>
      <c r="AL140" s="715"/>
      <c r="AM140" s="715"/>
      <c r="AN140" s="715"/>
      <c r="AO140" s="717"/>
      <c r="AP140" s="858"/>
    </row>
    <row r="141" spans="1:42" s="849" customFormat="1">
      <c r="A141" s="717"/>
      <c r="B141" s="717"/>
      <c r="C141" s="717"/>
      <c r="D141" s="717"/>
      <c r="E141" s="717"/>
      <c r="F141" s="717"/>
      <c r="G141" s="717"/>
      <c r="H141" s="717"/>
      <c r="I141" s="717"/>
      <c r="J141" s="717"/>
      <c r="K141" s="717"/>
      <c r="L141" s="717"/>
      <c r="M141" s="671"/>
      <c r="N141" s="717"/>
      <c r="O141" s="717"/>
      <c r="P141" s="717"/>
      <c r="Q141" s="717"/>
      <c r="R141" s="717"/>
      <c r="S141" s="717"/>
      <c r="T141" s="1002"/>
      <c r="U141" s="1003"/>
      <c r="V141" s="1004"/>
      <c r="W141" s="717"/>
      <c r="X141" s="717"/>
      <c r="Y141" s="717"/>
      <c r="Z141" s="717"/>
      <c r="AA141" s="717"/>
      <c r="AB141" s="717"/>
      <c r="AC141" s="717"/>
      <c r="AD141" s="717"/>
      <c r="AE141" s="996"/>
      <c r="AF141" s="996"/>
      <c r="AG141" s="717"/>
      <c r="AH141" s="997"/>
      <c r="AI141" s="717"/>
      <c r="AJ141" s="1006"/>
      <c r="AK141" s="681"/>
      <c r="AL141" s="715"/>
      <c r="AM141" s="715"/>
      <c r="AN141" s="715"/>
      <c r="AO141" s="717"/>
      <c r="AP141" s="858"/>
    </row>
    <row r="142" spans="1:42" s="849" customFormat="1">
      <c r="A142" s="717"/>
      <c r="B142" s="717"/>
      <c r="C142" s="717"/>
      <c r="D142" s="717"/>
      <c r="E142" s="717"/>
      <c r="F142" s="717"/>
      <c r="G142" s="717"/>
      <c r="H142" s="717"/>
      <c r="I142" s="717"/>
      <c r="J142" s="717"/>
      <c r="K142" s="717"/>
      <c r="L142" s="717"/>
      <c r="M142" s="671"/>
      <c r="N142" s="717"/>
      <c r="O142" s="717"/>
      <c r="P142" s="717"/>
      <c r="Q142" s="717"/>
      <c r="R142" s="717"/>
      <c r="S142" s="717"/>
      <c r="T142" s="1002"/>
      <c r="U142" s="1003"/>
      <c r="V142" s="1004"/>
      <c r="W142" s="717"/>
      <c r="X142" s="717"/>
      <c r="Y142" s="717"/>
      <c r="Z142" s="717"/>
      <c r="AA142" s="717"/>
      <c r="AB142" s="717"/>
      <c r="AC142" s="717"/>
      <c r="AD142" s="717"/>
      <c r="AE142" s="996"/>
      <c r="AF142" s="996"/>
      <c r="AG142" s="717"/>
      <c r="AH142" s="997"/>
      <c r="AI142" s="717"/>
      <c r="AJ142" s="1006"/>
      <c r="AK142" s="681"/>
      <c r="AL142" s="715"/>
      <c r="AM142" s="715"/>
      <c r="AN142" s="715"/>
      <c r="AO142" s="717"/>
      <c r="AP142" s="858"/>
    </row>
    <row r="143" spans="1:42" s="849" customFormat="1">
      <c r="A143" s="717"/>
      <c r="B143" s="717"/>
      <c r="C143" s="717"/>
      <c r="D143" s="717"/>
      <c r="E143" s="717"/>
      <c r="F143" s="717"/>
      <c r="G143" s="717"/>
      <c r="H143" s="717"/>
      <c r="I143" s="717"/>
      <c r="J143" s="717"/>
      <c r="K143" s="717"/>
      <c r="L143" s="717"/>
      <c r="M143" s="671"/>
      <c r="N143" s="717"/>
      <c r="O143" s="717"/>
      <c r="P143" s="717"/>
      <c r="Q143" s="717"/>
      <c r="R143" s="717"/>
      <c r="S143" s="717"/>
      <c r="T143" s="1002"/>
      <c r="U143" s="1003"/>
      <c r="V143" s="1004"/>
      <c r="W143" s="717"/>
      <c r="X143" s="717"/>
      <c r="Y143" s="717"/>
      <c r="Z143" s="717"/>
      <c r="AA143" s="717"/>
      <c r="AB143" s="717"/>
      <c r="AC143" s="717"/>
      <c r="AD143" s="717"/>
      <c r="AE143" s="996"/>
      <c r="AF143" s="996"/>
      <c r="AG143" s="717"/>
      <c r="AH143" s="997"/>
      <c r="AI143" s="717"/>
      <c r="AJ143" s="1006"/>
      <c r="AK143" s="681"/>
      <c r="AL143" s="715"/>
      <c r="AM143" s="715"/>
      <c r="AN143" s="715"/>
      <c r="AO143" s="717"/>
      <c r="AP143" s="858"/>
    </row>
    <row r="144" spans="1:42" s="849" customFormat="1">
      <c r="A144" s="717"/>
      <c r="B144" s="717"/>
      <c r="C144" s="717"/>
      <c r="D144" s="717"/>
      <c r="E144" s="717"/>
      <c r="F144" s="717"/>
      <c r="G144" s="717"/>
      <c r="H144" s="717"/>
      <c r="I144" s="717"/>
      <c r="J144" s="717"/>
      <c r="K144" s="717"/>
      <c r="L144" s="717"/>
      <c r="M144" s="671"/>
      <c r="N144" s="717"/>
      <c r="O144" s="717"/>
      <c r="P144" s="717"/>
      <c r="Q144" s="717"/>
      <c r="R144" s="717"/>
      <c r="S144" s="717"/>
      <c r="T144" s="1002"/>
      <c r="U144" s="1003"/>
      <c r="V144" s="1004"/>
      <c r="W144" s="717"/>
      <c r="X144" s="717"/>
      <c r="Y144" s="717"/>
      <c r="Z144" s="717"/>
      <c r="AA144" s="717"/>
      <c r="AB144" s="717"/>
      <c r="AC144" s="717"/>
      <c r="AD144" s="717"/>
      <c r="AE144" s="996"/>
      <c r="AF144" s="996"/>
      <c r="AG144" s="717"/>
      <c r="AH144" s="997"/>
      <c r="AI144" s="717"/>
      <c r="AJ144" s="1006"/>
      <c r="AK144" s="681"/>
      <c r="AL144" s="715"/>
      <c r="AM144" s="715"/>
      <c r="AN144" s="715"/>
      <c r="AO144" s="717"/>
      <c r="AP144" s="858"/>
    </row>
    <row r="145" spans="1:42" s="849" customFormat="1">
      <c r="A145" s="717"/>
      <c r="B145" s="717"/>
      <c r="C145" s="717"/>
      <c r="D145" s="717"/>
      <c r="E145" s="717"/>
      <c r="F145" s="717"/>
      <c r="G145" s="717"/>
      <c r="H145" s="717"/>
      <c r="I145" s="717"/>
      <c r="J145" s="717"/>
      <c r="K145" s="717"/>
      <c r="L145" s="717"/>
      <c r="M145" s="671"/>
      <c r="N145" s="717"/>
      <c r="O145" s="717"/>
      <c r="P145" s="717"/>
      <c r="Q145" s="717"/>
      <c r="R145" s="717"/>
      <c r="S145" s="717"/>
      <c r="T145" s="1002"/>
      <c r="U145" s="1003"/>
      <c r="V145" s="1004"/>
      <c r="W145" s="717"/>
      <c r="X145" s="717"/>
      <c r="Y145" s="717"/>
      <c r="Z145" s="717"/>
      <c r="AA145" s="717"/>
      <c r="AB145" s="717"/>
      <c r="AC145" s="717"/>
      <c r="AD145" s="717"/>
      <c r="AE145" s="996"/>
      <c r="AF145" s="996"/>
      <c r="AG145" s="717"/>
      <c r="AH145" s="997"/>
      <c r="AI145" s="717"/>
      <c r="AJ145" s="1006"/>
      <c r="AK145" s="681"/>
      <c r="AL145" s="715"/>
      <c r="AM145" s="715"/>
      <c r="AN145" s="715"/>
      <c r="AO145" s="717"/>
      <c r="AP145" s="858"/>
    </row>
    <row r="146" spans="1:42" s="849" customFormat="1">
      <c r="A146" s="717"/>
      <c r="B146" s="717"/>
      <c r="C146" s="717"/>
      <c r="D146" s="717"/>
      <c r="E146" s="717"/>
      <c r="F146" s="717"/>
      <c r="G146" s="717"/>
      <c r="H146" s="717"/>
      <c r="I146" s="717"/>
      <c r="J146" s="717"/>
      <c r="K146" s="717"/>
      <c r="L146" s="717"/>
      <c r="M146" s="671"/>
      <c r="N146" s="717"/>
      <c r="O146" s="717"/>
      <c r="P146" s="717"/>
      <c r="Q146" s="717"/>
      <c r="R146" s="717"/>
      <c r="S146" s="717"/>
      <c r="T146" s="1002"/>
      <c r="U146" s="1003"/>
      <c r="V146" s="1004"/>
      <c r="W146" s="717"/>
      <c r="X146" s="717"/>
      <c r="Y146" s="717"/>
      <c r="Z146" s="717"/>
      <c r="AA146" s="717"/>
      <c r="AB146" s="717"/>
      <c r="AC146" s="717"/>
      <c r="AD146" s="717"/>
      <c r="AE146" s="996"/>
      <c r="AF146" s="996"/>
      <c r="AG146" s="717"/>
      <c r="AH146" s="997"/>
      <c r="AI146" s="717"/>
      <c r="AJ146" s="1006"/>
      <c r="AK146" s="681"/>
      <c r="AL146" s="715"/>
      <c r="AM146" s="715"/>
      <c r="AN146" s="715"/>
      <c r="AO146" s="717"/>
      <c r="AP146" s="858"/>
    </row>
    <row r="147" spans="1:42" s="849" customFormat="1">
      <c r="A147" s="717"/>
      <c r="B147" s="717"/>
      <c r="C147" s="717"/>
      <c r="D147" s="717"/>
      <c r="E147" s="717"/>
      <c r="F147" s="717"/>
      <c r="G147" s="717"/>
      <c r="H147" s="717"/>
      <c r="I147" s="717"/>
      <c r="J147" s="717"/>
      <c r="K147" s="717"/>
      <c r="L147" s="717"/>
      <c r="M147" s="671"/>
      <c r="N147" s="717"/>
      <c r="O147" s="717"/>
      <c r="P147" s="717"/>
      <c r="Q147" s="717"/>
      <c r="R147" s="717"/>
      <c r="S147" s="717"/>
      <c r="T147" s="1002"/>
      <c r="U147" s="1003"/>
      <c r="V147" s="1004"/>
      <c r="W147" s="717"/>
      <c r="X147" s="717"/>
      <c r="Y147" s="717"/>
      <c r="Z147" s="717"/>
      <c r="AA147" s="717"/>
      <c r="AB147" s="717"/>
      <c r="AC147" s="717"/>
      <c r="AD147" s="717"/>
      <c r="AE147" s="996"/>
      <c r="AF147" s="996"/>
      <c r="AG147" s="717"/>
      <c r="AH147" s="997"/>
      <c r="AI147" s="717"/>
      <c r="AJ147" s="1006"/>
      <c r="AK147" s="681"/>
      <c r="AL147" s="715"/>
      <c r="AM147" s="715"/>
      <c r="AN147" s="715"/>
      <c r="AO147" s="717"/>
      <c r="AP147" s="858"/>
    </row>
    <row r="148" spans="1:42" s="849" customFormat="1">
      <c r="A148" s="717"/>
      <c r="B148" s="717"/>
      <c r="C148" s="717"/>
      <c r="D148" s="717"/>
      <c r="E148" s="717"/>
      <c r="F148" s="717"/>
      <c r="G148" s="717"/>
      <c r="H148" s="717"/>
      <c r="I148" s="717"/>
      <c r="J148" s="717"/>
      <c r="K148" s="717"/>
      <c r="L148" s="717"/>
      <c r="M148" s="671"/>
      <c r="N148" s="717"/>
      <c r="O148" s="717"/>
      <c r="P148" s="717"/>
      <c r="Q148" s="717"/>
      <c r="R148" s="717"/>
      <c r="S148" s="717"/>
      <c r="T148" s="1002"/>
      <c r="U148" s="1003"/>
      <c r="V148" s="1004"/>
      <c r="W148" s="717"/>
      <c r="X148" s="717"/>
      <c r="Y148" s="717"/>
      <c r="Z148" s="717"/>
      <c r="AA148" s="717"/>
      <c r="AB148" s="717"/>
      <c r="AC148" s="717"/>
      <c r="AD148" s="717"/>
      <c r="AE148" s="1014"/>
      <c r="AF148" s="1014"/>
      <c r="AG148" s="661"/>
      <c r="AH148" s="1015"/>
      <c r="AI148" s="661"/>
      <c r="AJ148" s="998"/>
      <c r="AK148" s="999"/>
      <c r="AL148" s="728"/>
      <c r="AM148" s="728"/>
      <c r="AN148" s="728"/>
      <c r="AO148" s="661"/>
      <c r="AP148" s="857"/>
    </row>
    <row r="149" spans="1:42" s="849" customFormat="1">
      <c r="AH149" s="860"/>
      <c r="AL149" s="1"/>
      <c r="AM149" s="1"/>
      <c r="AN149" s="1"/>
      <c r="AP149" s="860"/>
    </row>
  </sheetData>
  <autoFilter ref="A1:AP12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5" sqref="B5"/>
    </sheetView>
  </sheetViews>
  <sheetFormatPr defaultColWidth="9.109375" defaultRowHeight="14.4"/>
  <cols>
    <col min="1" max="1" width="9.109375" style="69"/>
    <col min="2" max="2" width="41.33203125" style="69" customWidth="1"/>
    <col min="3" max="3" width="11.109375" style="69" customWidth="1"/>
    <col min="4" max="4" width="11" style="69" customWidth="1"/>
    <col min="5" max="5" width="9.109375" style="69"/>
    <col min="6" max="6" width="10" style="69" bestFit="1" customWidth="1"/>
    <col min="7" max="16384" width="9.109375" style="69"/>
  </cols>
  <sheetData>
    <row r="1" spans="1:7">
      <c r="B1" s="10"/>
      <c r="C1" s="10"/>
      <c r="D1" s="10"/>
      <c r="E1" s="10"/>
      <c r="F1" s="10"/>
      <c r="G1" s="10"/>
    </row>
    <row r="2" spans="1:7">
      <c r="B2" s="11" t="s">
        <v>652</v>
      </c>
      <c r="C2" s="12">
        <v>41639</v>
      </c>
      <c r="D2" s="13">
        <v>42004</v>
      </c>
      <c r="E2" s="14" t="s">
        <v>513</v>
      </c>
      <c r="F2" s="14" t="s">
        <v>69</v>
      </c>
      <c r="G2" s="10"/>
    </row>
    <row r="3" spans="1:7">
      <c r="B3" s="15"/>
      <c r="C3" s="16" t="s">
        <v>514</v>
      </c>
      <c r="D3" s="16" t="s">
        <v>514</v>
      </c>
      <c r="E3" s="17" t="s">
        <v>515</v>
      </c>
      <c r="F3" s="17" t="s">
        <v>515</v>
      </c>
      <c r="G3" s="10"/>
    </row>
    <row r="4" spans="1:7">
      <c r="B4" s="18"/>
      <c r="C4" s="19"/>
      <c r="D4" s="19"/>
      <c r="E4" s="19"/>
      <c r="F4" s="20"/>
      <c r="G4" s="10"/>
    </row>
    <row r="5" spans="1:7">
      <c r="B5" s="21" t="s">
        <v>508</v>
      </c>
      <c r="C5" s="22"/>
      <c r="D5" s="22"/>
      <c r="E5" s="22">
        <f t="shared" ref="E5:E8" si="0">D5-C5</f>
        <v>0</v>
      </c>
      <c r="F5" s="23" t="e">
        <f>E5/C5</f>
        <v>#DIV/0!</v>
      </c>
      <c r="G5" s="10"/>
    </row>
    <row r="6" spans="1:7">
      <c r="B6" s="21" t="s">
        <v>516</v>
      </c>
      <c r="C6" s="22"/>
      <c r="D6" s="22"/>
      <c r="E6" s="22">
        <f t="shared" si="0"/>
        <v>0</v>
      </c>
      <c r="F6" s="23" t="e">
        <f t="shared" ref="F6:F8" si="1">E6/C6</f>
        <v>#DIV/0!</v>
      </c>
      <c r="G6" s="10"/>
    </row>
    <row r="7" spans="1:7">
      <c r="B7" s="21" t="s">
        <v>752</v>
      </c>
      <c r="C7" s="22"/>
      <c r="D7" s="22"/>
      <c r="E7" s="22">
        <f>D7-C7</f>
        <v>0</v>
      </c>
      <c r="F7" s="23" t="e">
        <f>E7/C7</f>
        <v>#DIV/0!</v>
      </c>
      <c r="G7" s="10"/>
    </row>
    <row r="8" spans="1:7">
      <c r="B8" s="21" t="s">
        <v>753</v>
      </c>
      <c r="C8" s="22"/>
      <c r="D8" s="22"/>
      <c r="E8" s="22">
        <f t="shared" si="0"/>
        <v>0</v>
      </c>
      <c r="F8" s="23" t="e">
        <f t="shared" si="1"/>
        <v>#DIV/0!</v>
      </c>
      <c r="G8" s="10"/>
    </row>
    <row r="9" spans="1:7">
      <c r="A9" s="70"/>
      <c r="B9" s="24" t="s">
        <v>509</v>
      </c>
      <c r="C9" s="25">
        <f>SUM(C5:C8)</f>
        <v>0</v>
      </c>
      <c r="D9" s="25">
        <f>SUM(D5:D8)</f>
        <v>0</v>
      </c>
      <c r="E9" s="25">
        <f>SUM(E5:E8)</f>
        <v>0</v>
      </c>
      <c r="F9" s="26" t="e">
        <f t="shared" ref="F9" si="2">E9/C9</f>
        <v>#DIV/0!</v>
      </c>
      <c r="G9" s="27"/>
    </row>
    <row r="10" spans="1:7">
      <c r="A10" s="71"/>
      <c r="B10" s="28" t="s">
        <v>510</v>
      </c>
      <c r="C10" s="29"/>
      <c r="D10" s="29"/>
      <c r="E10" s="29">
        <f t="shared" ref="E10:E12" si="3">D10-C10</f>
        <v>0</v>
      </c>
      <c r="F10" s="30" t="e">
        <f>E10/C10</f>
        <v>#DIV/0!</v>
      </c>
      <c r="G10" s="31"/>
    </row>
    <row r="11" spans="1:7">
      <c r="B11" s="32" t="s">
        <v>651</v>
      </c>
      <c r="C11" s="29"/>
      <c r="D11" s="29"/>
      <c r="E11" s="29">
        <f t="shared" si="3"/>
        <v>0</v>
      </c>
      <c r="F11" s="30" t="e">
        <f t="shared" ref="F11:F13" si="4">E11/C11</f>
        <v>#DIV/0!</v>
      </c>
      <c r="G11" s="10"/>
    </row>
    <row r="12" spans="1:7">
      <c r="B12" s="21" t="s">
        <v>181</v>
      </c>
      <c r="C12" s="22"/>
      <c r="D12" s="22"/>
      <c r="E12" s="22">
        <f t="shared" si="3"/>
        <v>0</v>
      </c>
      <c r="F12" s="23" t="e">
        <f t="shared" si="4"/>
        <v>#DIV/0!</v>
      </c>
      <c r="G12" s="10"/>
    </row>
    <row r="13" spans="1:7">
      <c r="A13" s="70"/>
      <c r="B13" s="24" t="s">
        <v>517</v>
      </c>
      <c r="C13" s="25">
        <f>SUM(C9:C12)</f>
        <v>0</v>
      </c>
      <c r="D13" s="25">
        <f>SUM(D9:D12)</f>
        <v>0</v>
      </c>
      <c r="E13" s="25">
        <f>SUM(E9:E12)</f>
        <v>0</v>
      </c>
      <c r="F13" s="26" t="e">
        <f t="shared" si="4"/>
        <v>#DIV/0!</v>
      </c>
      <c r="G13" s="27"/>
    </row>
    <row r="14" spans="1:7">
      <c r="A14" s="70"/>
      <c r="B14" s="24" t="s">
        <v>518</v>
      </c>
      <c r="C14" s="68"/>
      <c r="D14" s="68"/>
      <c r="E14" s="68"/>
      <c r="F14" s="26"/>
      <c r="G14" s="27"/>
    </row>
    <row r="15" spans="1:7">
      <c r="B15" s="10"/>
      <c r="C15" s="10"/>
      <c r="D15" s="10"/>
      <c r="E15" s="10"/>
      <c r="F15" s="10"/>
      <c r="G15" s="10"/>
    </row>
    <row r="16" spans="1:7">
      <c r="B16" s="10"/>
      <c r="C16" s="10"/>
      <c r="D16" s="10"/>
      <c r="E16" s="10"/>
      <c r="F16" s="10"/>
      <c r="G16" s="10"/>
    </row>
    <row r="17" spans="2:7">
      <c r="B17" s="10"/>
      <c r="C17" s="29"/>
      <c r="D17" s="29"/>
      <c r="E17" s="10"/>
      <c r="F17" s="10"/>
      <c r="G17" s="10"/>
    </row>
    <row r="18" spans="2:7">
      <c r="B18" s="10"/>
      <c r="C18" s="29"/>
      <c r="D18" s="29"/>
      <c r="E18" s="10"/>
      <c r="F18" s="10"/>
      <c r="G18" s="10"/>
    </row>
  </sheetData>
  <customSheetViews>
    <customSheetView guid="{5996ADFB-8E82-4FE9-A10F-BC1B27A8C7B8}">
      <selection activeCell="I4" sqref="I4"/>
      <pageMargins left="0.7" right="0.7" top="0.75" bottom="0.75" header="0.3" footer="0.3"/>
    </customSheetView>
    <customSheetView guid="{3F9D89EB-5E21-47DF-BD02-9030CE6E1F5D}">
      <selection activeCell="I4" sqref="I4"/>
      <pageMargins left="0.7" right="0.7" top="0.75" bottom="0.75" header="0.3" footer="0.3"/>
    </customSheetView>
    <customSheetView guid="{ED806524-C327-425D-989D-C17024E68345}">
      <selection activeCell="I4" sqref="I4"/>
      <pageMargins left="0.7" right="0.7" top="0.75" bottom="0.75" header="0.3" footer="0.3"/>
    </customSheetView>
    <customSheetView guid="{AE682256-2CC0-42F0-B155-D499D472BADF}">
      <selection activeCell="I4" sqref="I4"/>
      <pageMargins left="0.7" right="0.7" top="0.75" bottom="0.75" header="0.3" footer="0.3"/>
    </customSheetView>
    <customSheetView guid="{475B9381-1E42-4D1E-925A-2D7E05FF300E}">
      <selection activeCell="I4" sqref="I4"/>
      <pageMargins left="0.7" right="0.7" top="0.75" bottom="0.75" header="0.3" footer="0.3"/>
    </customSheetView>
    <customSheetView guid="{AF686B82-CCAA-4CAA-8129-B2B2A711E405}">
      <selection activeCell="I4" sqref="I4"/>
      <pageMargins left="0.7" right="0.7" top="0.75" bottom="0.75" header="0.3" footer="0.3"/>
    </customSheetView>
    <customSheetView guid="{7F24D35C-EF8F-4086-9B0B-5D8CCB537278}">
      <selection activeCell="I4" sqref="I4"/>
      <pageMargins left="0.7" right="0.7" top="0.75" bottom="0.75" header="0.3" footer="0.3"/>
    </customSheetView>
    <customSheetView guid="{5D51D46E-B6B4-40E9-A559-206C14D4342E}">
      <selection activeCell="I4" sqref="I4"/>
      <pageMargins left="0.7" right="0.7" top="0.75" bottom="0.75" header="0.3" footer="0.3"/>
    </customSheetView>
    <customSheetView guid="{3F45A48F-ABE6-47C6-85C8-A876EBD35049}">
      <selection activeCell="I4" sqref="I4"/>
      <pageMargins left="0.7" right="0.7" top="0.75" bottom="0.75" header="0.3" footer="0.3"/>
    </customSheetView>
    <customSheetView guid="{8F861596-7B54-4582-B8C2-8AC3E24B0D75}">
      <selection activeCell="I4" sqref="I4"/>
      <pageMargins left="0.7" right="0.7" top="0.75" bottom="0.75" header="0.3" footer="0.3"/>
    </customSheetView>
    <customSheetView guid="{85ACE02A-D3BE-44B5-BD8E-A79C65B6932E}">
      <selection activeCell="I4" sqref="I4"/>
      <pageMargins left="0.7" right="0.7" top="0.75" bottom="0.75" header="0.3" footer="0.3"/>
    </customSheetView>
    <customSheetView guid="{FE342BD5-6B63-4F1E-B6BC-4F17FCDCE2A3}">
      <selection activeCell="I4" sqref="I4"/>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10"/>
  <sheetViews>
    <sheetView topLeftCell="A4" zoomScale="85" zoomScaleNormal="85" workbookViewId="0">
      <selection activeCell="C26" sqref="C26"/>
    </sheetView>
  </sheetViews>
  <sheetFormatPr defaultRowHeight="14.4"/>
  <cols>
    <col min="1" max="1" width="5.6640625" style="478" customWidth="1"/>
    <col min="2" max="2" width="16.5546875" style="526" customWidth="1"/>
    <col min="3" max="3" width="15.109375" style="478" customWidth="1"/>
    <col min="4" max="4" width="8.33203125" style="478" customWidth="1"/>
    <col min="5" max="10" width="9.44140625" style="478" customWidth="1"/>
    <col min="11" max="11" width="12.33203125" style="478" customWidth="1"/>
    <col min="12" max="12" width="11" style="478" customWidth="1"/>
    <col min="13" max="13" width="5.6640625" style="478" customWidth="1"/>
    <col min="14" max="14" width="3" style="478" customWidth="1"/>
    <col min="15" max="15" width="16.5546875" style="526" customWidth="1"/>
    <col min="16" max="20" width="9.44140625" style="478" customWidth="1"/>
    <col min="21" max="22" width="9.109375" style="478"/>
    <col min="23" max="27" width="9.88671875" style="478" hidden="1" customWidth="1"/>
    <col min="28" max="28" width="5.109375" style="478" customWidth="1"/>
    <col min="29" max="30" width="9.44140625" style="478" customWidth="1"/>
    <col min="31" max="256" width="9.109375" style="478"/>
    <col min="257" max="257" width="5.6640625" style="478" customWidth="1"/>
    <col min="258" max="258" width="16.5546875" style="478" customWidth="1"/>
    <col min="259" max="259" width="15.109375" style="478" customWidth="1"/>
    <col min="260" max="260" width="8.33203125" style="478" customWidth="1"/>
    <col min="261" max="266" width="9.44140625" style="478" customWidth="1"/>
    <col min="267" max="267" width="12.33203125" style="478" customWidth="1"/>
    <col min="268" max="268" width="11" style="478" customWidth="1"/>
    <col min="269" max="269" width="5.6640625" style="478" customWidth="1"/>
    <col min="270" max="270" width="3" style="478" customWidth="1"/>
    <col min="271" max="271" width="16.5546875" style="478" customWidth="1"/>
    <col min="272" max="276" width="9.44140625" style="478" customWidth="1"/>
    <col min="277" max="278" width="9.109375" style="478"/>
    <col min="279" max="283" width="0" style="478" hidden="1" customWidth="1"/>
    <col min="284" max="284" width="5.109375" style="478" customWidth="1"/>
    <col min="285" max="286" width="9.44140625" style="478" customWidth="1"/>
    <col min="287" max="512" width="9.109375" style="478"/>
    <col min="513" max="513" width="5.6640625" style="478" customWidth="1"/>
    <col min="514" max="514" width="16.5546875" style="478" customWidth="1"/>
    <col min="515" max="515" width="15.109375" style="478" customWidth="1"/>
    <col min="516" max="516" width="8.33203125" style="478" customWidth="1"/>
    <col min="517" max="522" width="9.44140625" style="478" customWidth="1"/>
    <col min="523" max="523" width="12.33203125" style="478" customWidth="1"/>
    <col min="524" max="524" width="11" style="478" customWidth="1"/>
    <col min="525" max="525" width="5.6640625" style="478" customWidth="1"/>
    <col min="526" max="526" width="3" style="478" customWidth="1"/>
    <col min="527" max="527" width="16.5546875" style="478" customWidth="1"/>
    <col min="528" max="532" width="9.44140625" style="478" customWidth="1"/>
    <col min="533" max="534" width="9.109375" style="478"/>
    <col min="535" max="539" width="0" style="478" hidden="1" customWidth="1"/>
    <col min="540" max="540" width="5.109375" style="478" customWidth="1"/>
    <col min="541" max="542" width="9.44140625" style="478" customWidth="1"/>
    <col min="543" max="768" width="9.109375" style="478"/>
    <col min="769" max="769" width="5.6640625" style="478" customWidth="1"/>
    <col min="770" max="770" width="16.5546875" style="478" customWidth="1"/>
    <col min="771" max="771" width="15.109375" style="478" customWidth="1"/>
    <col min="772" max="772" width="8.33203125" style="478" customWidth="1"/>
    <col min="773" max="778" width="9.44140625" style="478" customWidth="1"/>
    <col min="779" max="779" width="12.33203125" style="478" customWidth="1"/>
    <col min="780" max="780" width="11" style="478" customWidth="1"/>
    <col min="781" max="781" width="5.6640625" style="478" customWidth="1"/>
    <col min="782" max="782" width="3" style="478" customWidth="1"/>
    <col min="783" max="783" width="16.5546875" style="478" customWidth="1"/>
    <col min="784" max="788" width="9.44140625" style="478" customWidth="1"/>
    <col min="789" max="790" width="9.109375" style="478"/>
    <col min="791" max="795" width="0" style="478" hidden="1" customWidth="1"/>
    <col min="796" max="796" width="5.109375" style="478" customWidth="1"/>
    <col min="797" max="798" width="9.44140625" style="478" customWidth="1"/>
    <col min="799" max="1024" width="9.109375" style="478"/>
    <col min="1025" max="1025" width="5.6640625" style="478" customWidth="1"/>
    <col min="1026" max="1026" width="16.5546875" style="478" customWidth="1"/>
    <col min="1027" max="1027" width="15.109375" style="478" customWidth="1"/>
    <col min="1028" max="1028" width="8.33203125" style="478" customWidth="1"/>
    <col min="1029" max="1034" width="9.44140625" style="478" customWidth="1"/>
    <col min="1035" max="1035" width="12.33203125" style="478" customWidth="1"/>
    <col min="1036" max="1036" width="11" style="478" customWidth="1"/>
    <col min="1037" max="1037" width="5.6640625" style="478" customWidth="1"/>
    <col min="1038" max="1038" width="3" style="478" customWidth="1"/>
    <col min="1039" max="1039" width="16.5546875" style="478" customWidth="1"/>
    <col min="1040" max="1044" width="9.44140625" style="478" customWidth="1"/>
    <col min="1045" max="1046" width="9.109375" style="478"/>
    <col min="1047" max="1051" width="0" style="478" hidden="1" customWidth="1"/>
    <col min="1052" max="1052" width="5.109375" style="478" customWidth="1"/>
    <col min="1053" max="1054" width="9.44140625" style="478" customWidth="1"/>
    <col min="1055" max="1280" width="9.109375" style="478"/>
    <col min="1281" max="1281" width="5.6640625" style="478" customWidth="1"/>
    <col min="1282" max="1282" width="16.5546875" style="478" customWidth="1"/>
    <col min="1283" max="1283" width="15.109375" style="478" customWidth="1"/>
    <col min="1284" max="1284" width="8.33203125" style="478" customWidth="1"/>
    <col min="1285" max="1290" width="9.44140625" style="478" customWidth="1"/>
    <col min="1291" max="1291" width="12.33203125" style="478" customWidth="1"/>
    <col min="1292" max="1292" width="11" style="478" customWidth="1"/>
    <col min="1293" max="1293" width="5.6640625" style="478" customWidth="1"/>
    <col min="1294" max="1294" width="3" style="478" customWidth="1"/>
    <col min="1295" max="1295" width="16.5546875" style="478" customWidth="1"/>
    <col min="1296" max="1300" width="9.44140625" style="478" customWidth="1"/>
    <col min="1301" max="1302" width="9.109375" style="478"/>
    <col min="1303" max="1307" width="0" style="478" hidden="1" customWidth="1"/>
    <col min="1308" max="1308" width="5.109375" style="478" customWidth="1"/>
    <col min="1309" max="1310" width="9.44140625" style="478" customWidth="1"/>
    <col min="1311" max="1536" width="9.109375" style="478"/>
    <col min="1537" max="1537" width="5.6640625" style="478" customWidth="1"/>
    <col min="1538" max="1538" width="16.5546875" style="478" customWidth="1"/>
    <col min="1539" max="1539" width="15.109375" style="478" customWidth="1"/>
    <col min="1540" max="1540" width="8.33203125" style="478" customWidth="1"/>
    <col min="1541" max="1546" width="9.44140625" style="478" customWidth="1"/>
    <col min="1547" max="1547" width="12.33203125" style="478" customWidth="1"/>
    <col min="1548" max="1548" width="11" style="478" customWidth="1"/>
    <col min="1549" max="1549" width="5.6640625" style="478" customWidth="1"/>
    <col min="1550" max="1550" width="3" style="478" customWidth="1"/>
    <col min="1551" max="1551" width="16.5546875" style="478" customWidth="1"/>
    <col min="1552" max="1556" width="9.44140625" style="478" customWidth="1"/>
    <col min="1557" max="1558" width="9.109375" style="478"/>
    <col min="1559" max="1563" width="0" style="478" hidden="1" customWidth="1"/>
    <col min="1564" max="1564" width="5.109375" style="478" customWidth="1"/>
    <col min="1565" max="1566" width="9.44140625" style="478" customWidth="1"/>
    <col min="1567" max="1792" width="9.109375" style="478"/>
    <col min="1793" max="1793" width="5.6640625" style="478" customWidth="1"/>
    <col min="1794" max="1794" width="16.5546875" style="478" customWidth="1"/>
    <col min="1795" max="1795" width="15.109375" style="478" customWidth="1"/>
    <col min="1796" max="1796" width="8.33203125" style="478" customWidth="1"/>
    <col min="1797" max="1802" width="9.44140625" style="478" customWidth="1"/>
    <col min="1803" max="1803" width="12.33203125" style="478" customWidth="1"/>
    <col min="1804" max="1804" width="11" style="478" customWidth="1"/>
    <col min="1805" max="1805" width="5.6640625" style="478" customWidth="1"/>
    <col min="1806" max="1806" width="3" style="478" customWidth="1"/>
    <col min="1807" max="1807" width="16.5546875" style="478" customWidth="1"/>
    <col min="1808" max="1812" width="9.44140625" style="478" customWidth="1"/>
    <col min="1813" max="1814" width="9.109375" style="478"/>
    <col min="1815" max="1819" width="0" style="478" hidden="1" customWidth="1"/>
    <col min="1820" max="1820" width="5.109375" style="478" customWidth="1"/>
    <col min="1821" max="1822" width="9.44140625" style="478" customWidth="1"/>
    <col min="1823" max="2048" width="9.109375" style="478"/>
    <col min="2049" max="2049" width="5.6640625" style="478" customWidth="1"/>
    <col min="2050" max="2050" width="16.5546875" style="478" customWidth="1"/>
    <col min="2051" max="2051" width="15.109375" style="478" customWidth="1"/>
    <col min="2052" max="2052" width="8.33203125" style="478" customWidth="1"/>
    <col min="2053" max="2058" width="9.44140625" style="478" customWidth="1"/>
    <col min="2059" max="2059" width="12.33203125" style="478" customWidth="1"/>
    <col min="2060" max="2060" width="11" style="478" customWidth="1"/>
    <col min="2061" max="2061" width="5.6640625" style="478" customWidth="1"/>
    <col min="2062" max="2062" width="3" style="478" customWidth="1"/>
    <col min="2063" max="2063" width="16.5546875" style="478" customWidth="1"/>
    <col min="2064" max="2068" width="9.44140625" style="478" customWidth="1"/>
    <col min="2069" max="2070" width="9.109375" style="478"/>
    <col min="2071" max="2075" width="0" style="478" hidden="1" customWidth="1"/>
    <col min="2076" max="2076" width="5.109375" style="478" customWidth="1"/>
    <col min="2077" max="2078" width="9.44140625" style="478" customWidth="1"/>
    <col min="2079" max="2304" width="9.109375" style="478"/>
    <col min="2305" max="2305" width="5.6640625" style="478" customWidth="1"/>
    <col min="2306" max="2306" width="16.5546875" style="478" customWidth="1"/>
    <col min="2307" max="2307" width="15.109375" style="478" customWidth="1"/>
    <col min="2308" max="2308" width="8.33203125" style="478" customWidth="1"/>
    <col min="2309" max="2314" width="9.44140625" style="478" customWidth="1"/>
    <col min="2315" max="2315" width="12.33203125" style="478" customWidth="1"/>
    <col min="2316" max="2316" width="11" style="478" customWidth="1"/>
    <col min="2317" max="2317" width="5.6640625" style="478" customWidth="1"/>
    <col min="2318" max="2318" width="3" style="478" customWidth="1"/>
    <col min="2319" max="2319" width="16.5546875" style="478" customWidth="1"/>
    <col min="2320" max="2324" width="9.44140625" style="478" customWidth="1"/>
    <col min="2325" max="2326" width="9.109375" style="478"/>
    <col min="2327" max="2331" width="0" style="478" hidden="1" customWidth="1"/>
    <col min="2332" max="2332" width="5.109375" style="478" customWidth="1"/>
    <col min="2333" max="2334" width="9.44140625" style="478" customWidth="1"/>
    <col min="2335" max="2560" width="9.109375" style="478"/>
    <col min="2561" max="2561" width="5.6640625" style="478" customWidth="1"/>
    <col min="2562" max="2562" width="16.5546875" style="478" customWidth="1"/>
    <col min="2563" max="2563" width="15.109375" style="478" customWidth="1"/>
    <col min="2564" max="2564" width="8.33203125" style="478" customWidth="1"/>
    <col min="2565" max="2570" width="9.44140625" style="478" customWidth="1"/>
    <col min="2571" max="2571" width="12.33203125" style="478" customWidth="1"/>
    <col min="2572" max="2572" width="11" style="478" customWidth="1"/>
    <col min="2573" max="2573" width="5.6640625" style="478" customWidth="1"/>
    <col min="2574" max="2574" width="3" style="478" customWidth="1"/>
    <col min="2575" max="2575" width="16.5546875" style="478" customWidth="1"/>
    <col min="2576" max="2580" width="9.44140625" style="478" customWidth="1"/>
    <col min="2581" max="2582" width="9.109375" style="478"/>
    <col min="2583" max="2587" width="0" style="478" hidden="1" customWidth="1"/>
    <col min="2588" max="2588" width="5.109375" style="478" customWidth="1"/>
    <col min="2589" max="2590" width="9.44140625" style="478" customWidth="1"/>
    <col min="2591" max="2816" width="9.109375" style="478"/>
    <col min="2817" max="2817" width="5.6640625" style="478" customWidth="1"/>
    <col min="2818" max="2818" width="16.5546875" style="478" customWidth="1"/>
    <col min="2819" max="2819" width="15.109375" style="478" customWidth="1"/>
    <col min="2820" max="2820" width="8.33203125" style="478" customWidth="1"/>
    <col min="2821" max="2826" width="9.44140625" style="478" customWidth="1"/>
    <col min="2827" max="2827" width="12.33203125" style="478" customWidth="1"/>
    <col min="2828" max="2828" width="11" style="478" customWidth="1"/>
    <col min="2829" max="2829" width="5.6640625" style="478" customWidth="1"/>
    <col min="2830" max="2830" width="3" style="478" customWidth="1"/>
    <col min="2831" max="2831" width="16.5546875" style="478" customWidth="1"/>
    <col min="2832" max="2836" width="9.44140625" style="478" customWidth="1"/>
    <col min="2837" max="2838" width="9.109375" style="478"/>
    <col min="2839" max="2843" width="0" style="478" hidden="1" customWidth="1"/>
    <col min="2844" max="2844" width="5.109375" style="478" customWidth="1"/>
    <col min="2845" max="2846" width="9.44140625" style="478" customWidth="1"/>
    <col min="2847" max="3072" width="9.109375" style="478"/>
    <col min="3073" max="3073" width="5.6640625" style="478" customWidth="1"/>
    <col min="3074" max="3074" width="16.5546875" style="478" customWidth="1"/>
    <col min="3075" max="3075" width="15.109375" style="478" customWidth="1"/>
    <col min="3076" max="3076" width="8.33203125" style="478" customWidth="1"/>
    <col min="3077" max="3082" width="9.44140625" style="478" customWidth="1"/>
    <col min="3083" max="3083" width="12.33203125" style="478" customWidth="1"/>
    <col min="3084" max="3084" width="11" style="478" customWidth="1"/>
    <col min="3085" max="3085" width="5.6640625" style="478" customWidth="1"/>
    <col min="3086" max="3086" width="3" style="478" customWidth="1"/>
    <col min="3087" max="3087" width="16.5546875" style="478" customWidth="1"/>
    <col min="3088" max="3092" width="9.44140625" style="478" customWidth="1"/>
    <col min="3093" max="3094" width="9.109375" style="478"/>
    <col min="3095" max="3099" width="0" style="478" hidden="1" customWidth="1"/>
    <col min="3100" max="3100" width="5.109375" style="478" customWidth="1"/>
    <col min="3101" max="3102" width="9.44140625" style="478" customWidth="1"/>
    <col min="3103" max="3328" width="9.109375" style="478"/>
    <col min="3329" max="3329" width="5.6640625" style="478" customWidth="1"/>
    <col min="3330" max="3330" width="16.5546875" style="478" customWidth="1"/>
    <col min="3331" max="3331" width="15.109375" style="478" customWidth="1"/>
    <col min="3332" max="3332" width="8.33203125" style="478" customWidth="1"/>
    <col min="3333" max="3338" width="9.44140625" style="478" customWidth="1"/>
    <col min="3339" max="3339" width="12.33203125" style="478" customWidth="1"/>
    <col min="3340" max="3340" width="11" style="478" customWidth="1"/>
    <col min="3341" max="3341" width="5.6640625" style="478" customWidth="1"/>
    <col min="3342" max="3342" width="3" style="478" customWidth="1"/>
    <col min="3343" max="3343" width="16.5546875" style="478" customWidth="1"/>
    <col min="3344" max="3348" width="9.44140625" style="478" customWidth="1"/>
    <col min="3349" max="3350" width="9.109375" style="478"/>
    <col min="3351" max="3355" width="0" style="478" hidden="1" customWidth="1"/>
    <col min="3356" max="3356" width="5.109375" style="478" customWidth="1"/>
    <col min="3357" max="3358" width="9.44140625" style="478" customWidth="1"/>
    <col min="3359" max="3584" width="9.109375" style="478"/>
    <col min="3585" max="3585" width="5.6640625" style="478" customWidth="1"/>
    <col min="3586" max="3586" width="16.5546875" style="478" customWidth="1"/>
    <col min="3587" max="3587" width="15.109375" style="478" customWidth="1"/>
    <col min="3588" max="3588" width="8.33203125" style="478" customWidth="1"/>
    <col min="3589" max="3594" width="9.44140625" style="478" customWidth="1"/>
    <col min="3595" max="3595" width="12.33203125" style="478" customWidth="1"/>
    <col min="3596" max="3596" width="11" style="478" customWidth="1"/>
    <col min="3597" max="3597" width="5.6640625" style="478" customWidth="1"/>
    <col min="3598" max="3598" width="3" style="478" customWidth="1"/>
    <col min="3599" max="3599" width="16.5546875" style="478" customWidth="1"/>
    <col min="3600" max="3604" width="9.44140625" style="478" customWidth="1"/>
    <col min="3605" max="3606" width="9.109375" style="478"/>
    <col min="3607" max="3611" width="0" style="478" hidden="1" customWidth="1"/>
    <col min="3612" max="3612" width="5.109375" style="478" customWidth="1"/>
    <col min="3613" max="3614" width="9.44140625" style="478" customWidth="1"/>
    <col min="3615" max="3840" width="9.109375" style="478"/>
    <col min="3841" max="3841" width="5.6640625" style="478" customWidth="1"/>
    <col min="3842" max="3842" width="16.5546875" style="478" customWidth="1"/>
    <col min="3843" max="3843" width="15.109375" style="478" customWidth="1"/>
    <col min="3844" max="3844" width="8.33203125" style="478" customWidth="1"/>
    <col min="3845" max="3850" width="9.44140625" style="478" customWidth="1"/>
    <col min="3851" max="3851" width="12.33203125" style="478" customWidth="1"/>
    <col min="3852" max="3852" width="11" style="478" customWidth="1"/>
    <col min="3853" max="3853" width="5.6640625" style="478" customWidth="1"/>
    <col min="3854" max="3854" width="3" style="478" customWidth="1"/>
    <col min="3855" max="3855" width="16.5546875" style="478" customWidth="1"/>
    <col min="3856" max="3860" width="9.44140625" style="478" customWidth="1"/>
    <col min="3861" max="3862" width="9.109375" style="478"/>
    <col min="3863" max="3867" width="0" style="478" hidden="1" customWidth="1"/>
    <col min="3868" max="3868" width="5.109375" style="478" customWidth="1"/>
    <col min="3869" max="3870" width="9.44140625" style="478" customWidth="1"/>
    <col min="3871" max="4096" width="9.109375" style="478"/>
    <col min="4097" max="4097" width="5.6640625" style="478" customWidth="1"/>
    <col min="4098" max="4098" width="16.5546875" style="478" customWidth="1"/>
    <col min="4099" max="4099" width="15.109375" style="478" customWidth="1"/>
    <col min="4100" max="4100" width="8.33203125" style="478" customWidth="1"/>
    <col min="4101" max="4106" width="9.44140625" style="478" customWidth="1"/>
    <col min="4107" max="4107" width="12.33203125" style="478" customWidth="1"/>
    <col min="4108" max="4108" width="11" style="478" customWidth="1"/>
    <col min="4109" max="4109" width="5.6640625" style="478" customWidth="1"/>
    <col min="4110" max="4110" width="3" style="478" customWidth="1"/>
    <col min="4111" max="4111" width="16.5546875" style="478" customWidth="1"/>
    <col min="4112" max="4116" width="9.44140625" style="478" customWidth="1"/>
    <col min="4117" max="4118" width="9.109375" style="478"/>
    <col min="4119" max="4123" width="0" style="478" hidden="1" customWidth="1"/>
    <col min="4124" max="4124" width="5.109375" style="478" customWidth="1"/>
    <col min="4125" max="4126" width="9.44140625" style="478" customWidth="1"/>
    <col min="4127" max="4352" width="9.109375" style="478"/>
    <col min="4353" max="4353" width="5.6640625" style="478" customWidth="1"/>
    <col min="4354" max="4354" width="16.5546875" style="478" customWidth="1"/>
    <col min="4355" max="4355" width="15.109375" style="478" customWidth="1"/>
    <col min="4356" max="4356" width="8.33203125" style="478" customWidth="1"/>
    <col min="4357" max="4362" width="9.44140625" style="478" customWidth="1"/>
    <col min="4363" max="4363" width="12.33203125" style="478" customWidth="1"/>
    <col min="4364" max="4364" width="11" style="478" customWidth="1"/>
    <col min="4365" max="4365" width="5.6640625" style="478" customWidth="1"/>
    <col min="4366" max="4366" width="3" style="478" customWidth="1"/>
    <col min="4367" max="4367" width="16.5546875" style="478" customWidth="1"/>
    <col min="4368" max="4372" width="9.44140625" style="478" customWidth="1"/>
    <col min="4373" max="4374" width="9.109375" style="478"/>
    <col min="4375" max="4379" width="0" style="478" hidden="1" customWidth="1"/>
    <col min="4380" max="4380" width="5.109375" style="478" customWidth="1"/>
    <col min="4381" max="4382" width="9.44140625" style="478" customWidth="1"/>
    <col min="4383" max="4608" width="9.109375" style="478"/>
    <col min="4609" max="4609" width="5.6640625" style="478" customWidth="1"/>
    <col min="4610" max="4610" width="16.5546875" style="478" customWidth="1"/>
    <col min="4611" max="4611" width="15.109375" style="478" customWidth="1"/>
    <col min="4612" max="4612" width="8.33203125" style="478" customWidth="1"/>
    <col min="4613" max="4618" width="9.44140625" style="478" customWidth="1"/>
    <col min="4619" max="4619" width="12.33203125" style="478" customWidth="1"/>
    <col min="4620" max="4620" width="11" style="478" customWidth="1"/>
    <col min="4621" max="4621" width="5.6640625" style="478" customWidth="1"/>
    <col min="4622" max="4622" width="3" style="478" customWidth="1"/>
    <col min="4623" max="4623" width="16.5546875" style="478" customWidth="1"/>
    <col min="4624" max="4628" width="9.44140625" style="478" customWidth="1"/>
    <col min="4629" max="4630" width="9.109375" style="478"/>
    <col min="4631" max="4635" width="0" style="478" hidden="1" customWidth="1"/>
    <col min="4636" max="4636" width="5.109375" style="478" customWidth="1"/>
    <col min="4637" max="4638" width="9.44140625" style="478" customWidth="1"/>
    <col min="4639" max="4864" width="9.109375" style="478"/>
    <col min="4865" max="4865" width="5.6640625" style="478" customWidth="1"/>
    <col min="4866" max="4866" width="16.5546875" style="478" customWidth="1"/>
    <col min="4867" max="4867" width="15.109375" style="478" customWidth="1"/>
    <col min="4868" max="4868" width="8.33203125" style="478" customWidth="1"/>
    <col min="4869" max="4874" width="9.44140625" style="478" customWidth="1"/>
    <col min="4875" max="4875" width="12.33203125" style="478" customWidth="1"/>
    <col min="4876" max="4876" width="11" style="478" customWidth="1"/>
    <col min="4877" max="4877" width="5.6640625" style="478" customWidth="1"/>
    <col min="4878" max="4878" width="3" style="478" customWidth="1"/>
    <col min="4879" max="4879" width="16.5546875" style="478" customWidth="1"/>
    <col min="4880" max="4884" width="9.44140625" style="478" customWidth="1"/>
    <col min="4885" max="4886" width="9.109375" style="478"/>
    <col min="4887" max="4891" width="0" style="478" hidden="1" customWidth="1"/>
    <col min="4892" max="4892" width="5.109375" style="478" customWidth="1"/>
    <col min="4893" max="4894" width="9.44140625" style="478" customWidth="1"/>
    <col min="4895" max="5120" width="9.109375" style="478"/>
    <col min="5121" max="5121" width="5.6640625" style="478" customWidth="1"/>
    <col min="5122" max="5122" width="16.5546875" style="478" customWidth="1"/>
    <col min="5123" max="5123" width="15.109375" style="478" customWidth="1"/>
    <col min="5124" max="5124" width="8.33203125" style="478" customWidth="1"/>
    <col min="5125" max="5130" width="9.44140625" style="478" customWidth="1"/>
    <col min="5131" max="5131" width="12.33203125" style="478" customWidth="1"/>
    <col min="5132" max="5132" width="11" style="478" customWidth="1"/>
    <col min="5133" max="5133" width="5.6640625" style="478" customWidth="1"/>
    <col min="5134" max="5134" width="3" style="478" customWidth="1"/>
    <col min="5135" max="5135" width="16.5546875" style="478" customWidth="1"/>
    <col min="5136" max="5140" width="9.44140625" style="478" customWidth="1"/>
    <col min="5141" max="5142" width="9.109375" style="478"/>
    <col min="5143" max="5147" width="0" style="478" hidden="1" customWidth="1"/>
    <col min="5148" max="5148" width="5.109375" style="478" customWidth="1"/>
    <col min="5149" max="5150" width="9.44140625" style="478" customWidth="1"/>
    <col min="5151" max="5376" width="9.109375" style="478"/>
    <col min="5377" max="5377" width="5.6640625" style="478" customWidth="1"/>
    <col min="5378" max="5378" width="16.5546875" style="478" customWidth="1"/>
    <col min="5379" max="5379" width="15.109375" style="478" customWidth="1"/>
    <col min="5380" max="5380" width="8.33203125" style="478" customWidth="1"/>
    <col min="5381" max="5386" width="9.44140625" style="478" customWidth="1"/>
    <col min="5387" max="5387" width="12.33203125" style="478" customWidth="1"/>
    <col min="5388" max="5388" width="11" style="478" customWidth="1"/>
    <col min="5389" max="5389" width="5.6640625" style="478" customWidth="1"/>
    <col min="5390" max="5390" width="3" style="478" customWidth="1"/>
    <col min="5391" max="5391" width="16.5546875" style="478" customWidth="1"/>
    <col min="5392" max="5396" width="9.44140625" style="478" customWidth="1"/>
    <col min="5397" max="5398" width="9.109375" style="478"/>
    <col min="5399" max="5403" width="0" style="478" hidden="1" customWidth="1"/>
    <col min="5404" max="5404" width="5.109375" style="478" customWidth="1"/>
    <col min="5405" max="5406" width="9.44140625" style="478" customWidth="1"/>
    <col min="5407" max="5632" width="9.109375" style="478"/>
    <col min="5633" max="5633" width="5.6640625" style="478" customWidth="1"/>
    <col min="5634" max="5634" width="16.5546875" style="478" customWidth="1"/>
    <col min="5635" max="5635" width="15.109375" style="478" customWidth="1"/>
    <col min="5636" max="5636" width="8.33203125" style="478" customWidth="1"/>
    <col min="5637" max="5642" width="9.44140625" style="478" customWidth="1"/>
    <col min="5643" max="5643" width="12.33203125" style="478" customWidth="1"/>
    <col min="5644" max="5644" width="11" style="478" customWidth="1"/>
    <col min="5645" max="5645" width="5.6640625" style="478" customWidth="1"/>
    <col min="5646" max="5646" width="3" style="478" customWidth="1"/>
    <col min="5647" max="5647" width="16.5546875" style="478" customWidth="1"/>
    <col min="5648" max="5652" width="9.44140625" style="478" customWidth="1"/>
    <col min="5653" max="5654" width="9.109375" style="478"/>
    <col min="5655" max="5659" width="0" style="478" hidden="1" customWidth="1"/>
    <col min="5660" max="5660" width="5.109375" style="478" customWidth="1"/>
    <col min="5661" max="5662" width="9.44140625" style="478" customWidth="1"/>
    <col min="5663" max="5888" width="9.109375" style="478"/>
    <col min="5889" max="5889" width="5.6640625" style="478" customWidth="1"/>
    <col min="5890" max="5890" width="16.5546875" style="478" customWidth="1"/>
    <col min="5891" max="5891" width="15.109375" style="478" customWidth="1"/>
    <col min="5892" max="5892" width="8.33203125" style="478" customWidth="1"/>
    <col min="5893" max="5898" width="9.44140625" style="478" customWidth="1"/>
    <col min="5899" max="5899" width="12.33203125" style="478" customWidth="1"/>
    <col min="5900" max="5900" width="11" style="478" customWidth="1"/>
    <col min="5901" max="5901" width="5.6640625" style="478" customWidth="1"/>
    <col min="5902" max="5902" width="3" style="478" customWidth="1"/>
    <col min="5903" max="5903" width="16.5546875" style="478" customWidth="1"/>
    <col min="5904" max="5908" width="9.44140625" style="478" customWidth="1"/>
    <col min="5909" max="5910" width="9.109375" style="478"/>
    <col min="5911" max="5915" width="0" style="478" hidden="1" customWidth="1"/>
    <col min="5916" max="5916" width="5.109375" style="478" customWidth="1"/>
    <col min="5917" max="5918" width="9.44140625" style="478" customWidth="1"/>
    <col min="5919" max="6144" width="9.109375" style="478"/>
    <col min="6145" max="6145" width="5.6640625" style="478" customWidth="1"/>
    <col min="6146" max="6146" width="16.5546875" style="478" customWidth="1"/>
    <col min="6147" max="6147" width="15.109375" style="478" customWidth="1"/>
    <col min="6148" max="6148" width="8.33203125" style="478" customWidth="1"/>
    <col min="6149" max="6154" width="9.44140625" style="478" customWidth="1"/>
    <col min="6155" max="6155" width="12.33203125" style="478" customWidth="1"/>
    <col min="6156" max="6156" width="11" style="478" customWidth="1"/>
    <col min="6157" max="6157" width="5.6640625" style="478" customWidth="1"/>
    <col min="6158" max="6158" width="3" style="478" customWidth="1"/>
    <col min="6159" max="6159" width="16.5546875" style="478" customWidth="1"/>
    <col min="6160" max="6164" width="9.44140625" style="478" customWidth="1"/>
    <col min="6165" max="6166" width="9.109375" style="478"/>
    <col min="6167" max="6171" width="0" style="478" hidden="1" customWidth="1"/>
    <col min="6172" max="6172" width="5.109375" style="478" customWidth="1"/>
    <col min="6173" max="6174" width="9.44140625" style="478" customWidth="1"/>
    <col min="6175" max="6400" width="9.109375" style="478"/>
    <col min="6401" max="6401" width="5.6640625" style="478" customWidth="1"/>
    <col min="6402" max="6402" width="16.5546875" style="478" customWidth="1"/>
    <col min="6403" max="6403" width="15.109375" style="478" customWidth="1"/>
    <col min="6404" max="6404" width="8.33203125" style="478" customWidth="1"/>
    <col min="6405" max="6410" width="9.44140625" style="478" customWidth="1"/>
    <col min="6411" max="6411" width="12.33203125" style="478" customWidth="1"/>
    <col min="6412" max="6412" width="11" style="478" customWidth="1"/>
    <col min="6413" max="6413" width="5.6640625" style="478" customWidth="1"/>
    <col min="6414" max="6414" width="3" style="478" customWidth="1"/>
    <col min="6415" max="6415" width="16.5546875" style="478" customWidth="1"/>
    <col min="6416" max="6420" width="9.44140625" style="478" customWidth="1"/>
    <col min="6421" max="6422" width="9.109375" style="478"/>
    <col min="6423" max="6427" width="0" style="478" hidden="1" customWidth="1"/>
    <col min="6428" max="6428" width="5.109375" style="478" customWidth="1"/>
    <col min="6429" max="6430" width="9.44140625" style="478" customWidth="1"/>
    <col min="6431" max="6656" width="9.109375" style="478"/>
    <col min="6657" max="6657" width="5.6640625" style="478" customWidth="1"/>
    <col min="6658" max="6658" width="16.5546875" style="478" customWidth="1"/>
    <col min="6659" max="6659" width="15.109375" style="478" customWidth="1"/>
    <col min="6660" max="6660" width="8.33203125" style="478" customWidth="1"/>
    <col min="6661" max="6666" width="9.44140625" style="478" customWidth="1"/>
    <col min="6667" max="6667" width="12.33203125" style="478" customWidth="1"/>
    <col min="6668" max="6668" width="11" style="478" customWidth="1"/>
    <col min="6669" max="6669" width="5.6640625" style="478" customWidth="1"/>
    <col min="6670" max="6670" width="3" style="478" customWidth="1"/>
    <col min="6671" max="6671" width="16.5546875" style="478" customWidth="1"/>
    <col min="6672" max="6676" width="9.44140625" style="478" customWidth="1"/>
    <col min="6677" max="6678" width="9.109375" style="478"/>
    <col min="6679" max="6683" width="0" style="478" hidden="1" customWidth="1"/>
    <col min="6684" max="6684" width="5.109375" style="478" customWidth="1"/>
    <col min="6685" max="6686" width="9.44140625" style="478" customWidth="1"/>
    <col min="6687" max="6912" width="9.109375" style="478"/>
    <col min="6913" max="6913" width="5.6640625" style="478" customWidth="1"/>
    <col min="6914" max="6914" width="16.5546875" style="478" customWidth="1"/>
    <col min="6915" max="6915" width="15.109375" style="478" customWidth="1"/>
    <col min="6916" max="6916" width="8.33203125" style="478" customWidth="1"/>
    <col min="6917" max="6922" width="9.44140625" style="478" customWidth="1"/>
    <col min="6923" max="6923" width="12.33203125" style="478" customWidth="1"/>
    <col min="6924" max="6924" width="11" style="478" customWidth="1"/>
    <col min="6925" max="6925" width="5.6640625" style="478" customWidth="1"/>
    <col min="6926" max="6926" width="3" style="478" customWidth="1"/>
    <col min="6927" max="6927" width="16.5546875" style="478" customWidth="1"/>
    <col min="6928" max="6932" width="9.44140625" style="478" customWidth="1"/>
    <col min="6933" max="6934" width="9.109375" style="478"/>
    <col min="6935" max="6939" width="0" style="478" hidden="1" customWidth="1"/>
    <col min="6940" max="6940" width="5.109375" style="478" customWidth="1"/>
    <col min="6941" max="6942" width="9.44140625" style="478" customWidth="1"/>
    <col min="6943" max="7168" width="9.109375" style="478"/>
    <col min="7169" max="7169" width="5.6640625" style="478" customWidth="1"/>
    <col min="7170" max="7170" width="16.5546875" style="478" customWidth="1"/>
    <col min="7171" max="7171" width="15.109375" style="478" customWidth="1"/>
    <col min="7172" max="7172" width="8.33203125" style="478" customWidth="1"/>
    <col min="7173" max="7178" width="9.44140625" style="478" customWidth="1"/>
    <col min="7179" max="7179" width="12.33203125" style="478" customWidth="1"/>
    <col min="7180" max="7180" width="11" style="478" customWidth="1"/>
    <col min="7181" max="7181" width="5.6640625" style="478" customWidth="1"/>
    <col min="7182" max="7182" width="3" style="478" customWidth="1"/>
    <col min="7183" max="7183" width="16.5546875" style="478" customWidth="1"/>
    <col min="7184" max="7188" width="9.44140625" style="478" customWidth="1"/>
    <col min="7189" max="7190" width="9.109375" style="478"/>
    <col min="7191" max="7195" width="0" style="478" hidden="1" customWidth="1"/>
    <col min="7196" max="7196" width="5.109375" style="478" customWidth="1"/>
    <col min="7197" max="7198" width="9.44140625" style="478" customWidth="1"/>
    <col min="7199" max="7424" width="9.109375" style="478"/>
    <col min="7425" max="7425" width="5.6640625" style="478" customWidth="1"/>
    <col min="7426" max="7426" width="16.5546875" style="478" customWidth="1"/>
    <col min="7427" max="7427" width="15.109375" style="478" customWidth="1"/>
    <col min="7428" max="7428" width="8.33203125" style="478" customWidth="1"/>
    <col min="7429" max="7434" width="9.44140625" style="478" customWidth="1"/>
    <col min="7435" max="7435" width="12.33203125" style="478" customWidth="1"/>
    <col min="7436" max="7436" width="11" style="478" customWidth="1"/>
    <col min="7437" max="7437" width="5.6640625" style="478" customWidth="1"/>
    <col min="7438" max="7438" width="3" style="478" customWidth="1"/>
    <col min="7439" max="7439" width="16.5546875" style="478" customWidth="1"/>
    <col min="7440" max="7444" width="9.44140625" style="478" customWidth="1"/>
    <col min="7445" max="7446" width="9.109375" style="478"/>
    <col min="7447" max="7451" width="0" style="478" hidden="1" customWidth="1"/>
    <col min="7452" max="7452" width="5.109375" style="478" customWidth="1"/>
    <col min="7453" max="7454" width="9.44140625" style="478" customWidth="1"/>
    <col min="7455" max="7680" width="9.109375" style="478"/>
    <col min="7681" max="7681" width="5.6640625" style="478" customWidth="1"/>
    <col min="7682" max="7682" width="16.5546875" style="478" customWidth="1"/>
    <col min="7683" max="7683" width="15.109375" style="478" customWidth="1"/>
    <col min="7684" max="7684" width="8.33203125" style="478" customWidth="1"/>
    <col min="7685" max="7690" width="9.44140625" style="478" customWidth="1"/>
    <col min="7691" max="7691" width="12.33203125" style="478" customWidth="1"/>
    <col min="7692" max="7692" width="11" style="478" customWidth="1"/>
    <col min="7693" max="7693" width="5.6640625" style="478" customWidth="1"/>
    <col min="7694" max="7694" width="3" style="478" customWidth="1"/>
    <col min="7695" max="7695" width="16.5546875" style="478" customWidth="1"/>
    <col min="7696" max="7700" width="9.44140625" style="478" customWidth="1"/>
    <col min="7701" max="7702" width="9.109375" style="478"/>
    <col min="7703" max="7707" width="0" style="478" hidden="1" customWidth="1"/>
    <col min="7708" max="7708" width="5.109375" style="478" customWidth="1"/>
    <col min="7709" max="7710" width="9.44140625" style="478" customWidth="1"/>
    <col min="7711" max="7936" width="9.109375" style="478"/>
    <col min="7937" max="7937" width="5.6640625" style="478" customWidth="1"/>
    <col min="7938" max="7938" width="16.5546875" style="478" customWidth="1"/>
    <col min="7939" max="7939" width="15.109375" style="478" customWidth="1"/>
    <col min="7940" max="7940" width="8.33203125" style="478" customWidth="1"/>
    <col min="7941" max="7946" width="9.44140625" style="478" customWidth="1"/>
    <col min="7947" max="7947" width="12.33203125" style="478" customWidth="1"/>
    <col min="7948" max="7948" width="11" style="478" customWidth="1"/>
    <col min="7949" max="7949" width="5.6640625" style="478" customWidth="1"/>
    <col min="7950" max="7950" width="3" style="478" customWidth="1"/>
    <col min="7951" max="7951" width="16.5546875" style="478" customWidth="1"/>
    <col min="7952" max="7956" width="9.44140625" style="478" customWidth="1"/>
    <col min="7957" max="7958" width="9.109375" style="478"/>
    <col min="7959" max="7963" width="0" style="478" hidden="1" customWidth="1"/>
    <col min="7964" max="7964" width="5.109375" style="478" customWidth="1"/>
    <col min="7965" max="7966" width="9.44140625" style="478" customWidth="1"/>
    <col min="7967" max="8192" width="9.109375" style="478"/>
    <col min="8193" max="8193" width="5.6640625" style="478" customWidth="1"/>
    <col min="8194" max="8194" width="16.5546875" style="478" customWidth="1"/>
    <col min="8195" max="8195" width="15.109375" style="478" customWidth="1"/>
    <col min="8196" max="8196" width="8.33203125" style="478" customWidth="1"/>
    <col min="8197" max="8202" width="9.44140625" style="478" customWidth="1"/>
    <col min="8203" max="8203" width="12.33203125" style="478" customWidth="1"/>
    <col min="8204" max="8204" width="11" style="478" customWidth="1"/>
    <col min="8205" max="8205" width="5.6640625" style="478" customWidth="1"/>
    <col min="8206" max="8206" width="3" style="478" customWidth="1"/>
    <col min="8207" max="8207" width="16.5546875" style="478" customWidth="1"/>
    <col min="8208" max="8212" width="9.44140625" style="478" customWidth="1"/>
    <col min="8213" max="8214" width="9.109375" style="478"/>
    <col min="8215" max="8219" width="0" style="478" hidden="1" customWidth="1"/>
    <col min="8220" max="8220" width="5.109375" style="478" customWidth="1"/>
    <col min="8221" max="8222" width="9.44140625" style="478" customWidth="1"/>
    <col min="8223" max="8448" width="9.109375" style="478"/>
    <col min="8449" max="8449" width="5.6640625" style="478" customWidth="1"/>
    <col min="8450" max="8450" width="16.5546875" style="478" customWidth="1"/>
    <col min="8451" max="8451" width="15.109375" style="478" customWidth="1"/>
    <col min="8452" max="8452" width="8.33203125" style="478" customWidth="1"/>
    <col min="8453" max="8458" width="9.44140625" style="478" customWidth="1"/>
    <col min="8459" max="8459" width="12.33203125" style="478" customWidth="1"/>
    <col min="8460" max="8460" width="11" style="478" customWidth="1"/>
    <col min="8461" max="8461" width="5.6640625" style="478" customWidth="1"/>
    <col min="8462" max="8462" width="3" style="478" customWidth="1"/>
    <col min="8463" max="8463" width="16.5546875" style="478" customWidth="1"/>
    <col min="8464" max="8468" width="9.44140625" style="478" customWidth="1"/>
    <col min="8469" max="8470" width="9.109375" style="478"/>
    <col min="8471" max="8475" width="0" style="478" hidden="1" customWidth="1"/>
    <col min="8476" max="8476" width="5.109375" style="478" customWidth="1"/>
    <col min="8477" max="8478" width="9.44140625" style="478" customWidth="1"/>
    <col min="8479" max="8704" width="9.109375" style="478"/>
    <col min="8705" max="8705" width="5.6640625" style="478" customWidth="1"/>
    <col min="8706" max="8706" width="16.5546875" style="478" customWidth="1"/>
    <col min="8707" max="8707" width="15.109375" style="478" customWidth="1"/>
    <col min="8708" max="8708" width="8.33203125" style="478" customWidth="1"/>
    <col min="8709" max="8714" width="9.44140625" style="478" customWidth="1"/>
    <col min="8715" max="8715" width="12.33203125" style="478" customWidth="1"/>
    <col min="8716" max="8716" width="11" style="478" customWidth="1"/>
    <col min="8717" max="8717" width="5.6640625" style="478" customWidth="1"/>
    <col min="8718" max="8718" width="3" style="478" customWidth="1"/>
    <col min="8719" max="8719" width="16.5546875" style="478" customWidth="1"/>
    <col min="8720" max="8724" width="9.44140625" style="478" customWidth="1"/>
    <col min="8725" max="8726" width="9.109375" style="478"/>
    <col min="8727" max="8731" width="0" style="478" hidden="1" customWidth="1"/>
    <col min="8732" max="8732" width="5.109375" style="478" customWidth="1"/>
    <col min="8733" max="8734" width="9.44140625" style="478" customWidth="1"/>
    <col min="8735" max="8960" width="9.109375" style="478"/>
    <col min="8961" max="8961" width="5.6640625" style="478" customWidth="1"/>
    <col min="8962" max="8962" width="16.5546875" style="478" customWidth="1"/>
    <col min="8963" max="8963" width="15.109375" style="478" customWidth="1"/>
    <col min="8964" max="8964" width="8.33203125" style="478" customWidth="1"/>
    <col min="8965" max="8970" width="9.44140625" style="478" customWidth="1"/>
    <col min="8971" max="8971" width="12.33203125" style="478" customWidth="1"/>
    <col min="8972" max="8972" width="11" style="478" customWidth="1"/>
    <col min="8973" max="8973" width="5.6640625" style="478" customWidth="1"/>
    <col min="8974" max="8974" width="3" style="478" customWidth="1"/>
    <col min="8975" max="8975" width="16.5546875" style="478" customWidth="1"/>
    <col min="8976" max="8980" width="9.44140625" style="478" customWidth="1"/>
    <col min="8981" max="8982" width="9.109375" style="478"/>
    <col min="8983" max="8987" width="0" style="478" hidden="1" customWidth="1"/>
    <col min="8988" max="8988" width="5.109375" style="478" customWidth="1"/>
    <col min="8989" max="8990" width="9.44140625" style="478" customWidth="1"/>
    <col min="8991" max="9216" width="9.109375" style="478"/>
    <col min="9217" max="9217" width="5.6640625" style="478" customWidth="1"/>
    <col min="9218" max="9218" width="16.5546875" style="478" customWidth="1"/>
    <col min="9219" max="9219" width="15.109375" style="478" customWidth="1"/>
    <col min="9220" max="9220" width="8.33203125" style="478" customWidth="1"/>
    <col min="9221" max="9226" width="9.44140625" style="478" customWidth="1"/>
    <col min="9227" max="9227" width="12.33203125" style="478" customWidth="1"/>
    <col min="9228" max="9228" width="11" style="478" customWidth="1"/>
    <col min="9229" max="9229" width="5.6640625" style="478" customWidth="1"/>
    <col min="9230" max="9230" width="3" style="478" customWidth="1"/>
    <col min="9231" max="9231" width="16.5546875" style="478" customWidth="1"/>
    <col min="9232" max="9236" width="9.44140625" style="478" customWidth="1"/>
    <col min="9237" max="9238" width="9.109375" style="478"/>
    <col min="9239" max="9243" width="0" style="478" hidden="1" customWidth="1"/>
    <col min="9244" max="9244" width="5.109375" style="478" customWidth="1"/>
    <col min="9245" max="9246" width="9.44140625" style="478" customWidth="1"/>
    <col min="9247" max="9472" width="9.109375" style="478"/>
    <col min="9473" max="9473" width="5.6640625" style="478" customWidth="1"/>
    <col min="9474" max="9474" width="16.5546875" style="478" customWidth="1"/>
    <col min="9475" max="9475" width="15.109375" style="478" customWidth="1"/>
    <col min="9476" max="9476" width="8.33203125" style="478" customWidth="1"/>
    <col min="9477" max="9482" width="9.44140625" style="478" customWidth="1"/>
    <col min="9483" max="9483" width="12.33203125" style="478" customWidth="1"/>
    <col min="9484" max="9484" width="11" style="478" customWidth="1"/>
    <col min="9485" max="9485" width="5.6640625" style="478" customWidth="1"/>
    <col min="9486" max="9486" width="3" style="478" customWidth="1"/>
    <col min="9487" max="9487" width="16.5546875" style="478" customWidth="1"/>
    <col min="9488" max="9492" width="9.44140625" style="478" customWidth="1"/>
    <col min="9493" max="9494" width="9.109375" style="478"/>
    <col min="9495" max="9499" width="0" style="478" hidden="1" customWidth="1"/>
    <col min="9500" max="9500" width="5.109375" style="478" customWidth="1"/>
    <col min="9501" max="9502" width="9.44140625" style="478" customWidth="1"/>
    <col min="9503" max="9728" width="9.109375" style="478"/>
    <col min="9729" max="9729" width="5.6640625" style="478" customWidth="1"/>
    <col min="9730" max="9730" width="16.5546875" style="478" customWidth="1"/>
    <col min="9731" max="9731" width="15.109375" style="478" customWidth="1"/>
    <col min="9732" max="9732" width="8.33203125" style="478" customWidth="1"/>
    <col min="9733" max="9738" width="9.44140625" style="478" customWidth="1"/>
    <col min="9739" max="9739" width="12.33203125" style="478" customWidth="1"/>
    <col min="9740" max="9740" width="11" style="478" customWidth="1"/>
    <col min="9741" max="9741" width="5.6640625" style="478" customWidth="1"/>
    <col min="9742" max="9742" width="3" style="478" customWidth="1"/>
    <col min="9743" max="9743" width="16.5546875" style="478" customWidth="1"/>
    <col min="9744" max="9748" width="9.44140625" style="478" customWidth="1"/>
    <col min="9749" max="9750" width="9.109375" style="478"/>
    <col min="9751" max="9755" width="0" style="478" hidden="1" customWidth="1"/>
    <col min="9756" max="9756" width="5.109375" style="478" customWidth="1"/>
    <col min="9757" max="9758" width="9.44140625" style="478" customWidth="1"/>
    <col min="9759" max="9984" width="9.109375" style="478"/>
    <col min="9985" max="9985" width="5.6640625" style="478" customWidth="1"/>
    <col min="9986" max="9986" width="16.5546875" style="478" customWidth="1"/>
    <col min="9987" max="9987" width="15.109375" style="478" customWidth="1"/>
    <col min="9988" max="9988" width="8.33203125" style="478" customWidth="1"/>
    <col min="9989" max="9994" width="9.44140625" style="478" customWidth="1"/>
    <col min="9995" max="9995" width="12.33203125" style="478" customWidth="1"/>
    <col min="9996" max="9996" width="11" style="478" customWidth="1"/>
    <col min="9997" max="9997" width="5.6640625" style="478" customWidth="1"/>
    <col min="9998" max="9998" width="3" style="478" customWidth="1"/>
    <col min="9999" max="9999" width="16.5546875" style="478" customWidth="1"/>
    <col min="10000" max="10004" width="9.44140625" style="478" customWidth="1"/>
    <col min="10005" max="10006" width="9.109375" style="478"/>
    <col min="10007" max="10011" width="0" style="478" hidden="1" customWidth="1"/>
    <col min="10012" max="10012" width="5.109375" style="478" customWidth="1"/>
    <col min="10013" max="10014" width="9.44140625" style="478" customWidth="1"/>
    <col min="10015" max="10240" width="9.109375" style="478"/>
    <col min="10241" max="10241" width="5.6640625" style="478" customWidth="1"/>
    <col min="10242" max="10242" width="16.5546875" style="478" customWidth="1"/>
    <col min="10243" max="10243" width="15.109375" style="478" customWidth="1"/>
    <col min="10244" max="10244" width="8.33203125" style="478" customWidth="1"/>
    <col min="10245" max="10250" width="9.44140625" style="478" customWidth="1"/>
    <col min="10251" max="10251" width="12.33203125" style="478" customWidth="1"/>
    <col min="10252" max="10252" width="11" style="478" customWidth="1"/>
    <col min="10253" max="10253" width="5.6640625" style="478" customWidth="1"/>
    <col min="10254" max="10254" width="3" style="478" customWidth="1"/>
    <col min="10255" max="10255" width="16.5546875" style="478" customWidth="1"/>
    <col min="10256" max="10260" width="9.44140625" style="478" customWidth="1"/>
    <col min="10261" max="10262" width="9.109375" style="478"/>
    <col min="10263" max="10267" width="0" style="478" hidden="1" customWidth="1"/>
    <col min="10268" max="10268" width="5.109375" style="478" customWidth="1"/>
    <col min="10269" max="10270" width="9.44140625" style="478" customWidth="1"/>
    <col min="10271" max="10496" width="9.109375" style="478"/>
    <col min="10497" max="10497" width="5.6640625" style="478" customWidth="1"/>
    <col min="10498" max="10498" width="16.5546875" style="478" customWidth="1"/>
    <col min="10499" max="10499" width="15.109375" style="478" customWidth="1"/>
    <col min="10500" max="10500" width="8.33203125" style="478" customWidth="1"/>
    <col min="10501" max="10506" width="9.44140625" style="478" customWidth="1"/>
    <col min="10507" max="10507" width="12.33203125" style="478" customWidth="1"/>
    <col min="10508" max="10508" width="11" style="478" customWidth="1"/>
    <col min="10509" max="10509" width="5.6640625" style="478" customWidth="1"/>
    <col min="10510" max="10510" width="3" style="478" customWidth="1"/>
    <col min="10511" max="10511" width="16.5546875" style="478" customWidth="1"/>
    <col min="10512" max="10516" width="9.44140625" style="478" customWidth="1"/>
    <col min="10517" max="10518" width="9.109375" style="478"/>
    <col min="10519" max="10523" width="0" style="478" hidden="1" customWidth="1"/>
    <col min="10524" max="10524" width="5.109375" style="478" customWidth="1"/>
    <col min="10525" max="10526" width="9.44140625" style="478" customWidth="1"/>
    <col min="10527" max="10752" width="9.109375" style="478"/>
    <col min="10753" max="10753" width="5.6640625" style="478" customWidth="1"/>
    <col min="10754" max="10754" width="16.5546875" style="478" customWidth="1"/>
    <col min="10755" max="10755" width="15.109375" style="478" customWidth="1"/>
    <col min="10756" max="10756" width="8.33203125" style="478" customWidth="1"/>
    <col min="10757" max="10762" width="9.44140625" style="478" customWidth="1"/>
    <col min="10763" max="10763" width="12.33203125" style="478" customWidth="1"/>
    <col min="10764" max="10764" width="11" style="478" customWidth="1"/>
    <col min="10765" max="10765" width="5.6640625" style="478" customWidth="1"/>
    <col min="10766" max="10766" width="3" style="478" customWidth="1"/>
    <col min="10767" max="10767" width="16.5546875" style="478" customWidth="1"/>
    <col min="10768" max="10772" width="9.44140625" style="478" customWidth="1"/>
    <col min="10773" max="10774" width="9.109375" style="478"/>
    <col min="10775" max="10779" width="0" style="478" hidden="1" customWidth="1"/>
    <col min="10780" max="10780" width="5.109375" style="478" customWidth="1"/>
    <col min="10781" max="10782" width="9.44140625" style="478" customWidth="1"/>
    <col min="10783" max="11008" width="9.109375" style="478"/>
    <col min="11009" max="11009" width="5.6640625" style="478" customWidth="1"/>
    <col min="11010" max="11010" width="16.5546875" style="478" customWidth="1"/>
    <col min="11011" max="11011" width="15.109375" style="478" customWidth="1"/>
    <col min="11012" max="11012" width="8.33203125" style="478" customWidth="1"/>
    <col min="11013" max="11018" width="9.44140625" style="478" customWidth="1"/>
    <col min="11019" max="11019" width="12.33203125" style="478" customWidth="1"/>
    <col min="11020" max="11020" width="11" style="478" customWidth="1"/>
    <col min="11021" max="11021" width="5.6640625" style="478" customWidth="1"/>
    <col min="11022" max="11022" width="3" style="478" customWidth="1"/>
    <col min="11023" max="11023" width="16.5546875" style="478" customWidth="1"/>
    <col min="11024" max="11028" width="9.44140625" style="478" customWidth="1"/>
    <col min="11029" max="11030" width="9.109375" style="478"/>
    <col min="11031" max="11035" width="0" style="478" hidden="1" customWidth="1"/>
    <col min="11036" max="11036" width="5.109375" style="478" customWidth="1"/>
    <col min="11037" max="11038" width="9.44140625" style="478" customWidth="1"/>
    <col min="11039" max="11264" width="9.109375" style="478"/>
    <col min="11265" max="11265" width="5.6640625" style="478" customWidth="1"/>
    <col min="11266" max="11266" width="16.5546875" style="478" customWidth="1"/>
    <col min="11267" max="11267" width="15.109375" style="478" customWidth="1"/>
    <col min="11268" max="11268" width="8.33203125" style="478" customWidth="1"/>
    <col min="11269" max="11274" width="9.44140625" style="478" customWidth="1"/>
    <col min="11275" max="11275" width="12.33203125" style="478" customWidth="1"/>
    <col min="11276" max="11276" width="11" style="478" customWidth="1"/>
    <col min="11277" max="11277" width="5.6640625" style="478" customWidth="1"/>
    <col min="11278" max="11278" width="3" style="478" customWidth="1"/>
    <col min="11279" max="11279" width="16.5546875" style="478" customWidth="1"/>
    <col min="11280" max="11284" width="9.44140625" style="478" customWidth="1"/>
    <col min="11285" max="11286" width="9.109375" style="478"/>
    <col min="11287" max="11291" width="0" style="478" hidden="1" customWidth="1"/>
    <col min="11292" max="11292" width="5.109375" style="478" customWidth="1"/>
    <col min="11293" max="11294" width="9.44140625" style="478" customWidth="1"/>
    <col min="11295" max="11520" width="9.109375" style="478"/>
    <col min="11521" max="11521" width="5.6640625" style="478" customWidth="1"/>
    <col min="11522" max="11522" width="16.5546875" style="478" customWidth="1"/>
    <col min="11523" max="11523" width="15.109375" style="478" customWidth="1"/>
    <col min="11524" max="11524" width="8.33203125" style="478" customWidth="1"/>
    <col min="11525" max="11530" width="9.44140625" style="478" customWidth="1"/>
    <col min="11531" max="11531" width="12.33203125" style="478" customWidth="1"/>
    <col min="11532" max="11532" width="11" style="478" customWidth="1"/>
    <col min="11533" max="11533" width="5.6640625" style="478" customWidth="1"/>
    <col min="11534" max="11534" width="3" style="478" customWidth="1"/>
    <col min="11535" max="11535" width="16.5546875" style="478" customWidth="1"/>
    <col min="11536" max="11540" width="9.44140625" style="478" customWidth="1"/>
    <col min="11541" max="11542" width="9.109375" style="478"/>
    <col min="11543" max="11547" width="0" style="478" hidden="1" customWidth="1"/>
    <col min="11548" max="11548" width="5.109375" style="478" customWidth="1"/>
    <col min="11549" max="11550" width="9.44140625" style="478" customWidth="1"/>
    <col min="11551" max="11776" width="9.109375" style="478"/>
    <col min="11777" max="11777" width="5.6640625" style="478" customWidth="1"/>
    <col min="11778" max="11778" width="16.5546875" style="478" customWidth="1"/>
    <col min="11779" max="11779" width="15.109375" style="478" customWidth="1"/>
    <col min="11780" max="11780" width="8.33203125" style="478" customWidth="1"/>
    <col min="11781" max="11786" width="9.44140625" style="478" customWidth="1"/>
    <col min="11787" max="11787" width="12.33203125" style="478" customWidth="1"/>
    <col min="11788" max="11788" width="11" style="478" customWidth="1"/>
    <col min="11789" max="11789" width="5.6640625" style="478" customWidth="1"/>
    <col min="11790" max="11790" width="3" style="478" customWidth="1"/>
    <col min="11791" max="11791" width="16.5546875" style="478" customWidth="1"/>
    <col min="11792" max="11796" width="9.44140625" style="478" customWidth="1"/>
    <col min="11797" max="11798" width="9.109375" style="478"/>
    <col min="11799" max="11803" width="0" style="478" hidden="1" customWidth="1"/>
    <col min="11804" max="11804" width="5.109375" style="478" customWidth="1"/>
    <col min="11805" max="11806" width="9.44140625" style="478" customWidth="1"/>
    <col min="11807" max="12032" width="9.109375" style="478"/>
    <col min="12033" max="12033" width="5.6640625" style="478" customWidth="1"/>
    <col min="12034" max="12034" width="16.5546875" style="478" customWidth="1"/>
    <col min="12035" max="12035" width="15.109375" style="478" customWidth="1"/>
    <col min="12036" max="12036" width="8.33203125" style="478" customWidth="1"/>
    <col min="12037" max="12042" width="9.44140625" style="478" customWidth="1"/>
    <col min="12043" max="12043" width="12.33203125" style="478" customWidth="1"/>
    <col min="12044" max="12044" width="11" style="478" customWidth="1"/>
    <col min="12045" max="12045" width="5.6640625" style="478" customWidth="1"/>
    <col min="12046" max="12046" width="3" style="478" customWidth="1"/>
    <col min="12047" max="12047" width="16.5546875" style="478" customWidth="1"/>
    <col min="12048" max="12052" width="9.44140625" style="478" customWidth="1"/>
    <col min="12053" max="12054" width="9.109375" style="478"/>
    <col min="12055" max="12059" width="0" style="478" hidden="1" customWidth="1"/>
    <col min="12060" max="12060" width="5.109375" style="478" customWidth="1"/>
    <col min="12061" max="12062" width="9.44140625" style="478" customWidth="1"/>
    <col min="12063" max="12288" width="9.109375" style="478"/>
    <col min="12289" max="12289" width="5.6640625" style="478" customWidth="1"/>
    <col min="12290" max="12290" width="16.5546875" style="478" customWidth="1"/>
    <col min="12291" max="12291" width="15.109375" style="478" customWidth="1"/>
    <col min="12292" max="12292" width="8.33203125" style="478" customWidth="1"/>
    <col min="12293" max="12298" width="9.44140625" style="478" customWidth="1"/>
    <col min="12299" max="12299" width="12.33203125" style="478" customWidth="1"/>
    <col min="12300" max="12300" width="11" style="478" customWidth="1"/>
    <col min="12301" max="12301" width="5.6640625" style="478" customWidth="1"/>
    <col min="12302" max="12302" width="3" style="478" customWidth="1"/>
    <col min="12303" max="12303" width="16.5546875" style="478" customWidth="1"/>
    <col min="12304" max="12308" width="9.44140625" style="478" customWidth="1"/>
    <col min="12309" max="12310" width="9.109375" style="478"/>
    <col min="12311" max="12315" width="0" style="478" hidden="1" customWidth="1"/>
    <col min="12316" max="12316" width="5.109375" style="478" customWidth="1"/>
    <col min="12317" max="12318" width="9.44140625" style="478" customWidth="1"/>
    <col min="12319" max="12544" width="9.109375" style="478"/>
    <col min="12545" max="12545" width="5.6640625" style="478" customWidth="1"/>
    <col min="12546" max="12546" width="16.5546875" style="478" customWidth="1"/>
    <col min="12547" max="12547" width="15.109375" style="478" customWidth="1"/>
    <col min="12548" max="12548" width="8.33203125" style="478" customWidth="1"/>
    <col min="12549" max="12554" width="9.44140625" style="478" customWidth="1"/>
    <col min="12555" max="12555" width="12.33203125" style="478" customWidth="1"/>
    <col min="12556" max="12556" width="11" style="478" customWidth="1"/>
    <col min="12557" max="12557" width="5.6640625" style="478" customWidth="1"/>
    <col min="12558" max="12558" width="3" style="478" customWidth="1"/>
    <col min="12559" max="12559" width="16.5546875" style="478" customWidth="1"/>
    <col min="12560" max="12564" width="9.44140625" style="478" customWidth="1"/>
    <col min="12565" max="12566" width="9.109375" style="478"/>
    <col min="12567" max="12571" width="0" style="478" hidden="1" customWidth="1"/>
    <col min="12572" max="12572" width="5.109375" style="478" customWidth="1"/>
    <col min="12573" max="12574" width="9.44140625" style="478" customWidth="1"/>
    <col min="12575" max="12800" width="9.109375" style="478"/>
    <col min="12801" max="12801" width="5.6640625" style="478" customWidth="1"/>
    <col min="12802" max="12802" width="16.5546875" style="478" customWidth="1"/>
    <col min="12803" max="12803" width="15.109375" style="478" customWidth="1"/>
    <col min="12804" max="12804" width="8.33203125" style="478" customWidth="1"/>
    <col min="12805" max="12810" width="9.44140625" style="478" customWidth="1"/>
    <col min="12811" max="12811" width="12.33203125" style="478" customWidth="1"/>
    <col min="12812" max="12812" width="11" style="478" customWidth="1"/>
    <col min="12813" max="12813" width="5.6640625" style="478" customWidth="1"/>
    <col min="12814" max="12814" width="3" style="478" customWidth="1"/>
    <col min="12815" max="12815" width="16.5546875" style="478" customWidth="1"/>
    <col min="12816" max="12820" width="9.44140625" style="478" customWidth="1"/>
    <col min="12821" max="12822" width="9.109375" style="478"/>
    <col min="12823" max="12827" width="0" style="478" hidden="1" customWidth="1"/>
    <col min="12828" max="12828" width="5.109375" style="478" customWidth="1"/>
    <col min="12829" max="12830" width="9.44140625" style="478" customWidth="1"/>
    <col min="12831" max="13056" width="9.109375" style="478"/>
    <col min="13057" max="13057" width="5.6640625" style="478" customWidth="1"/>
    <col min="13058" max="13058" width="16.5546875" style="478" customWidth="1"/>
    <col min="13059" max="13059" width="15.109375" style="478" customWidth="1"/>
    <col min="13060" max="13060" width="8.33203125" style="478" customWidth="1"/>
    <col min="13061" max="13066" width="9.44140625" style="478" customWidth="1"/>
    <col min="13067" max="13067" width="12.33203125" style="478" customWidth="1"/>
    <col min="13068" max="13068" width="11" style="478" customWidth="1"/>
    <col min="13069" max="13069" width="5.6640625" style="478" customWidth="1"/>
    <col min="13070" max="13070" width="3" style="478" customWidth="1"/>
    <col min="13071" max="13071" width="16.5546875" style="478" customWidth="1"/>
    <col min="13072" max="13076" width="9.44140625" style="478" customWidth="1"/>
    <col min="13077" max="13078" width="9.109375" style="478"/>
    <col min="13079" max="13083" width="0" style="478" hidden="1" customWidth="1"/>
    <col min="13084" max="13084" width="5.109375" style="478" customWidth="1"/>
    <col min="13085" max="13086" width="9.44140625" style="478" customWidth="1"/>
    <col min="13087" max="13312" width="9.109375" style="478"/>
    <col min="13313" max="13313" width="5.6640625" style="478" customWidth="1"/>
    <col min="13314" max="13314" width="16.5546875" style="478" customWidth="1"/>
    <col min="13315" max="13315" width="15.109375" style="478" customWidth="1"/>
    <col min="13316" max="13316" width="8.33203125" style="478" customWidth="1"/>
    <col min="13317" max="13322" width="9.44140625" style="478" customWidth="1"/>
    <col min="13323" max="13323" width="12.33203125" style="478" customWidth="1"/>
    <col min="13324" max="13324" width="11" style="478" customWidth="1"/>
    <col min="13325" max="13325" width="5.6640625" style="478" customWidth="1"/>
    <col min="13326" max="13326" width="3" style="478" customWidth="1"/>
    <col min="13327" max="13327" width="16.5546875" style="478" customWidth="1"/>
    <col min="13328" max="13332" width="9.44140625" style="478" customWidth="1"/>
    <col min="13333" max="13334" width="9.109375" style="478"/>
    <col min="13335" max="13339" width="0" style="478" hidden="1" customWidth="1"/>
    <col min="13340" max="13340" width="5.109375" style="478" customWidth="1"/>
    <col min="13341" max="13342" width="9.44140625" style="478" customWidth="1"/>
    <col min="13343" max="13568" width="9.109375" style="478"/>
    <col min="13569" max="13569" width="5.6640625" style="478" customWidth="1"/>
    <col min="13570" max="13570" width="16.5546875" style="478" customWidth="1"/>
    <col min="13571" max="13571" width="15.109375" style="478" customWidth="1"/>
    <col min="13572" max="13572" width="8.33203125" style="478" customWidth="1"/>
    <col min="13573" max="13578" width="9.44140625" style="478" customWidth="1"/>
    <col min="13579" max="13579" width="12.33203125" style="478" customWidth="1"/>
    <col min="13580" max="13580" width="11" style="478" customWidth="1"/>
    <col min="13581" max="13581" width="5.6640625" style="478" customWidth="1"/>
    <col min="13582" max="13582" width="3" style="478" customWidth="1"/>
    <col min="13583" max="13583" width="16.5546875" style="478" customWidth="1"/>
    <col min="13584" max="13588" width="9.44140625" style="478" customWidth="1"/>
    <col min="13589" max="13590" width="9.109375" style="478"/>
    <col min="13591" max="13595" width="0" style="478" hidden="1" customWidth="1"/>
    <col min="13596" max="13596" width="5.109375" style="478" customWidth="1"/>
    <col min="13597" max="13598" width="9.44140625" style="478" customWidth="1"/>
    <col min="13599" max="13824" width="9.109375" style="478"/>
    <col min="13825" max="13825" width="5.6640625" style="478" customWidth="1"/>
    <col min="13826" max="13826" width="16.5546875" style="478" customWidth="1"/>
    <col min="13827" max="13827" width="15.109375" style="478" customWidth="1"/>
    <col min="13828" max="13828" width="8.33203125" style="478" customWidth="1"/>
    <col min="13829" max="13834" width="9.44140625" style="478" customWidth="1"/>
    <col min="13835" max="13835" width="12.33203125" style="478" customWidth="1"/>
    <col min="13836" max="13836" width="11" style="478" customWidth="1"/>
    <col min="13837" max="13837" width="5.6640625" style="478" customWidth="1"/>
    <col min="13838" max="13838" width="3" style="478" customWidth="1"/>
    <col min="13839" max="13839" width="16.5546875" style="478" customWidth="1"/>
    <col min="13840" max="13844" width="9.44140625" style="478" customWidth="1"/>
    <col min="13845" max="13846" width="9.109375" style="478"/>
    <col min="13847" max="13851" width="0" style="478" hidden="1" customWidth="1"/>
    <col min="13852" max="13852" width="5.109375" style="478" customWidth="1"/>
    <col min="13853" max="13854" width="9.44140625" style="478" customWidth="1"/>
    <col min="13855" max="14080" width="9.109375" style="478"/>
    <col min="14081" max="14081" width="5.6640625" style="478" customWidth="1"/>
    <col min="14082" max="14082" width="16.5546875" style="478" customWidth="1"/>
    <col min="14083" max="14083" width="15.109375" style="478" customWidth="1"/>
    <col min="14084" max="14084" width="8.33203125" style="478" customWidth="1"/>
    <col min="14085" max="14090" width="9.44140625" style="478" customWidth="1"/>
    <col min="14091" max="14091" width="12.33203125" style="478" customWidth="1"/>
    <col min="14092" max="14092" width="11" style="478" customWidth="1"/>
    <col min="14093" max="14093" width="5.6640625" style="478" customWidth="1"/>
    <col min="14094" max="14094" width="3" style="478" customWidth="1"/>
    <col min="14095" max="14095" width="16.5546875" style="478" customWidth="1"/>
    <col min="14096" max="14100" width="9.44140625" style="478" customWidth="1"/>
    <col min="14101" max="14102" width="9.109375" style="478"/>
    <col min="14103" max="14107" width="0" style="478" hidden="1" customWidth="1"/>
    <col min="14108" max="14108" width="5.109375" style="478" customWidth="1"/>
    <col min="14109" max="14110" width="9.44140625" style="478" customWidth="1"/>
    <col min="14111" max="14336" width="9.109375" style="478"/>
    <col min="14337" max="14337" width="5.6640625" style="478" customWidth="1"/>
    <col min="14338" max="14338" width="16.5546875" style="478" customWidth="1"/>
    <col min="14339" max="14339" width="15.109375" style="478" customWidth="1"/>
    <col min="14340" max="14340" width="8.33203125" style="478" customWidth="1"/>
    <col min="14341" max="14346" width="9.44140625" style="478" customWidth="1"/>
    <col min="14347" max="14347" width="12.33203125" style="478" customWidth="1"/>
    <col min="14348" max="14348" width="11" style="478" customWidth="1"/>
    <col min="14349" max="14349" width="5.6640625" style="478" customWidth="1"/>
    <col min="14350" max="14350" width="3" style="478" customWidth="1"/>
    <col min="14351" max="14351" width="16.5546875" style="478" customWidth="1"/>
    <col min="14352" max="14356" width="9.44140625" style="478" customWidth="1"/>
    <col min="14357" max="14358" width="9.109375" style="478"/>
    <col min="14359" max="14363" width="0" style="478" hidden="1" customWidth="1"/>
    <col min="14364" max="14364" width="5.109375" style="478" customWidth="1"/>
    <col min="14365" max="14366" width="9.44140625" style="478" customWidth="1"/>
    <col min="14367" max="14592" width="9.109375" style="478"/>
    <col min="14593" max="14593" width="5.6640625" style="478" customWidth="1"/>
    <col min="14594" max="14594" width="16.5546875" style="478" customWidth="1"/>
    <col min="14595" max="14595" width="15.109375" style="478" customWidth="1"/>
    <col min="14596" max="14596" width="8.33203125" style="478" customWidth="1"/>
    <col min="14597" max="14602" width="9.44140625" style="478" customWidth="1"/>
    <col min="14603" max="14603" width="12.33203125" style="478" customWidth="1"/>
    <col min="14604" max="14604" width="11" style="478" customWidth="1"/>
    <col min="14605" max="14605" width="5.6640625" style="478" customWidth="1"/>
    <col min="14606" max="14606" width="3" style="478" customWidth="1"/>
    <col min="14607" max="14607" width="16.5546875" style="478" customWidth="1"/>
    <col min="14608" max="14612" width="9.44140625" style="478" customWidth="1"/>
    <col min="14613" max="14614" width="9.109375" style="478"/>
    <col min="14615" max="14619" width="0" style="478" hidden="1" customWidth="1"/>
    <col min="14620" max="14620" width="5.109375" style="478" customWidth="1"/>
    <col min="14621" max="14622" width="9.44140625" style="478" customWidth="1"/>
    <col min="14623" max="14848" width="9.109375" style="478"/>
    <col min="14849" max="14849" width="5.6640625" style="478" customWidth="1"/>
    <col min="14850" max="14850" width="16.5546875" style="478" customWidth="1"/>
    <col min="14851" max="14851" width="15.109375" style="478" customWidth="1"/>
    <col min="14852" max="14852" width="8.33203125" style="478" customWidth="1"/>
    <col min="14853" max="14858" width="9.44140625" style="478" customWidth="1"/>
    <col min="14859" max="14859" width="12.33203125" style="478" customWidth="1"/>
    <col min="14860" max="14860" width="11" style="478" customWidth="1"/>
    <col min="14861" max="14861" width="5.6640625" style="478" customWidth="1"/>
    <col min="14862" max="14862" width="3" style="478" customWidth="1"/>
    <col min="14863" max="14863" width="16.5546875" style="478" customWidth="1"/>
    <col min="14864" max="14868" width="9.44140625" style="478" customWidth="1"/>
    <col min="14869" max="14870" width="9.109375" style="478"/>
    <col min="14871" max="14875" width="0" style="478" hidden="1" customWidth="1"/>
    <col min="14876" max="14876" width="5.109375" style="478" customWidth="1"/>
    <col min="14877" max="14878" width="9.44140625" style="478" customWidth="1"/>
    <col min="14879" max="15104" width="9.109375" style="478"/>
    <col min="15105" max="15105" width="5.6640625" style="478" customWidth="1"/>
    <col min="15106" max="15106" width="16.5546875" style="478" customWidth="1"/>
    <col min="15107" max="15107" width="15.109375" style="478" customWidth="1"/>
    <col min="15108" max="15108" width="8.33203125" style="478" customWidth="1"/>
    <col min="15109" max="15114" width="9.44140625" style="478" customWidth="1"/>
    <col min="15115" max="15115" width="12.33203125" style="478" customWidth="1"/>
    <col min="15116" max="15116" width="11" style="478" customWidth="1"/>
    <col min="15117" max="15117" width="5.6640625" style="478" customWidth="1"/>
    <col min="15118" max="15118" width="3" style="478" customWidth="1"/>
    <col min="15119" max="15119" width="16.5546875" style="478" customWidth="1"/>
    <col min="15120" max="15124" width="9.44140625" style="478" customWidth="1"/>
    <col min="15125" max="15126" width="9.109375" style="478"/>
    <col min="15127" max="15131" width="0" style="478" hidden="1" customWidth="1"/>
    <col min="15132" max="15132" width="5.109375" style="478" customWidth="1"/>
    <col min="15133" max="15134" width="9.44140625" style="478" customWidth="1"/>
    <col min="15135" max="15360" width="9.109375" style="478"/>
    <col min="15361" max="15361" width="5.6640625" style="478" customWidth="1"/>
    <col min="15362" max="15362" width="16.5546875" style="478" customWidth="1"/>
    <col min="15363" max="15363" width="15.109375" style="478" customWidth="1"/>
    <col min="15364" max="15364" width="8.33203125" style="478" customWidth="1"/>
    <col min="15365" max="15370" width="9.44140625" style="478" customWidth="1"/>
    <col min="15371" max="15371" width="12.33203125" style="478" customWidth="1"/>
    <col min="15372" max="15372" width="11" style="478" customWidth="1"/>
    <col min="15373" max="15373" width="5.6640625" style="478" customWidth="1"/>
    <col min="15374" max="15374" width="3" style="478" customWidth="1"/>
    <col min="15375" max="15375" width="16.5546875" style="478" customWidth="1"/>
    <col min="15376" max="15380" width="9.44140625" style="478" customWidth="1"/>
    <col min="15381" max="15382" width="9.109375" style="478"/>
    <col min="15383" max="15387" width="0" style="478" hidden="1" customWidth="1"/>
    <col min="15388" max="15388" width="5.109375" style="478" customWidth="1"/>
    <col min="15389" max="15390" width="9.44140625" style="478" customWidth="1"/>
    <col min="15391" max="15616" width="9.109375" style="478"/>
    <col min="15617" max="15617" width="5.6640625" style="478" customWidth="1"/>
    <col min="15618" max="15618" width="16.5546875" style="478" customWidth="1"/>
    <col min="15619" max="15619" width="15.109375" style="478" customWidth="1"/>
    <col min="15620" max="15620" width="8.33203125" style="478" customWidth="1"/>
    <col min="15621" max="15626" width="9.44140625" style="478" customWidth="1"/>
    <col min="15627" max="15627" width="12.33203125" style="478" customWidth="1"/>
    <col min="15628" max="15628" width="11" style="478" customWidth="1"/>
    <col min="15629" max="15629" width="5.6640625" style="478" customWidth="1"/>
    <col min="15630" max="15630" width="3" style="478" customWidth="1"/>
    <col min="15631" max="15631" width="16.5546875" style="478" customWidth="1"/>
    <col min="15632" max="15636" width="9.44140625" style="478" customWidth="1"/>
    <col min="15637" max="15638" width="9.109375" style="478"/>
    <col min="15639" max="15643" width="0" style="478" hidden="1" customWidth="1"/>
    <col min="15644" max="15644" width="5.109375" style="478" customWidth="1"/>
    <col min="15645" max="15646" width="9.44140625" style="478" customWidth="1"/>
    <col min="15647" max="15872" width="9.109375" style="478"/>
    <col min="15873" max="15873" width="5.6640625" style="478" customWidth="1"/>
    <col min="15874" max="15874" width="16.5546875" style="478" customWidth="1"/>
    <col min="15875" max="15875" width="15.109375" style="478" customWidth="1"/>
    <col min="15876" max="15876" width="8.33203125" style="478" customWidth="1"/>
    <col min="15877" max="15882" width="9.44140625" style="478" customWidth="1"/>
    <col min="15883" max="15883" width="12.33203125" style="478" customWidth="1"/>
    <col min="15884" max="15884" width="11" style="478" customWidth="1"/>
    <col min="15885" max="15885" width="5.6640625" style="478" customWidth="1"/>
    <col min="15886" max="15886" width="3" style="478" customWidth="1"/>
    <col min="15887" max="15887" width="16.5546875" style="478" customWidth="1"/>
    <col min="15888" max="15892" width="9.44140625" style="478" customWidth="1"/>
    <col min="15893" max="15894" width="9.109375" style="478"/>
    <col min="15895" max="15899" width="0" style="478" hidden="1" customWidth="1"/>
    <col min="15900" max="15900" width="5.109375" style="478" customWidth="1"/>
    <col min="15901" max="15902" width="9.44140625" style="478" customWidth="1"/>
    <col min="15903" max="16128" width="9.109375" style="478"/>
    <col min="16129" max="16129" width="5.6640625" style="478" customWidth="1"/>
    <col min="16130" max="16130" width="16.5546875" style="478" customWidth="1"/>
    <col min="16131" max="16131" width="15.109375" style="478" customWidth="1"/>
    <col min="16132" max="16132" width="8.33203125" style="478" customWidth="1"/>
    <col min="16133" max="16138" width="9.44140625" style="478" customWidth="1"/>
    <col min="16139" max="16139" width="12.33203125" style="478" customWidth="1"/>
    <col min="16140" max="16140" width="11" style="478" customWidth="1"/>
    <col min="16141" max="16141" width="5.6640625" style="478" customWidth="1"/>
    <col min="16142" max="16142" width="3" style="478" customWidth="1"/>
    <col min="16143" max="16143" width="16.5546875" style="478" customWidth="1"/>
    <col min="16144" max="16148" width="9.44140625" style="478" customWidth="1"/>
    <col min="16149" max="16150" width="9.109375" style="478"/>
    <col min="16151" max="16155" width="0" style="478" hidden="1" customWidth="1"/>
    <col min="16156" max="16156" width="5.109375" style="478" customWidth="1"/>
    <col min="16157" max="16158" width="9.44140625" style="478" customWidth="1"/>
    <col min="16159" max="16384" width="9.109375" style="478"/>
  </cols>
  <sheetData>
    <row r="2" spans="1:30" ht="16.2">
      <c r="B2" s="479" t="s">
        <v>870</v>
      </c>
      <c r="O2" s="479"/>
    </row>
    <row r="3" spans="1:30" ht="16.2">
      <c r="B3" s="808" t="s">
        <v>503</v>
      </c>
      <c r="O3" s="480"/>
    </row>
    <row r="4" spans="1:30" ht="16.2">
      <c r="B4" s="480" t="s">
        <v>1438</v>
      </c>
      <c r="O4" s="480"/>
    </row>
    <row r="5" spans="1:30">
      <c r="B5" s="481"/>
      <c r="C5" s="481"/>
      <c r="D5" s="481"/>
      <c r="E5" s="481"/>
      <c r="F5" s="481"/>
      <c r="G5" s="481"/>
      <c r="H5" s="481"/>
      <c r="I5" s="481"/>
      <c r="J5" s="481"/>
      <c r="K5" s="481"/>
      <c r="L5" s="481"/>
      <c r="M5" s="481"/>
      <c r="O5" s="481"/>
      <c r="P5" s="481"/>
      <c r="Q5" s="481"/>
      <c r="R5" s="481"/>
      <c r="S5" s="481"/>
      <c r="T5" s="481"/>
      <c r="W5" s="481"/>
      <c r="X5" s="481"/>
      <c r="Y5" s="481"/>
      <c r="Z5" s="481"/>
      <c r="AA5" s="481"/>
      <c r="AB5" s="481"/>
      <c r="AC5" s="481"/>
      <c r="AD5" s="481"/>
    </row>
    <row r="6" spans="1:30" ht="14.25" customHeight="1">
      <c r="B6" s="481"/>
      <c r="K6" s="481"/>
      <c r="O6" s="481"/>
    </row>
    <row r="7" spans="1:30" s="482" customFormat="1">
      <c r="B7" s="483"/>
      <c r="C7" s="484" t="s">
        <v>871</v>
      </c>
      <c r="D7" s="485"/>
      <c r="E7" s="485"/>
      <c r="F7" s="485"/>
      <c r="G7" s="485"/>
      <c r="H7" s="485"/>
      <c r="I7" s="485"/>
      <c r="J7" s="486"/>
      <c r="K7" s="486"/>
      <c r="L7" s="487"/>
      <c r="M7" s="487"/>
      <c r="N7" s="478"/>
      <c r="O7" s="488"/>
      <c r="P7" s="484" t="s">
        <v>871</v>
      </c>
      <c r="Q7" s="485"/>
      <c r="R7" s="485"/>
      <c r="S7" s="485"/>
      <c r="T7" s="486"/>
      <c r="U7" s="478"/>
      <c r="W7" s="484" t="s">
        <v>504</v>
      </c>
      <c r="X7" s="485"/>
      <c r="Y7" s="485"/>
      <c r="Z7" s="485"/>
      <c r="AA7" s="486"/>
      <c r="AC7" s="485"/>
      <c r="AD7" s="485"/>
    </row>
    <row r="8" spans="1:30" s="482" customFormat="1" ht="15" customHeight="1">
      <c r="B8" s="489"/>
      <c r="C8" s="490" t="s">
        <v>1078</v>
      </c>
      <c r="D8" s="490"/>
      <c r="E8" s="490" t="s">
        <v>1079</v>
      </c>
      <c r="F8" s="490" t="s">
        <v>1080</v>
      </c>
      <c r="G8" s="490" t="s">
        <v>1081</v>
      </c>
      <c r="H8" s="490" t="s">
        <v>1082</v>
      </c>
      <c r="I8" s="490" t="s">
        <v>1083</v>
      </c>
      <c r="J8" s="490"/>
      <c r="K8" s="490"/>
      <c r="L8" s="487"/>
      <c r="M8" s="487"/>
      <c r="N8" s="478"/>
      <c r="O8" s="488"/>
      <c r="P8" s="490" t="s">
        <v>1078</v>
      </c>
      <c r="Q8" s="490" t="s">
        <v>616</v>
      </c>
      <c r="R8" s="490" t="s">
        <v>619</v>
      </c>
      <c r="S8" s="490" t="s">
        <v>620</v>
      </c>
      <c r="T8" s="490" t="s">
        <v>1084</v>
      </c>
      <c r="U8" s="478"/>
      <c r="W8" s="484"/>
      <c r="X8" s="485"/>
      <c r="Y8" s="485"/>
      <c r="Z8" s="485"/>
      <c r="AA8" s="486"/>
      <c r="AC8" s="485"/>
      <c r="AD8" s="485"/>
    </row>
    <row r="9" spans="1:30" ht="28.8">
      <c r="B9" s="491" t="s">
        <v>872</v>
      </c>
      <c r="C9" s="490" t="s">
        <v>51</v>
      </c>
      <c r="D9" s="490" t="s">
        <v>69</v>
      </c>
      <c r="E9" s="490" t="s">
        <v>52</v>
      </c>
      <c r="F9" s="490" t="s">
        <v>623</v>
      </c>
      <c r="G9" s="490" t="s">
        <v>430</v>
      </c>
      <c r="H9" s="490" t="s">
        <v>913</v>
      </c>
      <c r="I9" s="490" t="s">
        <v>1085</v>
      </c>
      <c r="J9" s="490" t="s">
        <v>873</v>
      </c>
      <c r="K9" s="490" t="s">
        <v>69</v>
      </c>
      <c r="L9" s="490" t="s">
        <v>502</v>
      </c>
      <c r="M9" s="490" t="s">
        <v>69</v>
      </c>
      <c r="O9" s="491" t="s">
        <v>872</v>
      </c>
      <c r="P9" s="490" t="s">
        <v>51</v>
      </c>
      <c r="Q9" s="490" t="s">
        <v>616</v>
      </c>
      <c r="R9" s="490" t="s">
        <v>619</v>
      </c>
      <c r="S9" s="490" t="s">
        <v>620</v>
      </c>
      <c r="T9" s="490" t="s">
        <v>622</v>
      </c>
      <c r="U9" s="478" t="s">
        <v>874</v>
      </c>
      <c r="W9" s="490" t="s">
        <v>51</v>
      </c>
      <c r="X9" s="490" t="s">
        <v>52</v>
      </c>
      <c r="Y9" s="490" t="s">
        <v>623</v>
      </c>
      <c r="Z9" s="490" t="s">
        <v>430</v>
      </c>
      <c r="AA9" s="490" t="s">
        <v>502</v>
      </c>
      <c r="AC9" s="490"/>
      <c r="AD9" s="490"/>
    </row>
    <row r="10" spans="1:30">
      <c r="B10" s="492"/>
      <c r="C10" s="493"/>
      <c r="D10" s="493"/>
      <c r="E10" s="493"/>
      <c r="F10" s="494"/>
      <c r="G10" s="493"/>
      <c r="H10" s="493"/>
      <c r="I10" s="493"/>
      <c r="J10" s="493"/>
      <c r="K10" s="495"/>
      <c r="L10" s="493"/>
      <c r="M10" s="493"/>
      <c r="O10" s="496"/>
      <c r="P10" s="497"/>
      <c r="Q10" s="497"/>
      <c r="R10" s="497"/>
      <c r="S10" s="497"/>
      <c r="T10" s="497"/>
      <c r="W10" s="497"/>
      <c r="X10" s="497"/>
      <c r="Y10" s="498"/>
      <c r="Z10" s="497"/>
      <c r="AA10" s="497"/>
      <c r="AC10" s="497"/>
      <c r="AD10" s="497"/>
    </row>
    <row r="11" spans="1:30">
      <c r="A11" s="499" t="s">
        <v>1086</v>
      </c>
      <c r="B11" s="500" t="s">
        <v>54</v>
      </c>
      <c r="C11" s="493"/>
      <c r="D11" s="493"/>
      <c r="E11" s="493"/>
      <c r="F11" s="494"/>
      <c r="G11" s="493"/>
      <c r="H11" s="493"/>
      <c r="I11" s="493"/>
      <c r="J11" s="493"/>
      <c r="K11" s="495"/>
      <c r="L11" s="493"/>
      <c r="M11" s="501"/>
      <c r="O11" s="502" t="s">
        <v>54</v>
      </c>
      <c r="P11" s="497"/>
      <c r="Q11" s="497"/>
      <c r="R11" s="497"/>
      <c r="S11" s="497"/>
      <c r="T11" s="497"/>
      <c r="W11" s="497"/>
      <c r="X11" s="497"/>
      <c r="Y11" s="498"/>
      <c r="Z11" s="497"/>
      <c r="AA11" s="497"/>
      <c r="AC11" s="497"/>
      <c r="AD11" s="497"/>
    </row>
    <row r="12" spans="1:30">
      <c r="B12" s="492" t="s">
        <v>112</v>
      </c>
      <c r="C12" s="503">
        <v>4649.3980594276663</v>
      </c>
      <c r="D12" s="503"/>
      <c r="E12" s="503">
        <v>1156.9329999966667</v>
      </c>
      <c r="F12" s="503">
        <v>0</v>
      </c>
      <c r="G12" s="503">
        <v>393.70638122000003</v>
      </c>
      <c r="H12" s="503">
        <v>847.99999996999998</v>
      </c>
      <c r="I12" s="503">
        <v>0</v>
      </c>
      <c r="J12" s="503">
        <v>2398.6393811866665</v>
      </c>
      <c r="K12" s="495"/>
      <c r="L12" s="503">
        <v>7048.0374406143337</v>
      </c>
      <c r="M12" s="501"/>
      <c r="O12" s="496" t="s">
        <v>112</v>
      </c>
      <c r="P12" s="504">
        <v>4649.3980594276663</v>
      </c>
      <c r="Q12" s="504">
        <v>483.17227243000002</v>
      </c>
      <c r="R12" s="504">
        <v>151.31364537000002</v>
      </c>
      <c r="S12" s="504">
        <v>3926.5559099276657</v>
      </c>
      <c r="T12" s="504">
        <v>88.356231699999995</v>
      </c>
      <c r="U12" s="505">
        <v>0</v>
      </c>
      <c r="W12" s="497">
        <v>19</v>
      </c>
      <c r="X12" s="497">
        <v>0</v>
      </c>
      <c r="Y12" s="497">
        <v>0</v>
      </c>
      <c r="Z12" s="497">
        <v>0</v>
      </c>
      <c r="AA12" s="497">
        <v>19</v>
      </c>
      <c r="AC12" s="504">
        <v>1057.8800000000001</v>
      </c>
      <c r="AD12" s="504">
        <v>99.052999996666586</v>
      </c>
    </row>
    <row r="13" spans="1:30" s="506" customFormat="1">
      <c r="B13" s="492" t="s">
        <v>246</v>
      </c>
      <c r="C13" s="503">
        <v>1170.8003675299999</v>
      </c>
      <c r="D13" s="503"/>
      <c r="E13" s="503">
        <v>453.7</v>
      </c>
      <c r="F13" s="503">
        <v>0</v>
      </c>
      <c r="G13" s="503">
        <v>0</v>
      </c>
      <c r="H13" s="503">
        <v>379.24999936</v>
      </c>
      <c r="I13" s="503">
        <v>0</v>
      </c>
      <c r="J13" s="503">
        <v>832.94999935999999</v>
      </c>
      <c r="K13" s="507"/>
      <c r="L13" s="503">
        <v>2003.7503668899999</v>
      </c>
      <c r="M13" s="501"/>
      <c r="N13" s="478"/>
      <c r="O13" s="496" t="s">
        <v>246</v>
      </c>
      <c r="P13" s="504">
        <v>1170.8003675299999</v>
      </c>
      <c r="Q13" s="504">
        <v>227.40489715999999</v>
      </c>
      <c r="R13" s="504">
        <v>0</v>
      </c>
      <c r="S13" s="504">
        <v>841.34157815000003</v>
      </c>
      <c r="T13" s="504">
        <v>102.05389221999999</v>
      </c>
      <c r="U13" s="505">
        <v>0</v>
      </c>
      <c r="W13" s="497">
        <v>6</v>
      </c>
      <c r="X13" s="497">
        <v>0</v>
      </c>
      <c r="Y13" s="497">
        <v>0</v>
      </c>
      <c r="Z13" s="497">
        <v>0</v>
      </c>
      <c r="AA13" s="497">
        <v>6</v>
      </c>
      <c r="AC13" s="504">
        <v>436.1</v>
      </c>
      <c r="AD13" s="504">
        <v>17.599999999999966</v>
      </c>
    </row>
    <row r="14" spans="1:30" s="506" customFormat="1">
      <c r="B14" s="492" t="s">
        <v>236</v>
      </c>
      <c r="C14" s="503">
        <v>879.14018096500001</v>
      </c>
      <c r="D14" s="503"/>
      <c r="E14" s="503">
        <v>466.74999998000004</v>
      </c>
      <c r="F14" s="503">
        <v>0</v>
      </c>
      <c r="G14" s="503">
        <v>0</v>
      </c>
      <c r="H14" s="503">
        <v>227.999999995</v>
      </c>
      <c r="I14" s="503">
        <v>0</v>
      </c>
      <c r="J14" s="503">
        <v>694.74999997500004</v>
      </c>
      <c r="K14" s="507"/>
      <c r="L14" s="503">
        <v>1573.8901809400002</v>
      </c>
      <c r="M14" s="501"/>
      <c r="N14" s="478"/>
      <c r="O14" s="496" t="s">
        <v>236</v>
      </c>
      <c r="P14" s="504">
        <v>879.14018096500001</v>
      </c>
      <c r="Q14" s="504">
        <v>405.14018098000003</v>
      </c>
      <c r="R14" s="504">
        <v>0</v>
      </c>
      <c r="S14" s="504">
        <v>473.99999998499999</v>
      </c>
      <c r="T14" s="504">
        <v>0</v>
      </c>
      <c r="U14" s="505">
        <v>0</v>
      </c>
      <c r="W14" s="497">
        <v>3</v>
      </c>
      <c r="X14" s="497">
        <v>0</v>
      </c>
      <c r="Y14" s="497">
        <v>0</v>
      </c>
      <c r="Z14" s="497">
        <v>0</v>
      </c>
      <c r="AA14" s="497">
        <v>3</v>
      </c>
      <c r="AC14" s="504">
        <v>230.68</v>
      </c>
      <c r="AD14" s="504">
        <v>236.06999998000003</v>
      </c>
    </row>
    <row r="15" spans="1:30" s="506" customFormat="1">
      <c r="B15" s="492" t="s">
        <v>88</v>
      </c>
      <c r="C15" s="503">
        <v>98.3</v>
      </c>
      <c r="D15" s="503"/>
      <c r="E15" s="503">
        <v>0</v>
      </c>
      <c r="F15" s="503">
        <v>0</v>
      </c>
      <c r="G15" s="503">
        <v>0</v>
      </c>
      <c r="H15" s="503">
        <v>41.3</v>
      </c>
      <c r="I15" s="503">
        <v>0</v>
      </c>
      <c r="J15" s="503">
        <v>41.3</v>
      </c>
      <c r="K15" s="507"/>
      <c r="L15" s="503">
        <v>139.6</v>
      </c>
      <c r="M15" s="501"/>
      <c r="N15" s="478"/>
      <c r="O15" s="496" t="s">
        <v>88</v>
      </c>
      <c r="P15" s="504">
        <v>98.3</v>
      </c>
      <c r="Q15" s="504">
        <v>0</v>
      </c>
      <c r="R15" s="504">
        <v>0</v>
      </c>
      <c r="S15" s="504">
        <v>98.3</v>
      </c>
      <c r="T15" s="504">
        <v>0</v>
      </c>
      <c r="U15" s="505">
        <v>0</v>
      </c>
      <c r="W15" s="497">
        <v>2</v>
      </c>
      <c r="X15" s="497">
        <v>0</v>
      </c>
      <c r="Y15" s="497">
        <v>0</v>
      </c>
      <c r="Z15" s="497">
        <v>0</v>
      </c>
      <c r="AA15" s="497">
        <v>2</v>
      </c>
      <c r="AC15" s="504"/>
      <c r="AD15" s="504"/>
    </row>
    <row r="16" spans="1:30" s="506" customFormat="1">
      <c r="B16" s="492" t="s">
        <v>261</v>
      </c>
      <c r="C16" s="503">
        <v>693.90017412999998</v>
      </c>
      <c r="D16" s="503"/>
      <c r="E16" s="503">
        <v>134.25</v>
      </c>
      <c r="F16" s="503">
        <v>0</v>
      </c>
      <c r="G16" s="503">
        <v>0</v>
      </c>
      <c r="H16" s="503">
        <v>79.5</v>
      </c>
      <c r="I16" s="503">
        <v>0</v>
      </c>
      <c r="J16" s="503">
        <v>213.75</v>
      </c>
      <c r="K16" s="507"/>
      <c r="L16" s="503">
        <v>907.65017412999998</v>
      </c>
      <c r="M16" s="501"/>
      <c r="N16" s="478"/>
      <c r="O16" s="496" t="s">
        <v>261</v>
      </c>
      <c r="P16" s="504">
        <v>693.90017412999998</v>
      </c>
      <c r="Q16" s="504">
        <v>0</v>
      </c>
      <c r="R16" s="504">
        <v>0</v>
      </c>
      <c r="S16" s="504">
        <v>693.90017412999998</v>
      </c>
      <c r="T16" s="504">
        <v>0</v>
      </c>
      <c r="U16" s="505">
        <v>0</v>
      </c>
      <c r="W16" s="497">
        <v>2</v>
      </c>
      <c r="X16" s="497">
        <v>0</v>
      </c>
      <c r="Y16" s="497">
        <v>0</v>
      </c>
      <c r="Z16" s="497">
        <v>0</v>
      </c>
      <c r="AA16" s="497">
        <v>2</v>
      </c>
      <c r="AC16" s="504">
        <v>28.77</v>
      </c>
      <c r="AD16" s="504">
        <v>-105.48</v>
      </c>
    </row>
    <row r="17" spans="1:30" s="506" customFormat="1">
      <c r="B17" s="492" t="s">
        <v>358</v>
      </c>
      <c r="C17" s="503">
        <v>123.00000000499999</v>
      </c>
      <c r="D17" s="503"/>
      <c r="E17" s="503">
        <v>0</v>
      </c>
      <c r="F17" s="503">
        <v>0</v>
      </c>
      <c r="G17" s="503">
        <v>0</v>
      </c>
      <c r="H17" s="503">
        <v>123.00000000499999</v>
      </c>
      <c r="I17" s="503">
        <v>0</v>
      </c>
      <c r="J17" s="503">
        <v>123.00000000499999</v>
      </c>
      <c r="K17" s="507"/>
      <c r="L17" s="503">
        <v>246.00000000999998</v>
      </c>
      <c r="M17" s="501"/>
      <c r="N17" s="478"/>
      <c r="O17" s="496" t="s">
        <v>358</v>
      </c>
      <c r="P17" s="504">
        <v>123.00000000499999</v>
      </c>
      <c r="Q17" s="504">
        <v>0</v>
      </c>
      <c r="R17" s="504">
        <v>0</v>
      </c>
      <c r="S17" s="504">
        <v>123.00000000499999</v>
      </c>
      <c r="T17" s="504">
        <v>0</v>
      </c>
      <c r="U17" s="505">
        <v>0</v>
      </c>
      <c r="W17" s="497"/>
      <c r="X17" s="497"/>
      <c r="Y17" s="497"/>
      <c r="Z17" s="497"/>
      <c r="AA17" s="497"/>
      <c r="AC17" s="504"/>
      <c r="AD17" s="504"/>
    </row>
    <row r="18" spans="1:30" s="506" customFormat="1">
      <c r="B18" s="492" t="s">
        <v>266</v>
      </c>
      <c r="C18" s="503">
        <v>-2.1999999880790699E-7</v>
      </c>
      <c r="D18" s="503"/>
      <c r="E18" s="503">
        <v>0</v>
      </c>
      <c r="F18" s="503">
        <v>0</v>
      </c>
      <c r="G18" s="503">
        <v>0</v>
      </c>
      <c r="H18" s="503">
        <v>0</v>
      </c>
      <c r="I18" s="503">
        <v>0</v>
      </c>
      <c r="J18" s="503">
        <v>0</v>
      </c>
      <c r="K18" s="507"/>
      <c r="L18" s="503">
        <v>-2.1999999880790699E-7</v>
      </c>
      <c r="M18" s="501"/>
      <c r="N18" s="478"/>
      <c r="O18" s="496" t="s">
        <v>266</v>
      </c>
      <c r="P18" s="504">
        <v>-2.1999999880790699E-7</v>
      </c>
      <c r="Q18" s="504">
        <v>0</v>
      </c>
      <c r="R18" s="504">
        <v>0</v>
      </c>
      <c r="S18" s="504">
        <v>-2.1999999880790699E-7</v>
      </c>
      <c r="T18" s="504">
        <v>0</v>
      </c>
      <c r="U18" s="505">
        <v>0</v>
      </c>
      <c r="W18" s="497">
        <v>1</v>
      </c>
      <c r="X18" s="497">
        <v>0</v>
      </c>
      <c r="Y18" s="497">
        <v>0</v>
      </c>
      <c r="Z18" s="497">
        <v>0</v>
      </c>
      <c r="AA18" s="497">
        <v>1</v>
      </c>
      <c r="AC18" s="504"/>
      <c r="AD18" s="504"/>
    </row>
    <row r="19" spans="1:30" s="506" customFormat="1">
      <c r="B19" s="508" t="s">
        <v>875</v>
      </c>
      <c r="C19" s="509">
        <v>7614.5387818376657</v>
      </c>
      <c r="D19" s="510">
        <v>0.84</v>
      </c>
      <c r="E19" s="509">
        <v>2211.6329999766667</v>
      </c>
      <c r="F19" s="509">
        <v>0</v>
      </c>
      <c r="G19" s="509">
        <v>393.70638122000003</v>
      </c>
      <c r="H19" s="509">
        <v>1699.04999933</v>
      </c>
      <c r="I19" s="509">
        <v>0</v>
      </c>
      <c r="J19" s="509">
        <v>4304.3893805266671</v>
      </c>
      <c r="K19" s="511">
        <v>0.46603063957805185</v>
      </c>
      <c r="L19" s="509">
        <v>11918.928162364335</v>
      </c>
      <c r="M19" s="510">
        <v>0.65</v>
      </c>
      <c r="N19" s="478"/>
      <c r="O19" s="512" t="s">
        <v>875</v>
      </c>
      <c r="P19" s="513">
        <v>7614.5387818376657</v>
      </c>
      <c r="Q19" s="513">
        <v>1115.71735057</v>
      </c>
      <c r="R19" s="513">
        <v>151.31364537000002</v>
      </c>
      <c r="S19" s="513">
        <v>6157.0976619776657</v>
      </c>
      <c r="T19" s="513">
        <v>190.41012391999999</v>
      </c>
      <c r="U19" s="505">
        <v>0</v>
      </c>
      <c r="W19" s="514">
        <v>33</v>
      </c>
      <c r="X19" s="514">
        <v>0</v>
      </c>
      <c r="Y19" s="514">
        <v>0</v>
      </c>
      <c r="Z19" s="514">
        <v>0</v>
      </c>
      <c r="AA19" s="514">
        <v>33</v>
      </c>
      <c r="AC19" s="513">
        <v>1753.43</v>
      </c>
      <c r="AD19" s="513">
        <v>247.24299997666657</v>
      </c>
    </row>
    <row r="20" spans="1:30">
      <c r="B20" s="515"/>
      <c r="C20" s="503"/>
      <c r="D20" s="503"/>
      <c r="E20" s="503"/>
      <c r="F20" s="503"/>
      <c r="G20" s="503"/>
      <c r="H20" s="503"/>
      <c r="I20" s="503"/>
      <c r="J20" s="503"/>
      <c r="K20" s="507"/>
      <c r="L20" s="503"/>
      <c r="M20" s="501"/>
      <c r="O20" s="516"/>
      <c r="P20" s="504"/>
      <c r="Q20" s="504"/>
      <c r="R20" s="504"/>
      <c r="S20" s="504"/>
      <c r="T20" s="504"/>
      <c r="U20" s="505">
        <v>0</v>
      </c>
      <c r="W20" s="497"/>
      <c r="X20" s="497"/>
      <c r="Y20" s="497"/>
      <c r="Z20" s="497"/>
      <c r="AA20" s="497"/>
      <c r="AC20" s="504"/>
      <c r="AD20" s="504"/>
    </row>
    <row r="21" spans="1:30">
      <c r="A21" s="499" t="s">
        <v>1087</v>
      </c>
      <c r="B21" s="500" t="s">
        <v>55</v>
      </c>
      <c r="C21" s="503"/>
      <c r="D21" s="503"/>
      <c r="E21" s="503"/>
      <c r="F21" s="503"/>
      <c r="G21" s="503"/>
      <c r="H21" s="503"/>
      <c r="I21" s="503"/>
      <c r="J21" s="503"/>
      <c r="K21" s="507"/>
      <c r="L21" s="503"/>
      <c r="M21" s="501"/>
      <c r="O21" s="502" t="s">
        <v>55</v>
      </c>
      <c r="P21" s="504"/>
      <c r="Q21" s="504"/>
      <c r="R21" s="504"/>
      <c r="S21" s="504"/>
      <c r="T21" s="504"/>
      <c r="U21" s="505">
        <v>0</v>
      </c>
      <c r="W21" s="497"/>
      <c r="X21" s="497"/>
      <c r="Y21" s="497"/>
      <c r="Z21" s="497"/>
      <c r="AA21" s="497"/>
      <c r="AC21" s="504"/>
      <c r="AD21" s="504"/>
    </row>
    <row r="22" spans="1:30" s="506" customFormat="1">
      <c r="B22" s="492" t="s">
        <v>112</v>
      </c>
      <c r="C22" s="503">
        <v>856.92908033000015</v>
      </c>
      <c r="D22" s="503"/>
      <c r="E22" s="503">
        <v>397.1</v>
      </c>
      <c r="F22" s="503">
        <v>143.71781017999999</v>
      </c>
      <c r="G22" s="503">
        <v>117.29360172</v>
      </c>
      <c r="H22" s="503">
        <v>0</v>
      </c>
      <c r="I22" s="503">
        <v>32.059545849999999</v>
      </c>
      <c r="J22" s="503">
        <v>690.17095774999996</v>
      </c>
      <c r="K22" s="507"/>
      <c r="L22" s="503">
        <v>1547.1000380800001</v>
      </c>
      <c r="M22" s="501"/>
      <c r="N22" s="478"/>
      <c r="O22" s="496" t="s">
        <v>112</v>
      </c>
      <c r="P22" s="504">
        <v>856.92908033000015</v>
      </c>
      <c r="Q22" s="504">
        <v>271.18189015000002</v>
      </c>
      <c r="R22" s="504">
        <v>277.98931231</v>
      </c>
      <c r="S22" s="504">
        <v>0</v>
      </c>
      <c r="T22" s="504">
        <v>307.75787787000002</v>
      </c>
      <c r="U22" s="505">
        <v>0</v>
      </c>
      <c r="W22" s="497">
        <v>30</v>
      </c>
      <c r="X22" s="497">
        <v>0</v>
      </c>
      <c r="Y22" s="497">
        <v>0</v>
      </c>
      <c r="Z22" s="497">
        <v>0</v>
      </c>
      <c r="AA22" s="497">
        <v>30</v>
      </c>
      <c r="AC22" s="504">
        <v>380.89</v>
      </c>
      <c r="AD22" s="504">
        <v>-16.210000000000036</v>
      </c>
    </row>
    <row r="23" spans="1:30" s="506" customFormat="1">
      <c r="B23" s="492" t="s">
        <v>246</v>
      </c>
      <c r="C23" s="503">
        <v>544.21192153999993</v>
      </c>
      <c r="D23" s="503"/>
      <c r="E23" s="503">
        <v>71.099999999999994</v>
      </c>
      <c r="F23" s="503">
        <v>126.32144407</v>
      </c>
      <c r="G23" s="503">
        <v>42.125444009999995</v>
      </c>
      <c r="H23" s="503">
        <v>0</v>
      </c>
      <c r="I23" s="503">
        <v>0</v>
      </c>
      <c r="J23" s="503">
        <v>239.54688808</v>
      </c>
      <c r="K23" s="507"/>
      <c r="L23" s="503">
        <v>783.75880961999997</v>
      </c>
      <c r="M23" s="501"/>
      <c r="N23" s="478"/>
      <c r="O23" s="496" t="s">
        <v>246</v>
      </c>
      <c r="P23" s="504">
        <v>544.21192153999993</v>
      </c>
      <c r="Q23" s="504">
        <v>244.65795940000004</v>
      </c>
      <c r="R23" s="504">
        <v>235.07421917999997</v>
      </c>
      <c r="S23" s="504">
        <v>0</v>
      </c>
      <c r="T23" s="504">
        <v>64.479742959999996</v>
      </c>
      <c r="U23" s="505">
        <v>0</v>
      </c>
      <c r="W23" s="497">
        <v>13</v>
      </c>
      <c r="X23" s="497">
        <v>0</v>
      </c>
      <c r="Y23" s="497">
        <v>0</v>
      </c>
      <c r="Z23" s="497">
        <v>0</v>
      </c>
      <c r="AA23" s="497">
        <v>13</v>
      </c>
      <c r="AC23" s="504">
        <v>68.650000000000006</v>
      </c>
      <c r="AD23" s="504">
        <v>-2.4499999999999886</v>
      </c>
    </row>
    <row r="24" spans="1:30" s="506" customFormat="1">
      <c r="B24" s="492" t="s">
        <v>236</v>
      </c>
      <c r="C24" s="503">
        <v>61.723446934999998</v>
      </c>
      <c r="D24" s="503"/>
      <c r="E24" s="503">
        <v>185.15</v>
      </c>
      <c r="F24" s="503">
        <v>0</v>
      </c>
      <c r="G24" s="503">
        <v>0</v>
      </c>
      <c r="H24" s="503">
        <v>0</v>
      </c>
      <c r="I24" s="503">
        <v>18.586556774999998</v>
      </c>
      <c r="J24" s="503">
        <v>203.736556775</v>
      </c>
      <c r="K24" s="507"/>
      <c r="L24" s="503">
        <v>265.46000371000002</v>
      </c>
      <c r="M24" s="501"/>
      <c r="N24" s="478"/>
      <c r="O24" s="496" t="s">
        <v>236</v>
      </c>
      <c r="P24" s="504">
        <v>61.723446934999998</v>
      </c>
      <c r="Q24" s="504">
        <v>18.744665774999998</v>
      </c>
      <c r="R24" s="504">
        <v>42.978781159999997</v>
      </c>
      <c r="S24" s="504">
        <v>0</v>
      </c>
      <c r="T24" s="504">
        <v>0</v>
      </c>
      <c r="U24" s="505">
        <v>0</v>
      </c>
      <c r="W24" s="497">
        <v>5</v>
      </c>
      <c r="X24" s="497">
        <v>0</v>
      </c>
      <c r="Y24" s="497">
        <v>0</v>
      </c>
      <c r="Z24" s="497">
        <v>0</v>
      </c>
      <c r="AA24" s="497">
        <v>5</v>
      </c>
      <c r="AC24" s="504">
        <v>56.75</v>
      </c>
      <c r="AD24" s="504">
        <v>-128.4</v>
      </c>
    </row>
    <row r="25" spans="1:30" s="506" customFormat="1">
      <c r="B25" s="492" t="s">
        <v>358</v>
      </c>
      <c r="C25" s="503">
        <v>25.31776219</v>
      </c>
      <c r="D25" s="503"/>
      <c r="E25" s="503">
        <v>0</v>
      </c>
      <c r="F25" s="503">
        <v>0</v>
      </c>
      <c r="G25" s="503">
        <v>0</v>
      </c>
      <c r="H25" s="503">
        <v>0</v>
      </c>
      <c r="I25" s="503">
        <v>0</v>
      </c>
      <c r="J25" s="503">
        <v>0</v>
      </c>
      <c r="K25" s="507"/>
      <c r="L25" s="503">
        <v>25.31776219</v>
      </c>
      <c r="M25" s="501"/>
      <c r="N25" s="478"/>
      <c r="O25" s="496" t="s">
        <v>358</v>
      </c>
      <c r="P25" s="504">
        <v>25.31776219</v>
      </c>
      <c r="Q25" s="504">
        <v>0</v>
      </c>
      <c r="R25" s="504">
        <v>25.31776219</v>
      </c>
      <c r="S25" s="504">
        <v>0</v>
      </c>
      <c r="T25" s="504">
        <v>0</v>
      </c>
      <c r="U25" s="505">
        <v>0</v>
      </c>
      <c r="W25" s="497">
        <v>1</v>
      </c>
      <c r="X25" s="497">
        <v>0</v>
      </c>
      <c r="Y25" s="497">
        <v>0</v>
      </c>
      <c r="Z25" s="497">
        <v>0</v>
      </c>
      <c r="AA25" s="497">
        <v>1</v>
      </c>
      <c r="AC25" s="504">
        <v>506.28999999999996</v>
      </c>
      <c r="AD25" s="504">
        <v>-147.06000000000003</v>
      </c>
    </row>
    <row r="26" spans="1:30">
      <c r="B26" s="508" t="s">
        <v>875</v>
      </c>
      <c r="C26" s="509">
        <v>1488.1822109950001</v>
      </c>
      <c r="D26" s="510">
        <v>0.16</v>
      </c>
      <c r="E26" s="509">
        <v>653.35</v>
      </c>
      <c r="F26" s="509">
        <v>270.03925425</v>
      </c>
      <c r="G26" s="509">
        <v>159.41904572999999</v>
      </c>
      <c r="H26" s="509">
        <v>0</v>
      </c>
      <c r="I26" s="509">
        <v>50.646102624999997</v>
      </c>
      <c r="J26" s="509">
        <v>1133.454402605</v>
      </c>
      <c r="K26" s="511">
        <v>0.12271763390372818</v>
      </c>
      <c r="L26" s="509">
        <v>2621.6366136000001</v>
      </c>
      <c r="M26" s="510">
        <v>0.14000000000000001</v>
      </c>
      <c r="O26" s="512" t="s">
        <v>875</v>
      </c>
      <c r="P26" s="513">
        <v>1488.1822109950001</v>
      </c>
      <c r="Q26" s="513">
        <v>534.5845153250001</v>
      </c>
      <c r="R26" s="513">
        <v>581.36007484000004</v>
      </c>
      <c r="S26" s="513">
        <v>0</v>
      </c>
      <c r="T26" s="513">
        <v>372.23762083000003</v>
      </c>
      <c r="U26" s="505">
        <v>0</v>
      </c>
      <c r="W26" s="514">
        <v>49</v>
      </c>
      <c r="X26" s="514">
        <v>0</v>
      </c>
      <c r="Y26" s="514">
        <v>0</v>
      </c>
      <c r="Z26" s="514">
        <v>0</v>
      </c>
      <c r="AA26" s="514">
        <v>49</v>
      </c>
      <c r="AC26" s="513"/>
      <c r="AD26" s="513"/>
    </row>
    <row r="27" spans="1:30">
      <c r="B27" s="515"/>
      <c r="C27" s="503"/>
      <c r="D27" s="503"/>
      <c r="E27" s="503"/>
      <c r="F27" s="503"/>
      <c r="G27" s="503"/>
      <c r="H27" s="503"/>
      <c r="I27" s="503"/>
      <c r="J27" s="503"/>
      <c r="K27" s="507"/>
      <c r="L27" s="503"/>
      <c r="M27" s="501"/>
      <c r="O27" s="516"/>
      <c r="P27" s="504"/>
      <c r="Q27" s="504"/>
      <c r="R27" s="504"/>
      <c r="S27" s="504"/>
      <c r="T27" s="504"/>
      <c r="U27" s="505">
        <v>0</v>
      </c>
      <c r="W27" s="497"/>
      <c r="X27" s="497"/>
      <c r="Y27" s="497"/>
      <c r="Z27" s="497"/>
      <c r="AA27" s="497"/>
      <c r="AC27" s="504"/>
      <c r="AD27" s="504"/>
    </row>
    <row r="28" spans="1:30">
      <c r="A28" s="499" t="s">
        <v>1088</v>
      </c>
      <c r="B28" s="500" t="s">
        <v>56</v>
      </c>
      <c r="C28" s="503"/>
      <c r="D28" s="503"/>
      <c r="E28" s="503"/>
      <c r="F28" s="517"/>
      <c r="G28" s="503"/>
      <c r="H28" s="503"/>
      <c r="I28" s="503"/>
      <c r="J28" s="503"/>
      <c r="K28" s="507"/>
      <c r="L28" s="503"/>
      <c r="M28" s="501"/>
      <c r="O28" s="502" t="s">
        <v>56</v>
      </c>
      <c r="P28" s="504"/>
      <c r="Q28" s="504"/>
      <c r="R28" s="504"/>
      <c r="S28" s="504"/>
      <c r="T28" s="504"/>
      <c r="U28" s="505">
        <v>0</v>
      </c>
      <c r="W28" s="497"/>
      <c r="X28" s="497"/>
      <c r="Y28" s="498"/>
      <c r="Z28" s="497"/>
      <c r="AA28" s="497"/>
      <c r="AC28" s="504"/>
      <c r="AD28" s="504"/>
    </row>
    <row r="29" spans="1:30">
      <c r="B29" s="492" t="s">
        <v>112</v>
      </c>
      <c r="C29" s="503">
        <v>0</v>
      </c>
      <c r="D29" s="503"/>
      <c r="E29" s="503">
        <v>1569.4</v>
      </c>
      <c r="F29" s="503">
        <v>0</v>
      </c>
      <c r="G29" s="503">
        <v>342.47095497999999</v>
      </c>
      <c r="H29" s="503">
        <v>0</v>
      </c>
      <c r="I29" s="503">
        <v>0</v>
      </c>
      <c r="J29" s="503">
        <v>1911.8709549800001</v>
      </c>
      <c r="K29" s="507"/>
      <c r="L29" s="503">
        <v>1911.8709549800001</v>
      </c>
      <c r="M29" s="501"/>
      <c r="O29" s="496" t="s">
        <v>112</v>
      </c>
      <c r="P29" s="504">
        <v>0</v>
      </c>
      <c r="Q29" s="504">
        <v>0</v>
      </c>
      <c r="R29" s="504">
        <v>0</v>
      </c>
      <c r="S29" s="504">
        <v>0</v>
      </c>
      <c r="T29" s="504">
        <v>0</v>
      </c>
      <c r="U29" s="505">
        <v>0</v>
      </c>
      <c r="W29" s="497">
        <v>0</v>
      </c>
      <c r="X29" s="497">
        <v>0</v>
      </c>
      <c r="Y29" s="497">
        <v>0</v>
      </c>
      <c r="Z29" s="497">
        <v>0</v>
      </c>
      <c r="AA29" s="497">
        <v>0</v>
      </c>
      <c r="AC29" s="504">
        <v>1177</v>
      </c>
      <c r="AD29" s="504">
        <v>-392.40000000000009</v>
      </c>
    </row>
    <row r="30" spans="1:30">
      <c r="B30" s="492" t="s">
        <v>246</v>
      </c>
      <c r="C30" s="503">
        <v>0</v>
      </c>
      <c r="D30" s="503"/>
      <c r="E30" s="503">
        <v>239.31067999999999</v>
      </c>
      <c r="F30" s="503">
        <v>0</v>
      </c>
      <c r="G30" s="503">
        <v>525.15156476000004</v>
      </c>
      <c r="H30" s="503">
        <v>0</v>
      </c>
      <c r="I30" s="503">
        <v>0</v>
      </c>
      <c r="J30" s="503">
        <v>764.46224475999998</v>
      </c>
      <c r="K30" s="507"/>
      <c r="L30" s="503">
        <v>764.46224475999998</v>
      </c>
      <c r="M30" s="501"/>
      <c r="O30" s="496" t="s">
        <v>246</v>
      </c>
      <c r="P30" s="504">
        <v>0</v>
      </c>
      <c r="Q30" s="504">
        <v>0</v>
      </c>
      <c r="R30" s="504">
        <v>0</v>
      </c>
      <c r="S30" s="504">
        <v>0</v>
      </c>
      <c r="T30" s="504">
        <v>0</v>
      </c>
      <c r="U30" s="505">
        <v>0</v>
      </c>
      <c r="W30" s="497">
        <v>0</v>
      </c>
      <c r="X30" s="497">
        <v>0</v>
      </c>
      <c r="Y30" s="497">
        <v>0</v>
      </c>
      <c r="Z30" s="497">
        <v>0</v>
      </c>
      <c r="AA30" s="497">
        <v>0</v>
      </c>
      <c r="AC30" s="504">
        <v>154.75</v>
      </c>
      <c r="AD30" s="504">
        <v>-84.560679999999991</v>
      </c>
    </row>
    <row r="31" spans="1:30">
      <c r="B31" s="492" t="s">
        <v>236</v>
      </c>
      <c r="C31" s="503">
        <v>0</v>
      </c>
      <c r="D31" s="503"/>
      <c r="E31" s="503">
        <v>598.68499999999995</v>
      </c>
      <c r="F31" s="503">
        <v>0</v>
      </c>
      <c r="G31" s="503">
        <v>282.41781286000003</v>
      </c>
      <c r="H31" s="503">
        <v>0</v>
      </c>
      <c r="I31" s="503">
        <v>0</v>
      </c>
      <c r="J31" s="503">
        <v>881.10281285999997</v>
      </c>
      <c r="K31" s="507"/>
      <c r="L31" s="503">
        <v>881.10281285999997</v>
      </c>
      <c r="M31" s="501"/>
      <c r="O31" s="496" t="s">
        <v>236</v>
      </c>
      <c r="P31" s="504">
        <v>0</v>
      </c>
      <c r="Q31" s="504">
        <v>0</v>
      </c>
      <c r="R31" s="504">
        <v>0</v>
      </c>
      <c r="S31" s="504">
        <v>0</v>
      </c>
      <c r="T31" s="504">
        <v>0</v>
      </c>
      <c r="U31" s="505">
        <v>0</v>
      </c>
      <c r="W31" s="497">
        <v>0</v>
      </c>
      <c r="X31" s="497">
        <v>0</v>
      </c>
      <c r="Y31" s="497">
        <v>0</v>
      </c>
      <c r="Z31" s="497">
        <v>0</v>
      </c>
      <c r="AA31" s="497">
        <v>0</v>
      </c>
      <c r="AC31" s="504">
        <v>479.25</v>
      </c>
      <c r="AD31" s="504">
        <v>-119.43499999999995</v>
      </c>
    </row>
    <row r="32" spans="1:30">
      <c r="B32" s="492" t="s">
        <v>358</v>
      </c>
      <c r="C32" s="503">
        <v>0</v>
      </c>
      <c r="D32" s="503"/>
      <c r="E32" s="503">
        <v>241</v>
      </c>
      <c r="F32" s="503">
        <v>0</v>
      </c>
      <c r="G32" s="503">
        <v>0</v>
      </c>
      <c r="H32" s="503">
        <v>0</v>
      </c>
      <c r="I32" s="503">
        <v>0</v>
      </c>
      <c r="J32" s="503">
        <v>241</v>
      </c>
      <c r="K32" s="507"/>
      <c r="L32" s="503">
        <v>241</v>
      </c>
      <c r="M32" s="501"/>
      <c r="O32" s="496" t="s">
        <v>358</v>
      </c>
      <c r="P32" s="504">
        <v>0</v>
      </c>
      <c r="Q32" s="504">
        <v>0</v>
      </c>
      <c r="R32" s="504">
        <v>0</v>
      </c>
      <c r="S32" s="504">
        <v>0</v>
      </c>
      <c r="T32" s="504">
        <v>0</v>
      </c>
      <c r="U32" s="505">
        <v>0</v>
      </c>
      <c r="W32" s="497">
        <v>0</v>
      </c>
      <c r="X32" s="497">
        <v>0</v>
      </c>
      <c r="Y32" s="497">
        <v>0</v>
      </c>
      <c r="Z32" s="497">
        <v>0</v>
      </c>
      <c r="AA32" s="497">
        <v>0</v>
      </c>
      <c r="AC32" s="504">
        <v>219.5</v>
      </c>
      <c r="AD32" s="504">
        <v>-21.5</v>
      </c>
    </row>
    <row r="33" spans="2:30">
      <c r="B33" s="508" t="s">
        <v>875</v>
      </c>
      <c r="C33" s="509">
        <v>0</v>
      </c>
      <c r="D33" s="510">
        <v>0</v>
      </c>
      <c r="E33" s="509">
        <v>2648.3956800000001</v>
      </c>
      <c r="F33" s="509">
        <v>0</v>
      </c>
      <c r="G33" s="509">
        <v>1150.0403326000001</v>
      </c>
      <c r="H33" s="509">
        <v>0</v>
      </c>
      <c r="I33" s="509">
        <v>0</v>
      </c>
      <c r="J33" s="509">
        <v>3798.4360126000001</v>
      </c>
      <c r="K33" s="511">
        <v>0.41125172651821995</v>
      </c>
      <c r="L33" s="509">
        <v>3798.4360126000001</v>
      </c>
      <c r="M33" s="510">
        <v>0.21</v>
      </c>
      <c r="O33" s="512" t="s">
        <v>875</v>
      </c>
      <c r="P33" s="513">
        <v>0</v>
      </c>
      <c r="Q33" s="513">
        <v>0</v>
      </c>
      <c r="R33" s="513">
        <v>0</v>
      </c>
      <c r="S33" s="513">
        <v>0</v>
      </c>
      <c r="T33" s="513">
        <v>0</v>
      </c>
      <c r="U33" s="505">
        <v>0</v>
      </c>
      <c r="W33" s="514">
        <v>0</v>
      </c>
      <c r="X33" s="514">
        <v>0</v>
      </c>
      <c r="Y33" s="514">
        <v>0</v>
      </c>
      <c r="Z33" s="514">
        <v>0</v>
      </c>
      <c r="AA33" s="514">
        <v>0</v>
      </c>
      <c r="AC33" s="513">
        <v>2030.5</v>
      </c>
      <c r="AD33" s="513">
        <v>-617.89568000000008</v>
      </c>
    </row>
    <row r="34" spans="2:30" hidden="1">
      <c r="B34" s="515"/>
      <c r="C34" s="503"/>
      <c r="D34" s="493"/>
      <c r="E34" s="493"/>
      <c r="F34" s="493"/>
      <c r="G34" s="493"/>
      <c r="H34" s="493"/>
      <c r="I34" s="493"/>
      <c r="J34" s="493"/>
      <c r="K34" s="518"/>
      <c r="L34" s="493"/>
      <c r="M34" s="501"/>
      <c r="O34" s="516"/>
      <c r="P34" s="497"/>
      <c r="Q34" s="497"/>
      <c r="R34" s="497"/>
      <c r="S34" s="497"/>
      <c r="T34" s="497"/>
      <c r="U34" s="505">
        <v>0</v>
      </c>
      <c r="W34" s="497"/>
      <c r="X34" s="497"/>
      <c r="Y34" s="497"/>
      <c r="Z34" s="497"/>
      <c r="AA34" s="497"/>
      <c r="AC34" s="497"/>
      <c r="AD34" s="497"/>
    </row>
    <row r="35" spans="2:30" hidden="1">
      <c r="B35" s="500" t="s">
        <v>512</v>
      </c>
      <c r="C35" s="503"/>
      <c r="D35" s="493"/>
      <c r="E35" s="493"/>
      <c r="F35" s="494"/>
      <c r="G35" s="493"/>
      <c r="H35" s="493"/>
      <c r="I35" s="493"/>
      <c r="J35" s="493"/>
      <c r="K35" s="518"/>
      <c r="L35" s="493"/>
      <c r="M35" s="501"/>
      <c r="O35" s="502" t="s">
        <v>512</v>
      </c>
      <c r="P35" s="497"/>
      <c r="Q35" s="497"/>
      <c r="R35" s="497"/>
      <c r="S35" s="497"/>
      <c r="T35" s="497"/>
      <c r="U35" s="505">
        <v>0</v>
      </c>
      <c r="W35" s="497"/>
      <c r="X35" s="497"/>
      <c r="Y35" s="498"/>
      <c r="Z35" s="497"/>
      <c r="AA35" s="497"/>
      <c r="AC35" s="497"/>
      <c r="AD35" s="497"/>
    </row>
    <row r="36" spans="2:30" hidden="1">
      <c r="B36" s="492" t="s">
        <v>876</v>
      </c>
      <c r="C36" s="503">
        <v>-8.0000000000000002E-8</v>
      </c>
      <c r="D36" s="503"/>
      <c r="E36" s="503">
        <v>0</v>
      </c>
      <c r="F36" s="503">
        <v>0</v>
      </c>
      <c r="G36" s="503">
        <v>0</v>
      </c>
      <c r="H36" s="503">
        <v>0</v>
      </c>
      <c r="I36" s="503">
        <v>0</v>
      </c>
      <c r="J36" s="503">
        <v>0</v>
      </c>
      <c r="K36" s="507"/>
      <c r="L36" s="503">
        <v>-8.0000000000000002E-8</v>
      </c>
      <c r="M36" s="501"/>
      <c r="O36" s="496" t="s">
        <v>876</v>
      </c>
      <c r="P36" s="504">
        <v>-8.0000000000000002E-8</v>
      </c>
      <c r="Q36" s="504">
        <v>0</v>
      </c>
      <c r="R36" s="504">
        <v>0</v>
      </c>
      <c r="S36" s="504">
        <v>0</v>
      </c>
      <c r="T36" s="504">
        <v>-8.0000000000000002E-8</v>
      </c>
      <c r="U36" s="505">
        <v>0</v>
      </c>
      <c r="W36" s="497">
        <v>0</v>
      </c>
      <c r="X36" s="497">
        <v>0</v>
      </c>
      <c r="Y36" s="497">
        <v>0</v>
      </c>
      <c r="Z36" s="497">
        <v>0</v>
      </c>
      <c r="AA36" s="497">
        <v>0</v>
      </c>
      <c r="AC36" s="504"/>
      <c r="AD36" s="504"/>
    </row>
    <row r="37" spans="2:30" hidden="1">
      <c r="B37" s="492" t="s">
        <v>398</v>
      </c>
      <c r="C37" s="503">
        <v>0</v>
      </c>
      <c r="D37" s="503"/>
      <c r="E37" s="503">
        <v>0</v>
      </c>
      <c r="F37" s="503">
        <v>0</v>
      </c>
      <c r="G37" s="503">
        <v>0</v>
      </c>
      <c r="H37" s="503">
        <v>0</v>
      </c>
      <c r="I37" s="503">
        <v>0</v>
      </c>
      <c r="J37" s="503">
        <v>0</v>
      </c>
      <c r="K37" s="507"/>
      <c r="L37" s="503">
        <v>0</v>
      </c>
      <c r="M37" s="501"/>
      <c r="O37" s="496" t="s">
        <v>398</v>
      </c>
      <c r="P37" s="504">
        <v>0</v>
      </c>
      <c r="Q37" s="504">
        <v>0</v>
      </c>
      <c r="R37" s="504">
        <v>0</v>
      </c>
      <c r="S37" s="504">
        <v>0</v>
      </c>
      <c r="T37" s="504">
        <v>0</v>
      </c>
      <c r="U37" s="505">
        <v>0</v>
      </c>
      <c r="W37" s="497">
        <v>0</v>
      </c>
      <c r="X37" s="497">
        <v>0</v>
      </c>
      <c r="Y37" s="497">
        <v>0</v>
      </c>
      <c r="Z37" s="497">
        <v>0</v>
      </c>
      <c r="AA37" s="497">
        <v>0</v>
      </c>
      <c r="AC37" s="504"/>
      <c r="AD37" s="504"/>
    </row>
    <row r="38" spans="2:30" hidden="1">
      <c r="B38" s="492" t="s">
        <v>400</v>
      </c>
      <c r="C38" s="503">
        <v>0</v>
      </c>
      <c r="D38" s="503"/>
      <c r="E38" s="503">
        <v>0</v>
      </c>
      <c r="F38" s="503">
        <v>0</v>
      </c>
      <c r="G38" s="503">
        <v>0</v>
      </c>
      <c r="H38" s="503">
        <v>0</v>
      </c>
      <c r="I38" s="503">
        <v>0</v>
      </c>
      <c r="J38" s="503">
        <v>0</v>
      </c>
      <c r="K38" s="507"/>
      <c r="L38" s="503">
        <v>0</v>
      </c>
      <c r="M38" s="501"/>
      <c r="O38" s="496" t="s">
        <v>400</v>
      </c>
      <c r="P38" s="504">
        <v>0</v>
      </c>
      <c r="Q38" s="504">
        <v>0</v>
      </c>
      <c r="R38" s="504">
        <v>0</v>
      </c>
      <c r="S38" s="504">
        <v>0</v>
      </c>
      <c r="T38" s="504">
        <v>0</v>
      </c>
      <c r="U38" s="505">
        <v>0</v>
      </c>
      <c r="W38" s="497">
        <v>0</v>
      </c>
      <c r="X38" s="497">
        <v>0</v>
      </c>
      <c r="Y38" s="497">
        <v>0</v>
      </c>
      <c r="Z38" s="497">
        <v>0</v>
      </c>
      <c r="AA38" s="497">
        <v>0</v>
      </c>
      <c r="AC38" s="504"/>
      <c r="AD38" s="504"/>
    </row>
    <row r="39" spans="2:30" hidden="1">
      <c r="B39" s="508" t="s">
        <v>875</v>
      </c>
      <c r="C39" s="509">
        <v>-8.0000000000000002E-8</v>
      </c>
      <c r="D39" s="510">
        <v>0</v>
      </c>
      <c r="E39" s="509">
        <v>0</v>
      </c>
      <c r="F39" s="509">
        <v>0</v>
      </c>
      <c r="G39" s="509">
        <v>0</v>
      </c>
      <c r="H39" s="509">
        <v>0</v>
      </c>
      <c r="I39" s="509">
        <v>0</v>
      </c>
      <c r="J39" s="519">
        <v>0</v>
      </c>
      <c r="K39" s="509"/>
      <c r="L39" s="509">
        <v>-8.0000000000000002E-8</v>
      </c>
      <c r="M39" s="510">
        <v>0</v>
      </c>
      <c r="O39" s="512" t="s">
        <v>875</v>
      </c>
      <c r="P39" s="513">
        <v>-8.0000000000000002E-8</v>
      </c>
      <c r="Q39" s="513">
        <v>0</v>
      </c>
      <c r="R39" s="513">
        <v>0</v>
      </c>
      <c r="S39" s="513">
        <v>0</v>
      </c>
      <c r="T39" s="513">
        <v>-8.0000000000000002E-8</v>
      </c>
      <c r="U39" s="505">
        <v>0</v>
      </c>
      <c r="W39" s="514">
        <v>0</v>
      </c>
      <c r="X39" s="514">
        <v>0</v>
      </c>
      <c r="Y39" s="514">
        <v>0</v>
      </c>
      <c r="Z39" s="514">
        <v>0</v>
      </c>
      <c r="AA39" s="514">
        <v>0</v>
      </c>
      <c r="AC39" s="513"/>
      <c r="AD39" s="513"/>
    </row>
    <row r="40" spans="2:30" s="524" customFormat="1">
      <c r="B40" s="520" t="s">
        <v>506</v>
      </c>
      <c r="C40" s="519">
        <v>9102.7209927526674</v>
      </c>
      <c r="D40" s="521">
        <v>1</v>
      </c>
      <c r="E40" s="519">
        <v>5513.3786799766667</v>
      </c>
      <c r="F40" s="519">
        <v>270.03925425</v>
      </c>
      <c r="G40" s="519">
        <v>1703.1657595500001</v>
      </c>
      <c r="H40" s="519">
        <v>1699.04999933</v>
      </c>
      <c r="I40" s="519">
        <v>50.646102624999997</v>
      </c>
      <c r="J40" s="519">
        <v>9236.279795731667</v>
      </c>
      <c r="K40" s="519"/>
      <c r="L40" s="519">
        <v>18339.00078848434</v>
      </c>
      <c r="M40" s="521">
        <v>1</v>
      </c>
      <c r="N40" s="478"/>
      <c r="O40" s="522" t="s">
        <v>506</v>
      </c>
      <c r="P40" s="523">
        <v>9102.7209927526674</v>
      </c>
      <c r="Q40" s="523">
        <v>1650.3018658950002</v>
      </c>
      <c r="R40" s="523">
        <v>732.67372021000006</v>
      </c>
      <c r="S40" s="523">
        <v>6157.0976619776657</v>
      </c>
      <c r="T40" s="523">
        <v>562.64774466999995</v>
      </c>
      <c r="U40" s="505">
        <v>0</v>
      </c>
      <c r="W40" s="525">
        <v>82</v>
      </c>
      <c r="X40" s="525">
        <v>0</v>
      </c>
      <c r="Y40" s="525">
        <v>0</v>
      </c>
      <c r="Z40" s="525">
        <v>0</v>
      </c>
      <c r="AA40" s="525">
        <v>82</v>
      </c>
      <c r="AC40" s="523">
        <v>3783.9300000000003</v>
      </c>
      <c r="AD40" s="523">
        <v>-370.65268002333352</v>
      </c>
    </row>
    <row r="41" spans="2:30">
      <c r="C41" s="527">
        <v>0.4963586128677504</v>
      </c>
      <c r="D41" s="528"/>
      <c r="E41" s="528"/>
      <c r="F41" s="528"/>
      <c r="G41" s="528"/>
      <c r="H41" s="528"/>
      <c r="I41" s="528"/>
      <c r="J41" s="527">
        <v>0.50364138713224937</v>
      </c>
      <c r="K41" s="528"/>
      <c r="L41" s="529"/>
      <c r="M41" s="528"/>
      <c r="P41" s="528"/>
      <c r="Q41" s="528"/>
      <c r="R41" s="528"/>
      <c r="S41" s="528"/>
      <c r="T41" s="528"/>
      <c r="AC41" s="528"/>
      <c r="AD41" s="528"/>
    </row>
    <row r="42" spans="2:30">
      <c r="C42" s="530"/>
      <c r="D42" s="528"/>
      <c r="E42" s="531">
        <v>0.59692633851613586</v>
      </c>
      <c r="F42" s="531">
        <v>2.9236798821836513E-2</v>
      </c>
      <c r="G42" s="531">
        <v>0.18439954150556145</v>
      </c>
      <c r="H42" s="531">
        <v>0.18395393349984662</v>
      </c>
      <c r="I42" s="531">
        <v>5.4833876566195974E-3</v>
      </c>
      <c r="J42" s="530"/>
      <c r="K42" s="528"/>
      <c r="L42" s="528"/>
      <c r="M42" s="528"/>
      <c r="P42" s="528"/>
      <c r="Q42" s="528"/>
      <c r="R42" s="528"/>
      <c r="S42" s="528"/>
      <c r="T42" s="528"/>
      <c r="AC42" s="531"/>
      <c r="AD42" s="531"/>
    </row>
    <row r="43" spans="2:30">
      <c r="C43" s="528"/>
      <c r="D43" s="528"/>
      <c r="E43" s="528"/>
      <c r="F43" s="528"/>
      <c r="G43" s="528"/>
      <c r="H43" s="528"/>
      <c r="I43" s="528"/>
      <c r="J43" s="528"/>
      <c r="K43" s="528"/>
      <c r="L43" s="532"/>
      <c r="M43" s="528"/>
      <c r="P43" s="528"/>
      <c r="Q43" s="528"/>
      <c r="R43" s="528"/>
      <c r="S43" s="528"/>
      <c r="T43" s="528"/>
      <c r="AC43" s="528"/>
      <c r="AD43" s="528"/>
    </row>
    <row r="44" spans="2:30">
      <c r="C44" s="533"/>
      <c r="D44" s="533"/>
      <c r="E44" s="533"/>
      <c r="F44" s="533"/>
      <c r="G44" s="533"/>
      <c r="H44" s="533"/>
      <c r="I44" s="533"/>
      <c r="J44" s="533"/>
      <c r="K44" s="533"/>
      <c r="L44" s="533"/>
      <c r="M44" s="533"/>
      <c r="N44" s="533"/>
      <c r="P44" s="533"/>
      <c r="Q44" s="533"/>
      <c r="R44" s="533"/>
      <c r="S44" s="533"/>
      <c r="T44" s="533"/>
      <c r="AC44" s="533"/>
      <c r="AD44" s="533"/>
    </row>
    <row r="45" spans="2:30">
      <c r="C45" s="533"/>
      <c r="D45" s="533"/>
      <c r="E45" s="533"/>
      <c r="F45" s="533"/>
      <c r="G45" s="533"/>
      <c r="H45" s="533"/>
      <c r="I45" s="533"/>
      <c r="J45" s="533"/>
      <c r="K45" s="533"/>
      <c r="L45" s="533"/>
      <c r="M45" s="533"/>
      <c r="N45" s="533"/>
      <c r="P45" s="533"/>
      <c r="Q45" s="533"/>
      <c r="R45" s="533"/>
      <c r="S45" s="533"/>
      <c r="T45" s="533"/>
      <c r="AC45" s="533"/>
      <c r="AD45" s="533"/>
    </row>
    <row r="46" spans="2:30">
      <c r="C46" s="533"/>
      <c r="D46" s="533"/>
      <c r="E46" s="533"/>
      <c r="F46" s="533"/>
      <c r="G46" s="533"/>
      <c r="H46" s="533"/>
      <c r="I46" s="533"/>
      <c r="J46" s="533"/>
      <c r="K46" s="533"/>
      <c r="L46" s="533"/>
      <c r="M46" s="533"/>
      <c r="N46" s="533"/>
      <c r="P46" s="533"/>
      <c r="Q46" s="533"/>
      <c r="R46" s="533"/>
      <c r="S46" s="533"/>
      <c r="T46" s="533"/>
      <c r="AC46" s="533"/>
      <c r="AD46" s="533"/>
    </row>
    <row r="47" spans="2:30">
      <c r="C47" s="533"/>
      <c r="D47" s="533"/>
      <c r="E47" s="533"/>
      <c r="F47" s="533"/>
      <c r="G47" s="533"/>
      <c r="H47" s="533"/>
      <c r="I47" s="533"/>
      <c r="J47" s="533"/>
      <c r="K47" s="533"/>
      <c r="L47" s="533"/>
      <c r="M47" s="533"/>
      <c r="N47" s="533"/>
      <c r="P47" s="533"/>
      <c r="Q47" s="533"/>
      <c r="R47" s="533"/>
      <c r="S47" s="533"/>
      <c r="T47" s="533"/>
      <c r="AC47" s="533"/>
      <c r="AD47" s="533"/>
    </row>
    <row r="48" spans="2:30">
      <c r="C48" s="533"/>
      <c r="D48" s="533"/>
      <c r="E48" s="533"/>
      <c r="F48" s="533"/>
      <c r="G48" s="533"/>
      <c r="H48" s="533"/>
      <c r="I48" s="533"/>
      <c r="J48" s="533"/>
      <c r="K48" s="533"/>
      <c r="L48" s="533"/>
      <c r="M48" s="533"/>
      <c r="N48" s="533"/>
      <c r="P48" s="533"/>
      <c r="Q48" s="533"/>
      <c r="R48" s="533"/>
      <c r="S48" s="533"/>
      <c r="T48" s="533"/>
      <c r="AC48" s="533"/>
      <c r="AD48" s="533"/>
    </row>
    <row r="49" spans="3:30">
      <c r="C49" s="533"/>
      <c r="D49" s="533"/>
      <c r="E49" s="533"/>
      <c r="F49" s="533"/>
      <c r="G49" s="533"/>
      <c r="H49" s="533"/>
      <c r="I49" s="533"/>
      <c r="J49" s="533"/>
      <c r="K49" s="533"/>
      <c r="L49" s="533"/>
      <c r="M49" s="533"/>
      <c r="N49" s="533"/>
      <c r="P49" s="533"/>
      <c r="Q49" s="533"/>
      <c r="R49" s="533"/>
      <c r="S49" s="533"/>
      <c r="T49" s="533"/>
      <c r="AC49" s="533"/>
      <c r="AD49" s="533"/>
    </row>
    <row r="50" spans="3:30">
      <c r="C50" s="533"/>
      <c r="D50" s="533"/>
      <c r="E50" s="533"/>
      <c r="F50" s="533"/>
      <c r="G50" s="533"/>
      <c r="H50" s="533"/>
      <c r="I50" s="533"/>
      <c r="J50" s="533"/>
      <c r="K50" s="533"/>
      <c r="L50" s="533"/>
      <c r="M50" s="533"/>
      <c r="N50" s="533"/>
      <c r="P50" s="533"/>
      <c r="Q50" s="533"/>
      <c r="R50" s="533"/>
      <c r="S50" s="533"/>
      <c r="T50" s="533"/>
      <c r="AC50" s="533"/>
      <c r="AD50" s="533"/>
    </row>
    <row r="51" spans="3:30">
      <c r="C51" s="533"/>
      <c r="D51" s="533"/>
      <c r="E51" s="533"/>
      <c r="F51" s="533"/>
      <c r="G51" s="533"/>
      <c r="H51" s="533"/>
      <c r="I51" s="533"/>
      <c r="J51" s="533"/>
      <c r="K51" s="533"/>
      <c r="L51" s="533"/>
      <c r="M51" s="533"/>
      <c r="N51" s="533"/>
      <c r="P51" s="533"/>
      <c r="Q51" s="533"/>
      <c r="R51" s="533"/>
      <c r="S51" s="533"/>
      <c r="T51" s="533"/>
      <c r="AC51" s="533"/>
      <c r="AD51" s="533"/>
    </row>
    <row r="52" spans="3:30">
      <c r="C52" s="533"/>
      <c r="D52" s="533"/>
      <c r="E52" s="533"/>
      <c r="F52" s="533"/>
      <c r="G52" s="533"/>
      <c r="H52" s="533"/>
      <c r="I52" s="533"/>
      <c r="J52" s="533"/>
      <c r="K52" s="533"/>
      <c r="L52" s="533"/>
      <c r="M52" s="533"/>
      <c r="N52" s="533"/>
      <c r="P52" s="533"/>
      <c r="Q52" s="533"/>
      <c r="R52" s="533"/>
      <c r="S52" s="533"/>
      <c r="T52" s="533"/>
      <c r="AC52" s="533"/>
      <c r="AD52" s="533"/>
    </row>
    <row r="88" spans="2:20">
      <c r="B88" s="534"/>
      <c r="C88" s="482"/>
      <c r="D88" s="482"/>
      <c r="E88" s="482"/>
      <c r="F88" s="482"/>
      <c r="G88" s="482"/>
      <c r="H88" s="482"/>
      <c r="I88" s="482"/>
      <c r="J88" s="482"/>
      <c r="K88" s="482"/>
      <c r="L88" s="482"/>
      <c r="M88" s="482"/>
      <c r="N88" s="482"/>
      <c r="O88" s="534"/>
      <c r="P88" s="482"/>
      <c r="Q88" s="482"/>
      <c r="R88" s="482"/>
      <c r="S88" s="482"/>
      <c r="T88" s="482"/>
    </row>
    <row r="89" spans="2:20">
      <c r="B89" s="534"/>
      <c r="C89" s="482"/>
      <c r="D89" s="482"/>
      <c r="E89" s="482"/>
      <c r="F89" s="482"/>
      <c r="G89" s="482"/>
      <c r="H89" s="482"/>
      <c r="I89" s="482"/>
      <c r="J89" s="482"/>
      <c r="K89" s="482"/>
      <c r="L89" s="482"/>
      <c r="M89" s="482"/>
      <c r="N89" s="482"/>
      <c r="O89" s="534"/>
      <c r="P89" s="482"/>
      <c r="Q89" s="482"/>
      <c r="R89" s="482"/>
      <c r="S89" s="482"/>
      <c r="T89" s="482"/>
    </row>
    <row r="90" spans="2:20">
      <c r="B90" s="534"/>
      <c r="C90" s="482"/>
      <c r="D90" s="482"/>
      <c r="E90" s="482"/>
      <c r="F90" s="482"/>
      <c r="G90" s="482"/>
      <c r="H90" s="482"/>
      <c r="I90" s="482"/>
      <c r="J90" s="482"/>
      <c r="K90" s="482"/>
      <c r="L90" s="482"/>
      <c r="M90" s="482"/>
      <c r="N90" s="482"/>
      <c r="O90" s="534"/>
      <c r="P90" s="482"/>
      <c r="Q90" s="482"/>
      <c r="R90" s="482"/>
      <c r="S90" s="482"/>
      <c r="T90" s="482"/>
    </row>
    <row r="91" spans="2:20">
      <c r="B91" s="534"/>
      <c r="C91" s="482"/>
      <c r="D91" s="482"/>
      <c r="E91" s="482"/>
      <c r="F91" s="482"/>
      <c r="G91" s="482"/>
      <c r="H91" s="482"/>
      <c r="I91" s="482"/>
      <c r="J91" s="482"/>
      <c r="K91" s="482"/>
      <c r="L91" s="482"/>
      <c r="M91" s="482"/>
      <c r="N91" s="482"/>
      <c r="O91" s="534"/>
      <c r="P91" s="482"/>
      <c r="Q91" s="482"/>
      <c r="R91" s="482"/>
      <c r="S91" s="482"/>
      <c r="T91" s="482"/>
    </row>
    <row r="92" spans="2:20">
      <c r="B92" s="534"/>
      <c r="C92" s="482"/>
      <c r="D92" s="482"/>
      <c r="E92" s="482"/>
      <c r="F92" s="482"/>
      <c r="G92" s="482"/>
      <c r="H92" s="482"/>
      <c r="I92" s="482"/>
      <c r="J92" s="482"/>
      <c r="K92" s="482"/>
      <c r="L92" s="482"/>
      <c r="M92" s="482"/>
      <c r="N92" s="482"/>
      <c r="O92" s="534"/>
      <c r="P92" s="482"/>
      <c r="Q92" s="482"/>
      <c r="R92" s="482"/>
      <c r="S92" s="482"/>
      <c r="T92" s="482"/>
    </row>
    <row r="93" spans="2:20">
      <c r="B93" s="535" t="s">
        <v>877</v>
      </c>
      <c r="C93" s="536">
        <v>0.84</v>
      </c>
      <c r="D93" s="482"/>
      <c r="E93" s="482"/>
      <c r="F93" s="482"/>
      <c r="G93" s="482"/>
      <c r="H93" s="482"/>
      <c r="I93" s="482"/>
      <c r="J93" s="482"/>
      <c r="K93" s="482"/>
      <c r="L93" s="482"/>
      <c r="M93" s="482"/>
      <c r="N93" s="482"/>
      <c r="O93" s="535" t="s">
        <v>877</v>
      </c>
      <c r="P93" s="536">
        <v>1115.71735057</v>
      </c>
      <c r="Q93" s="536" t="e">
        <v>#REF!</v>
      </c>
      <c r="R93" s="536" t="e">
        <v>#REF!</v>
      </c>
      <c r="S93" s="536" t="e">
        <v>#REF!</v>
      </c>
      <c r="T93" s="536" t="e">
        <v>#REF!</v>
      </c>
    </row>
    <row r="94" spans="2:20">
      <c r="B94" s="535" t="s">
        <v>55</v>
      </c>
      <c r="C94" s="536">
        <v>0.16</v>
      </c>
      <c r="D94" s="482"/>
      <c r="E94" s="482"/>
      <c r="F94" s="482"/>
      <c r="G94" s="482"/>
      <c r="H94" s="482"/>
      <c r="I94" s="482"/>
      <c r="J94" s="482"/>
      <c r="K94" s="482"/>
      <c r="L94" s="482"/>
      <c r="M94" s="482"/>
      <c r="N94" s="482"/>
      <c r="O94" s="535" t="s">
        <v>55</v>
      </c>
      <c r="P94" s="536">
        <v>534.5845153250001</v>
      </c>
      <c r="Q94" s="536" t="e">
        <v>#REF!</v>
      </c>
      <c r="R94" s="536" t="e">
        <v>#REF!</v>
      </c>
      <c r="S94" s="536" t="e">
        <v>#REF!</v>
      </c>
      <c r="T94" s="536" t="e">
        <v>#REF!</v>
      </c>
    </row>
    <row r="95" spans="2:20">
      <c r="B95" s="535" t="s">
        <v>56</v>
      </c>
      <c r="C95" s="536">
        <v>0</v>
      </c>
      <c r="D95" s="482"/>
      <c r="E95" s="482"/>
      <c r="F95" s="482"/>
      <c r="G95" s="482"/>
      <c r="H95" s="482"/>
      <c r="I95" s="482"/>
      <c r="J95" s="482"/>
      <c r="K95" s="482"/>
      <c r="L95" s="482"/>
      <c r="M95" s="482"/>
      <c r="N95" s="482"/>
      <c r="O95" s="535" t="s">
        <v>56</v>
      </c>
      <c r="P95" s="536">
        <v>0</v>
      </c>
      <c r="Q95" s="536" t="e">
        <v>#REF!</v>
      </c>
      <c r="R95" s="536" t="e">
        <v>#REF!</v>
      </c>
      <c r="S95" s="536" t="e">
        <v>#REF!</v>
      </c>
      <c r="T95" s="536" t="e">
        <v>#REF!</v>
      </c>
    </row>
    <row r="96" spans="2:20">
      <c r="B96" s="535" t="s">
        <v>512</v>
      </c>
      <c r="C96" s="536">
        <v>0</v>
      </c>
      <c r="D96" s="482"/>
      <c r="E96" s="482"/>
      <c r="F96" s="482"/>
      <c r="G96" s="482"/>
      <c r="H96" s="482"/>
      <c r="I96" s="482"/>
      <c r="J96" s="482"/>
      <c r="K96" s="482"/>
      <c r="L96" s="482"/>
      <c r="M96" s="482"/>
      <c r="N96" s="482"/>
      <c r="O96" s="535" t="s">
        <v>512</v>
      </c>
      <c r="P96" s="536">
        <v>0</v>
      </c>
      <c r="Q96" s="536" t="e">
        <v>#REF!</v>
      </c>
      <c r="R96" s="536" t="e">
        <v>#REF!</v>
      </c>
      <c r="S96" s="536" t="e">
        <v>#REF!</v>
      </c>
      <c r="T96" s="536" t="e">
        <v>#REF!</v>
      </c>
    </row>
    <row r="97" spans="2:20">
      <c r="B97" s="535"/>
      <c r="C97" s="537"/>
      <c r="D97" s="482"/>
      <c r="E97" s="482"/>
      <c r="F97" s="482"/>
      <c r="G97" s="482"/>
      <c r="H97" s="482"/>
      <c r="I97" s="482"/>
      <c r="J97" s="482"/>
      <c r="K97" s="482"/>
      <c r="L97" s="482"/>
      <c r="M97" s="482"/>
      <c r="N97" s="482"/>
      <c r="O97" s="535"/>
      <c r="P97" s="537"/>
      <c r="Q97" s="537"/>
      <c r="R97" s="537"/>
      <c r="S97" s="537"/>
      <c r="T97" s="537"/>
    </row>
    <row r="98" spans="2:20">
      <c r="B98" s="535" t="s">
        <v>51</v>
      </c>
      <c r="C98" s="536">
        <v>0.4963586128677504</v>
      </c>
      <c r="D98" s="482"/>
      <c r="E98" s="482"/>
      <c r="F98" s="482"/>
      <c r="G98" s="482"/>
      <c r="H98" s="482"/>
      <c r="I98" s="482"/>
      <c r="J98" s="482"/>
      <c r="K98" s="482"/>
      <c r="L98" s="482"/>
      <c r="M98" s="482"/>
      <c r="N98" s="482"/>
      <c r="O98" s="535" t="s">
        <v>51</v>
      </c>
      <c r="P98" s="536">
        <v>0.4963586128677504</v>
      </c>
      <c r="Q98" s="536">
        <v>8.9988646869532771E-2</v>
      </c>
      <c r="R98" s="536">
        <v>3.9951670685900727E-2</v>
      </c>
      <c r="S98" s="536">
        <v>0.33573790268027631</v>
      </c>
      <c r="T98" s="536">
        <v>3.0680392632040504E-2</v>
      </c>
    </row>
    <row r="99" spans="2:20">
      <c r="B99" s="535" t="s">
        <v>52</v>
      </c>
      <c r="C99" s="536">
        <v>0.30063680914604124</v>
      </c>
      <c r="D99" s="482"/>
      <c r="E99" s="482"/>
      <c r="F99" s="482"/>
      <c r="G99" s="482"/>
      <c r="H99" s="482"/>
      <c r="I99" s="482"/>
      <c r="J99" s="482"/>
      <c r="K99" s="482"/>
      <c r="L99" s="482"/>
      <c r="M99" s="482"/>
      <c r="N99" s="482"/>
      <c r="O99" s="535" t="s">
        <v>52</v>
      </c>
      <c r="P99" s="536" t="e">
        <v>#REF!</v>
      </c>
      <c r="Q99" s="536">
        <v>3.9951670685900727E-2</v>
      </c>
      <c r="R99" s="536">
        <v>0.33573790268027631</v>
      </c>
      <c r="S99" s="536">
        <v>3.0680392632040504E-2</v>
      </c>
      <c r="T99" s="536">
        <v>0</v>
      </c>
    </row>
    <row r="100" spans="2:20">
      <c r="B100" s="535" t="s">
        <v>623</v>
      </c>
      <c r="C100" s="536">
        <v>1.4724861913936255E-2</v>
      </c>
      <c r="D100" s="482"/>
      <c r="E100" s="482"/>
      <c r="F100" s="482"/>
      <c r="G100" s="482"/>
      <c r="H100" s="482"/>
      <c r="I100" s="482"/>
      <c r="J100" s="482"/>
      <c r="K100" s="482"/>
      <c r="L100" s="482"/>
      <c r="M100" s="482"/>
      <c r="N100" s="482"/>
      <c r="O100" s="535" t="s">
        <v>623</v>
      </c>
      <c r="P100" s="536">
        <v>3.9951670685900727E-2</v>
      </c>
      <c r="Q100" s="536">
        <v>0.33573790268027631</v>
      </c>
      <c r="R100" s="536">
        <v>3.0680392632040504E-2</v>
      </c>
      <c r="S100" s="536">
        <v>0</v>
      </c>
      <c r="T100" s="536">
        <v>0</v>
      </c>
    </row>
    <row r="101" spans="2:20">
      <c r="B101" s="535" t="s">
        <v>430</v>
      </c>
      <c r="C101" s="536">
        <v>9.287124087041175E-2</v>
      </c>
      <c r="D101" s="482"/>
      <c r="E101" s="482"/>
      <c r="F101" s="482"/>
      <c r="G101" s="482"/>
      <c r="H101" s="482"/>
      <c r="I101" s="482"/>
      <c r="J101" s="482"/>
      <c r="K101" s="482"/>
      <c r="L101" s="482"/>
      <c r="M101" s="482"/>
      <c r="N101" s="482"/>
      <c r="O101" s="535" t="s">
        <v>430</v>
      </c>
      <c r="P101" s="536">
        <v>0.33573790268027631</v>
      </c>
      <c r="Q101" s="536">
        <v>3.0680392632040504E-2</v>
      </c>
      <c r="R101" s="536">
        <v>0</v>
      </c>
      <c r="S101" s="536">
        <v>0</v>
      </c>
      <c r="T101" s="536">
        <v>0.2063323974758785</v>
      </c>
    </row>
    <row r="102" spans="2:20">
      <c r="B102" s="535" t="s">
        <v>913</v>
      </c>
      <c r="C102" s="536">
        <v>9.2646814236296296E-2</v>
      </c>
      <c r="D102" s="482"/>
      <c r="E102" s="482"/>
      <c r="F102" s="482"/>
      <c r="G102" s="482"/>
      <c r="H102" s="482"/>
      <c r="I102" s="482"/>
      <c r="J102" s="482"/>
      <c r="K102" s="482"/>
      <c r="L102" s="482"/>
      <c r="M102" s="482"/>
      <c r="N102" s="482"/>
      <c r="O102" s="535"/>
      <c r="P102" s="536"/>
      <c r="Q102" s="536"/>
      <c r="R102" s="536"/>
      <c r="S102" s="536"/>
      <c r="T102" s="536"/>
    </row>
    <row r="103" spans="2:20">
      <c r="B103" s="535"/>
      <c r="C103" s="537"/>
      <c r="D103" s="482"/>
      <c r="E103" s="482"/>
      <c r="F103" s="482"/>
      <c r="G103" s="482"/>
      <c r="H103" s="482"/>
      <c r="I103" s="482"/>
      <c r="J103" s="482"/>
      <c r="K103" s="482"/>
      <c r="L103" s="482"/>
      <c r="M103" s="482"/>
      <c r="N103" s="482"/>
      <c r="O103" s="535"/>
      <c r="P103" s="537"/>
      <c r="Q103" s="537"/>
      <c r="R103" s="537"/>
      <c r="S103" s="537"/>
      <c r="T103" s="537"/>
    </row>
    <row r="104" spans="2:20">
      <c r="B104" s="535" t="s">
        <v>877</v>
      </c>
      <c r="C104" s="536">
        <v>0.65</v>
      </c>
      <c r="D104" s="482"/>
      <c r="E104" s="482"/>
      <c r="F104" s="482"/>
      <c r="G104" s="482"/>
      <c r="H104" s="482"/>
      <c r="I104" s="482"/>
      <c r="J104" s="482"/>
      <c r="K104" s="482"/>
      <c r="L104" s="482"/>
      <c r="M104" s="482"/>
      <c r="N104" s="482"/>
      <c r="O104" s="535" t="s">
        <v>877</v>
      </c>
      <c r="P104" s="536">
        <v>1753.43</v>
      </c>
      <c r="Q104" s="536">
        <v>247.24299997666657</v>
      </c>
      <c r="R104" s="536">
        <v>0</v>
      </c>
      <c r="S104" s="536">
        <v>0</v>
      </c>
      <c r="T104" s="536">
        <v>0</v>
      </c>
    </row>
    <row r="105" spans="2:20">
      <c r="B105" s="535" t="s">
        <v>55</v>
      </c>
      <c r="C105" s="536">
        <v>0.14000000000000001</v>
      </c>
      <c r="D105" s="482"/>
      <c r="E105" s="482"/>
      <c r="F105" s="482"/>
      <c r="G105" s="482"/>
      <c r="H105" s="482"/>
      <c r="I105" s="482"/>
      <c r="J105" s="482"/>
      <c r="K105" s="482"/>
      <c r="L105" s="482"/>
      <c r="M105" s="482"/>
      <c r="N105" s="482"/>
      <c r="O105" s="535" t="s">
        <v>55</v>
      </c>
      <c r="P105" s="536">
        <v>0</v>
      </c>
      <c r="Q105" s="536">
        <v>0</v>
      </c>
      <c r="R105" s="536">
        <v>0</v>
      </c>
      <c r="S105" s="536">
        <v>0</v>
      </c>
      <c r="T105" s="536">
        <v>0</v>
      </c>
    </row>
    <row r="106" spans="2:20">
      <c r="B106" s="535" t="s">
        <v>878</v>
      </c>
      <c r="C106" s="536">
        <v>0.21</v>
      </c>
      <c r="D106" s="482"/>
      <c r="E106" s="482"/>
      <c r="F106" s="482"/>
      <c r="G106" s="482"/>
      <c r="H106" s="482"/>
      <c r="I106" s="482"/>
      <c r="J106" s="482"/>
      <c r="K106" s="482"/>
      <c r="L106" s="482"/>
      <c r="M106" s="482"/>
      <c r="N106" s="482"/>
      <c r="O106" s="535" t="s">
        <v>878</v>
      </c>
      <c r="P106" s="536">
        <v>2030.5</v>
      </c>
      <c r="Q106" s="536">
        <v>-617.89568000000008</v>
      </c>
      <c r="R106" s="536">
        <v>0</v>
      </c>
      <c r="S106" s="536">
        <v>0</v>
      </c>
      <c r="T106" s="536">
        <v>0</v>
      </c>
    </row>
    <row r="107" spans="2:20">
      <c r="B107" s="535" t="s">
        <v>512</v>
      </c>
      <c r="C107" s="536">
        <v>0</v>
      </c>
      <c r="D107" s="482"/>
      <c r="E107" s="482"/>
      <c r="F107" s="482"/>
      <c r="G107" s="482"/>
      <c r="H107" s="482"/>
      <c r="I107" s="482"/>
      <c r="J107" s="482"/>
      <c r="K107" s="482"/>
      <c r="L107" s="482"/>
      <c r="M107" s="482"/>
      <c r="N107" s="482"/>
      <c r="O107" s="535" t="s">
        <v>512</v>
      </c>
      <c r="P107" s="536">
        <v>0</v>
      </c>
      <c r="Q107" s="536">
        <v>0</v>
      </c>
      <c r="R107" s="536">
        <v>0</v>
      </c>
      <c r="S107" s="536">
        <v>0</v>
      </c>
      <c r="T107" s="536">
        <v>0</v>
      </c>
    </row>
    <row r="108" spans="2:20">
      <c r="B108" s="534"/>
      <c r="C108" s="482"/>
      <c r="D108" s="482"/>
      <c r="E108" s="482"/>
      <c r="F108" s="482"/>
      <c r="G108" s="482"/>
      <c r="H108" s="482"/>
      <c r="I108" s="482"/>
      <c r="J108" s="482"/>
      <c r="K108" s="482"/>
      <c r="L108" s="482"/>
      <c r="M108" s="482"/>
      <c r="N108" s="482"/>
      <c r="O108" s="534"/>
      <c r="P108" s="482"/>
      <c r="Q108" s="482"/>
      <c r="R108" s="482"/>
      <c r="S108" s="482"/>
      <c r="T108" s="482"/>
    </row>
    <row r="109" spans="2:20">
      <c r="B109" s="534"/>
      <c r="C109" s="482"/>
      <c r="D109" s="482"/>
      <c r="E109" s="482"/>
      <c r="F109" s="482"/>
      <c r="G109" s="482"/>
      <c r="H109" s="482"/>
      <c r="I109" s="482"/>
      <c r="J109" s="482"/>
      <c r="K109" s="482"/>
      <c r="L109" s="482"/>
      <c r="M109" s="482"/>
      <c r="N109" s="482"/>
      <c r="O109" s="534"/>
      <c r="P109" s="482"/>
      <c r="Q109" s="482"/>
      <c r="R109" s="482"/>
      <c r="S109" s="482"/>
      <c r="T109" s="482"/>
    </row>
    <row r="110" spans="2:20">
      <c r="B110" s="534"/>
      <c r="C110" s="482"/>
      <c r="D110" s="482"/>
      <c r="E110" s="482"/>
      <c r="F110" s="482"/>
      <c r="G110" s="482"/>
      <c r="H110" s="482"/>
      <c r="I110" s="482"/>
      <c r="J110" s="482"/>
      <c r="K110" s="482"/>
      <c r="L110" s="482"/>
      <c r="M110" s="482"/>
      <c r="N110" s="482"/>
      <c r="O110" s="534"/>
      <c r="P110" s="482"/>
      <c r="Q110" s="482"/>
      <c r="R110" s="482"/>
      <c r="S110" s="482"/>
      <c r="T110" s="482"/>
    </row>
  </sheetData>
  <hyperlinks>
    <hyperlink ref="B3" r:id="rId1"/>
  </hyperlinks>
  <pageMargins left="0.59055118110236227" right="0.59055118110236227" top="0.98425196850393704" bottom="0.98425196850393704" header="0.51181102362204722" footer="0.51181102362204722"/>
  <pageSetup paperSize="9" scale="4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4" zoomScaleNormal="100" workbookViewId="0">
      <selection activeCell="A46" sqref="A46"/>
    </sheetView>
  </sheetViews>
  <sheetFormatPr defaultColWidth="9.109375" defaultRowHeight="14.4" outlineLevelRow="1"/>
  <cols>
    <col min="1" max="1" width="69.44140625" style="76" bestFit="1" customWidth="1"/>
    <col min="2" max="2" width="18.109375" style="76" customWidth="1"/>
    <col min="3" max="3" width="16.33203125" style="680" customWidth="1"/>
    <col min="4" max="4" width="11.5546875" style="76" bestFit="1" customWidth="1"/>
    <col min="5" max="5" width="15.33203125" style="76" bestFit="1" customWidth="1"/>
    <col min="6" max="7" width="9.109375" style="76"/>
    <col min="8" max="8" width="10.33203125" style="76" customWidth="1"/>
    <col min="9" max="10" width="9.109375" style="76"/>
    <col min="11" max="11" width="13.6640625" style="76" bestFit="1" customWidth="1"/>
    <col min="12" max="16384" width="9.109375" style="76"/>
  </cols>
  <sheetData>
    <row r="1" spans="1:8" ht="15">
      <c r="A1" s="720" t="s">
        <v>664</v>
      </c>
      <c r="B1" s="718"/>
      <c r="C1" s="733"/>
      <c r="D1" s="718"/>
      <c r="E1" s="718"/>
      <c r="F1" s="718"/>
      <c r="G1" s="718"/>
      <c r="H1" s="718"/>
    </row>
    <row r="2" spans="1:8" ht="15">
      <c r="A2" s="721">
        <v>42004</v>
      </c>
      <c r="B2" s="718"/>
      <c r="C2" s="733"/>
      <c r="D2" s="718"/>
      <c r="E2" s="718"/>
      <c r="F2" s="718"/>
      <c r="G2" s="718"/>
      <c r="H2" s="718"/>
    </row>
    <row r="4" spans="1:8" ht="15">
      <c r="A4" s="718"/>
      <c r="B4" s="718"/>
      <c r="C4" s="734" t="s">
        <v>666</v>
      </c>
      <c r="D4" s="718"/>
      <c r="E4" s="718"/>
      <c r="F4" s="718"/>
      <c r="G4" s="718"/>
      <c r="H4" s="718"/>
    </row>
    <row r="5" spans="1:8" ht="15" hidden="1" outlineLevel="1">
      <c r="A5" s="718"/>
      <c r="B5" s="718"/>
      <c r="C5" s="735">
        <v>173.5</v>
      </c>
      <c r="D5" s="718"/>
      <c r="E5" s="718"/>
      <c r="F5" s="718"/>
      <c r="G5" s="718"/>
      <c r="H5" s="718"/>
    </row>
    <row r="6" spans="1:8" s="172" customFormat="1" ht="15" hidden="1" outlineLevel="1">
      <c r="A6" s="719"/>
      <c r="B6" s="719"/>
      <c r="C6" s="736">
        <v>111.88336174000001</v>
      </c>
      <c r="D6" s="718"/>
      <c r="E6" s="718"/>
      <c r="F6" s="718"/>
      <c r="G6" s="718"/>
      <c r="H6" s="718"/>
    </row>
    <row r="7" spans="1:8" s="172" customFormat="1" ht="15" collapsed="1">
      <c r="A7" s="719" t="s">
        <v>665</v>
      </c>
      <c r="B7" s="743" t="s">
        <v>1600</v>
      </c>
      <c r="C7" s="790">
        <f>282.9+2.5</f>
        <v>285.39999999999998</v>
      </c>
      <c r="D7" s="737"/>
      <c r="E7" s="763"/>
      <c r="F7" s="718"/>
      <c r="G7" s="718"/>
      <c r="H7" s="718"/>
    </row>
    <row r="8" spans="1:8" ht="15">
      <c r="A8" s="719" t="s">
        <v>751</v>
      </c>
      <c r="B8" s="743"/>
      <c r="C8" s="790">
        <v>7.21</v>
      </c>
      <c r="D8" s="718"/>
      <c r="E8" s="763"/>
      <c r="F8" s="718"/>
      <c r="G8" s="718"/>
      <c r="H8" s="718"/>
    </row>
    <row r="9" spans="1:8" ht="15">
      <c r="A9" s="719" t="s">
        <v>667</v>
      </c>
      <c r="B9" s="743" t="s">
        <v>869</v>
      </c>
      <c r="C9" s="791">
        <f>5946-2.5</f>
        <v>5943.5</v>
      </c>
      <c r="D9" s="718"/>
      <c r="E9" s="763"/>
      <c r="F9" s="718"/>
      <c r="G9" s="718"/>
      <c r="H9" s="718"/>
    </row>
    <row r="10" spans="1:8" ht="15">
      <c r="A10" s="718"/>
      <c r="B10" s="730"/>
      <c r="C10" s="790">
        <f>SUM(C7:C9)</f>
        <v>6236.11</v>
      </c>
      <c r="D10" s="718"/>
      <c r="E10" s="763"/>
      <c r="F10" s="718"/>
      <c r="G10" s="718"/>
      <c r="H10" s="718"/>
    </row>
    <row r="11" spans="1:8" ht="15">
      <c r="A11" s="719" t="s">
        <v>668</v>
      </c>
      <c r="B11" s="730"/>
      <c r="C11" s="792"/>
      <c r="D11" s="718"/>
      <c r="E11" s="763"/>
      <c r="F11" s="718"/>
      <c r="G11" s="718"/>
      <c r="H11" s="724"/>
    </row>
    <row r="12" spans="1:8" ht="15">
      <c r="A12" s="718"/>
      <c r="B12" s="730"/>
      <c r="C12" s="790"/>
      <c r="D12" s="718"/>
      <c r="E12" s="763"/>
      <c r="F12" s="718"/>
      <c r="G12" s="718"/>
      <c r="H12" s="718"/>
    </row>
    <row r="13" spans="1:8" ht="15">
      <c r="A13" s="719" t="s">
        <v>755</v>
      </c>
      <c r="B13" s="743"/>
      <c r="C13" s="790">
        <v>2866.6</v>
      </c>
      <c r="D13" s="718"/>
      <c r="E13" s="763"/>
      <c r="F13" s="718"/>
      <c r="G13" s="718"/>
      <c r="H13" s="724"/>
    </row>
    <row r="14" spans="1:8" ht="15">
      <c r="A14" s="719" t="s">
        <v>1604</v>
      </c>
      <c r="B14" s="730"/>
      <c r="C14" s="790">
        <v>-7.21</v>
      </c>
      <c r="D14" s="718"/>
      <c r="E14" s="763"/>
      <c r="F14" s="718"/>
      <c r="G14" s="718"/>
      <c r="H14" s="718"/>
    </row>
    <row r="15" spans="1:8" ht="15">
      <c r="A15" s="719" t="s">
        <v>669</v>
      </c>
      <c r="B15" s="730"/>
      <c r="C15" s="790">
        <f>-282.9-2.5</f>
        <v>-285.39999999999998</v>
      </c>
      <c r="D15" s="718"/>
      <c r="E15" s="763"/>
      <c r="F15" s="718"/>
      <c r="G15" s="718"/>
      <c r="H15" s="718"/>
    </row>
    <row r="16" spans="1:8" ht="15">
      <c r="A16" s="718"/>
      <c r="B16" s="718"/>
      <c r="C16" s="790"/>
      <c r="D16" s="718"/>
      <c r="E16" s="763"/>
      <c r="F16" s="718"/>
      <c r="G16" s="718"/>
      <c r="H16" s="718"/>
    </row>
    <row r="17" spans="1:11" ht="15">
      <c r="A17" s="719" t="s">
        <v>670</v>
      </c>
      <c r="B17" s="789"/>
      <c r="C17" s="793">
        <f>SUM(C10:C16)</f>
        <v>8810.1</v>
      </c>
      <c r="D17" s="718"/>
      <c r="E17" s="763"/>
      <c r="F17" s="763"/>
      <c r="G17" s="718"/>
      <c r="H17" s="718"/>
      <c r="I17" s="718"/>
      <c r="J17" s="718"/>
      <c r="K17" s="738"/>
    </row>
    <row r="18" spans="1:11" ht="15">
      <c r="A18" s="729"/>
      <c r="B18" s="742"/>
      <c r="C18" s="794"/>
      <c r="D18" s="718"/>
      <c r="E18" s="763"/>
      <c r="F18" s="718"/>
      <c r="G18" s="723"/>
      <c r="H18" s="718"/>
      <c r="I18" s="718"/>
      <c r="J18" s="718"/>
      <c r="K18" s="718"/>
    </row>
    <row r="19" spans="1:11" ht="15">
      <c r="A19" s="683" t="s">
        <v>1302</v>
      </c>
      <c r="B19" s="742"/>
      <c r="C19" s="794"/>
      <c r="D19" s="718"/>
      <c r="E19" s="763"/>
      <c r="F19" s="718"/>
      <c r="G19" s="718"/>
      <c r="H19" s="718"/>
      <c r="I19" s="718"/>
      <c r="J19" s="718"/>
      <c r="K19" s="718"/>
    </row>
    <row r="20" spans="1:11" ht="15">
      <c r="A20" s="722" t="s">
        <v>1603</v>
      </c>
      <c r="B20" s="722"/>
      <c r="C20" s="795"/>
      <c r="D20" s="718"/>
      <c r="E20" s="763"/>
      <c r="F20" s="718"/>
      <c r="G20" s="718"/>
      <c r="H20" s="718"/>
      <c r="I20" s="718"/>
      <c r="J20" s="718"/>
      <c r="K20" s="718"/>
    </row>
    <row r="21" spans="1:11" ht="15">
      <c r="A21" s="722" t="s">
        <v>1571</v>
      </c>
      <c r="B21" s="722"/>
      <c r="C21" s="795">
        <v>1.71</v>
      </c>
      <c r="D21" s="718"/>
      <c r="E21" s="763"/>
      <c r="F21" s="718"/>
      <c r="G21" s="718"/>
      <c r="H21" s="718"/>
      <c r="I21" s="718"/>
      <c r="J21" s="718"/>
      <c r="K21" s="718"/>
    </row>
    <row r="22" spans="1:11" ht="15">
      <c r="A22" s="722" t="s">
        <v>1614</v>
      </c>
      <c r="B22" s="722"/>
      <c r="C22" s="795">
        <v>5.5</v>
      </c>
      <c r="D22" s="718"/>
      <c r="E22" s="763"/>
      <c r="F22" s="718"/>
      <c r="G22" s="718"/>
      <c r="H22" s="718"/>
      <c r="I22" s="718"/>
      <c r="J22" s="718"/>
      <c r="K22" s="718"/>
    </row>
    <row r="23" spans="1:11" ht="15">
      <c r="A23" s="718"/>
      <c r="B23" s="722"/>
      <c r="C23" s="796">
        <v>7.21</v>
      </c>
      <c r="D23" s="718"/>
      <c r="E23" s="763"/>
      <c r="F23" s="718"/>
      <c r="G23" s="718"/>
      <c r="H23" s="718"/>
      <c r="I23" s="718"/>
      <c r="J23" s="718"/>
      <c r="K23" s="718"/>
    </row>
    <row r="24" spans="1:11" ht="15">
      <c r="A24" s="722" t="s">
        <v>1608</v>
      </c>
      <c r="B24" s="722"/>
      <c r="C24" s="797">
        <v>5.5</v>
      </c>
      <c r="D24" s="718"/>
      <c r="E24" s="718"/>
      <c r="F24" s="718"/>
      <c r="G24" s="718"/>
      <c r="H24" s="718"/>
      <c r="I24" s="718"/>
      <c r="J24" s="718"/>
      <c r="K24" s="718"/>
    </row>
    <row r="25" spans="1:11" ht="15">
      <c r="A25" s="718"/>
      <c r="B25" s="722"/>
      <c r="C25" s="798">
        <v>7.21</v>
      </c>
      <c r="D25" s="718"/>
      <c r="E25" s="718"/>
      <c r="F25" s="718"/>
      <c r="G25" s="718"/>
      <c r="H25" s="718"/>
      <c r="I25" s="718"/>
      <c r="J25" s="718"/>
      <c r="K25" s="718"/>
    </row>
    <row r="28" spans="1:11" ht="15" hidden="1" outlineLevel="1">
      <c r="A28" s="741" t="s">
        <v>665</v>
      </c>
      <c r="B28" s="740"/>
      <c r="C28" s="718"/>
      <c r="D28" s="718"/>
      <c r="E28" s="718"/>
      <c r="F28" s="718"/>
      <c r="G28" s="718"/>
      <c r="H28" s="718"/>
      <c r="I28" s="718"/>
      <c r="J28" s="718"/>
      <c r="K28" s="718"/>
    </row>
    <row r="29" spans="1:11" ht="15" hidden="1" outlineLevel="1">
      <c r="A29" s="741" t="s">
        <v>1577</v>
      </c>
      <c r="B29" s="740"/>
      <c r="C29" s="718"/>
      <c r="D29" s="718"/>
      <c r="E29" s="718"/>
      <c r="F29" s="718"/>
      <c r="G29" s="718"/>
      <c r="H29" s="718"/>
      <c r="I29" s="718"/>
      <c r="J29" s="718"/>
      <c r="K29" s="718"/>
    </row>
    <row r="30" spans="1:11" hidden="1" outlineLevel="1">
      <c r="A30" s="739" t="s">
        <v>339</v>
      </c>
      <c r="B30" s="799">
        <v>15329.135939999998</v>
      </c>
    </row>
    <row r="31" spans="1:11" hidden="1" outlineLevel="1">
      <c r="A31" s="739" t="s">
        <v>1572</v>
      </c>
      <c r="B31" s="799">
        <v>94757.98152999999</v>
      </c>
    </row>
    <row r="32" spans="1:11" hidden="1" outlineLevel="1">
      <c r="A32" s="739" t="s">
        <v>1573</v>
      </c>
      <c r="B32" s="800">
        <v>19272</v>
      </c>
      <c r="D32" s="764"/>
    </row>
    <row r="33" spans="1:4" hidden="1" outlineLevel="1">
      <c r="A33" s="739" t="s">
        <v>1574</v>
      </c>
      <c r="B33" s="800">
        <v>2145</v>
      </c>
      <c r="D33" s="764"/>
    </row>
    <row r="34" spans="1:4" hidden="1" outlineLevel="1">
      <c r="A34" s="739" t="s">
        <v>1575</v>
      </c>
      <c r="B34" s="799">
        <v>5992.3174600000002</v>
      </c>
    </row>
    <row r="35" spans="1:4" hidden="1" outlineLevel="1">
      <c r="A35" s="739" t="s">
        <v>1576</v>
      </c>
      <c r="B35" s="799">
        <v>36014.271600000007</v>
      </c>
    </row>
    <row r="36" spans="1:4" ht="15" hidden="1" outlineLevel="1" thickBot="1">
      <c r="A36" s="740"/>
      <c r="B36" s="801">
        <f>SUM(B30:B35)/10^3</f>
        <v>173.51070652999999</v>
      </c>
    </row>
    <row r="37" spans="1:4" ht="15" hidden="1" outlineLevel="1" thickTop="1">
      <c r="A37" s="740"/>
      <c r="B37" s="802"/>
    </row>
    <row r="38" spans="1:4" hidden="1" outlineLevel="1">
      <c r="A38" s="741" t="s">
        <v>54</v>
      </c>
      <c r="B38" s="802"/>
    </row>
    <row r="39" spans="1:4" hidden="1" outlineLevel="1">
      <c r="A39" s="739" t="s">
        <v>1578</v>
      </c>
      <c r="B39" s="799">
        <v>71534.589680000005</v>
      </c>
    </row>
    <row r="40" spans="1:4" hidden="1" outlineLevel="1">
      <c r="A40" s="739" t="s">
        <v>1579</v>
      </c>
      <c r="B40" s="799">
        <v>30519.079600000001</v>
      </c>
    </row>
    <row r="41" spans="1:4" hidden="1" outlineLevel="1">
      <c r="A41" s="739" t="s">
        <v>1580</v>
      </c>
      <c r="B41" s="799">
        <v>9829.6924600000002</v>
      </c>
    </row>
    <row r="42" spans="1:4" ht="15" hidden="1" outlineLevel="1" thickBot="1">
      <c r="A42" s="740"/>
      <c r="B42" s="801">
        <v>111.88</v>
      </c>
    </row>
    <row r="43" spans="1:4" ht="15" collapsed="1">
      <c r="A43" s="718"/>
      <c r="B43" s="718"/>
    </row>
  </sheetData>
  <pageMargins left="0.25" right="0.25" top="0.75" bottom="0.75" header="0.3" footer="0.3"/>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sheetViews>
  <sheetFormatPr defaultColWidth="9.109375" defaultRowHeight="14.4"/>
  <cols>
    <col min="1" max="3" width="9.109375" style="67"/>
    <col min="4" max="4" width="37.33203125" style="67" bestFit="1" customWidth="1"/>
    <col min="5" max="5" width="13.109375" style="67" bestFit="1" customWidth="1"/>
    <col min="6" max="6" width="11.109375" style="67" bestFit="1" customWidth="1"/>
    <col min="7" max="7" width="13.109375" style="67" bestFit="1" customWidth="1"/>
    <col min="8" max="8" width="11.88671875" style="67" bestFit="1" customWidth="1"/>
    <col min="9" max="9" width="9.109375" style="67"/>
    <col min="10" max="10" width="10.6640625" style="67" bestFit="1" customWidth="1"/>
    <col min="11" max="11" width="9.109375" style="67"/>
    <col min="12" max="12" width="14.33203125" style="67" bestFit="1" customWidth="1"/>
    <col min="13" max="14" width="10.109375" style="67" bestFit="1" customWidth="1"/>
    <col min="15" max="16384" width="9.109375" style="67"/>
  </cols>
  <sheetData>
    <row r="1" spans="1:14">
      <c r="A1" s="3" t="s">
        <v>359</v>
      </c>
      <c r="B1" s="3"/>
      <c r="C1" s="3"/>
      <c r="D1" s="3" t="s">
        <v>488</v>
      </c>
      <c r="E1" s="3">
        <v>9.2903040000000006E-2</v>
      </c>
      <c r="F1" s="3">
        <v>9.2903040000000006E-2</v>
      </c>
      <c r="G1" s="3"/>
      <c r="H1" s="3"/>
      <c r="I1" s="3"/>
      <c r="J1" s="3"/>
      <c r="K1" s="3"/>
      <c r="L1" s="3"/>
      <c r="M1" s="3"/>
      <c r="N1" s="3"/>
    </row>
    <row r="2" spans="1:14">
      <c r="A2" s="3" t="s">
        <v>359</v>
      </c>
      <c r="B2" s="3"/>
      <c r="C2" s="3"/>
      <c r="D2" s="3"/>
      <c r="E2" s="3"/>
      <c r="F2" s="3"/>
      <c r="G2" s="3"/>
      <c r="H2" s="3"/>
      <c r="I2" s="3"/>
      <c r="J2" s="3"/>
      <c r="K2" s="3"/>
      <c r="L2" s="3"/>
      <c r="M2" s="3"/>
      <c r="N2" s="3"/>
    </row>
    <row r="3" spans="1:14">
      <c r="A3" s="4" t="s">
        <v>359</v>
      </c>
      <c r="B3" s="4"/>
      <c r="C3" s="3"/>
      <c r="D3" s="3"/>
      <c r="E3" s="3"/>
      <c r="F3" s="3"/>
      <c r="G3" s="3"/>
      <c r="H3" s="3"/>
      <c r="I3" s="3"/>
      <c r="J3" s="3"/>
      <c r="K3" s="3"/>
      <c r="L3" s="3"/>
      <c r="M3" s="3"/>
      <c r="N3" s="3"/>
    </row>
    <row r="4" spans="1:14">
      <c r="A4" s="4" t="s">
        <v>519</v>
      </c>
      <c r="B4" s="4"/>
      <c r="C4" s="3"/>
      <c r="D4" s="2" t="s">
        <v>520</v>
      </c>
      <c r="E4" s="3"/>
      <c r="F4" s="3"/>
      <c r="G4" s="3"/>
      <c r="H4" s="3"/>
      <c r="I4" s="3"/>
      <c r="J4" s="3"/>
      <c r="K4" s="3"/>
      <c r="L4" s="2" t="s">
        <v>521</v>
      </c>
      <c r="M4" s="3"/>
      <c r="N4" s="3"/>
    </row>
    <row r="5" spans="1:14">
      <c r="A5" s="4" t="s">
        <v>266</v>
      </c>
      <c r="B5" s="4"/>
      <c r="C5" s="3"/>
      <c r="D5" s="3"/>
      <c r="E5" s="973" t="s">
        <v>98</v>
      </c>
      <c r="F5" s="973"/>
      <c r="G5" s="973" t="s">
        <v>501</v>
      </c>
      <c r="H5" s="973"/>
      <c r="I5" s="973" t="s">
        <v>403</v>
      </c>
      <c r="J5" s="973"/>
      <c r="K5" s="3"/>
      <c r="L5" s="3"/>
      <c r="M5" s="3"/>
      <c r="N5" s="3"/>
    </row>
    <row r="6" spans="1:14">
      <c r="A6" s="4" t="s">
        <v>266</v>
      </c>
      <c r="B6" s="4"/>
      <c r="C6" s="3"/>
      <c r="D6" s="3"/>
      <c r="E6" s="34" t="s">
        <v>522</v>
      </c>
      <c r="F6" s="34" t="s">
        <v>505</v>
      </c>
      <c r="G6" s="34" t="s">
        <v>522</v>
      </c>
      <c r="H6" s="34" t="s">
        <v>505</v>
      </c>
      <c r="I6" s="34" t="s">
        <v>522</v>
      </c>
      <c r="J6" s="34" t="s">
        <v>505</v>
      </c>
      <c r="K6" s="3"/>
      <c r="L6" s="73" t="s">
        <v>523</v>
      </c>
      <c r="M6" s="74">
        <v>41639</v>
      </c>
      <c r="N6" s="74">
        <v>41455</v>
      </c>
    </row>
    <row r="7" spans="1:14">
      <c r="A7" s="4" t="s">
        <v>524</v>
      </c>
      <c r="B7" s="4"/>
      <c r="C7" s="3"/>
      <c r="D7" s="35" t="s">
        <v>54</v>
      </c>
      <c r="E7" s="36"/>
      <c r="F7" s="37"/>
      <c r="G7" s="38"/>
      <c r="H7" s="39"/>
      <c r="I7" s="38"/>
      <c r="J7" s="40"/>
      <c r="K7" s="3"/>
      <c r="L7" s="75"/>
      <c r="M7" s="75"/>
      <c r="N7" s="75"/>
    </row>
    <row r="8" spans="1:14">
      <c r="A8" s="4" t="s">
        <v>401</v>
      </c>
      <c r="B8" s="4"/>
      <c r="C8" s="3"/>
      <c r="D8" s="9" t="s">
        <v>56</v>
      </c>
      <c r="E8" s="41"/>
      <c r="F8" s="42"/>
      <c r="G8" s="43"/>
      <c r="H8" s="44"/>
      <c r="I8" s="43"/>
      <c r="J8" s="45"/>
      <c r="K8" s="3"/>
      <c r="L8" s="7"/>
      <c r="M8" s="35"/>
      <c r="N8" s="35"/>
    </row>
    <row r="9" spans="1:14">
      <c r="A9" s="4" t="s">
        <v>355</v>
      </c>
      <c r="B9" s="4"/>
      <c r="C9" s="3"/>
      <c r="D9" s="9" t="s">
        <v>55</v>
      </c>
      <c r="E9" s="41"/>
      <c r="F9" s="42"/>
      <c r="G9" s="43"/>
      <c r="H9" s="44"/>
      <c r="I9" s="43"/>
      <c r="J9" s="45"/>
      <c r="K9" s="3"/>
      <c r="L9" s="8" t="s">
        <v>525</v>
      </c>
      <c r="M9" s="9"/>
      <c r="N9" s="9">
        <v>0.92749999999999999</v>
      </c>
    </row>
    <row r="10" spans="1:14">
      <c r="A10" s="4" t="s">
        <v>355</v>
      </c>
      <c r="B10" s="4"/>
      <c r="C10" s="3"/>
      <c r="D10" s="9" t="s">
        <v>526</v>
      </c>
      <c r="E10" s="41"/>
      <c r="F10" s="42"/>
      <c r="G10" s="43"/>
      <c r="H10" s="42"/>
      <c r="I10" s="43"/>
      <c r="J10" s="45"/>
      <c r="K10" s="3"/>
      <c r="L10" s="8" t="s">
        <v>527</v>
      </c>
      <c r="M10" s="72"/>
      <c r="N10" s="72">
        <v>1.0266999999999999</v>
      </c>
    </row>
    <row r="11" spans="1:14">
      <c r="A11" s="4" t="s">
        <v>355</v>
      </c>
      <c r="B11" s="4"/>
      <c r="C11" s="3"/>
      <c r="D11" s="9" t="s">
        <v>390</v>
      </c>
      <c r="E11" s="41"/>
      <c r="F11" s="42"/>
      <c r="G11" s="43"/>
      <c r="H11" s="44"/>
      <c r="I11" s="43"/>
      <c r="J11" s="45"/>
      <c r="K11" s="3"/>
      <c r="L11" s="8" t="s">
        <v>528</v>
      </c>
      <c r="M11" s="9"/>
      <c r="N11" s="9">
        <v>0.70950000000000002</v>
      </c>
    </row>
    <row r="12" spans="1:14">
      <c r="A12" s="4" t="s">
        <v>355</v>
      </c>
      <c r="B12" s="4"/>
      <c r="C12" s="3"/>
      <c r="D12" s="9" t="s">
        <v>398</v>
      </c>
      <c r="E12" s="41"/>
      <c r="F12" s="42"/>
      <c r="G12" s="43"/>
      <c r="H12" s="44"/>
      <c r="I12" s="43"/>
      <c r="J12" s="45"/>
      <c r="K12" s="3"/>
      <c r="L12" s="8" t="s">
        <v>529</v>
      </c>
      <c r="M12" s="9"/>
      <c r="N12" s="9">
        <v>0.79410000000000003</v>
      </c>
    </row>
    <row r="13" spans="1:14">
      <c r="A13" s="4" t="s">
        <v>355</v>
      </c>
      <c r="B13" s="4"/>
      <c r="C13" s="3"/>
      <c r="D13" s="9" t="s">
        <v>400</v>
      </c>
      <c r="E13" s="41"/>
      <c r="F13" s="42"/>
      <c r="G13" s="43"/>
      <c r="H13" s="44"/>
      <c r="I13" s="43"/>
      <c r="J13" s="45"/>
      <c r="K13" s="3"/>
      <c r="L13" s="8" t="s">
        <v>530</v>
      </c>
      <c r="M13" s="9"/>
      <c r="N13" s="9">
        <v>1.1871</v>
      </c>
    </row>
    <row r="14" spans="1:14">
      <c r="A14" s="4" t="s">
        <v>355</v>
      </c>
      <c r="B14" s="4"/>
      <c r="C14" s="3"/>
      <c r="D14" s="9" t="s">
        <v>511</v>
      </c>
      <c r="E14" s="41"/>
      <c r="F14" s="42"/>
      <c r="G14" s="43"/>
      <c r="H14" s="42"/>
      <c r="I14" s="43"/>
      <c r="J14" s="45"/>
      <c r="K14" s="3"/>
      <c r="L14" s="6" t="s">
        <v>531</v>
      </c>
      <c r="M14" s="5"/>
      <c r="N14" s="5">
        <v>1.2492000000000001</v>
      </c>
    </row>
    <row r="15" spans="1:14">
      <c r="A15" s="4" t="s">
        <v>500</v>
      </c>
      <c r="B15" s="4"/>
      <c r="C15" s="3"/>
      <c r="D15" s="5" t="s">
        <v>532</v>
      </c>
      <c r="E15" s="46"/>
      <c r="F15" s="47"/>
      <c r="G15" s="48"/>
      <c r="H15" s="47"/>
      <c r="I15" s="48"/>
      <c r="J15" s="49"/>
      <c r="K15" s="3"/>
      <c r="L15" s="3"/>
      <c r="M15" s="3"/>
      <c r="N15" s="3"/>
    </row>
    <row r="16" spans="1:14">
      <c r="A16" s="4" t="s">
        <v>498</v>
      </c>
      <c r="B16" s="4"/>
      <c r="C16" s="3"/>
      <c r="D16" s="50" t="s">
        <v>533</v>
      </c>
      <c r="E16" s="51">
        <f t="shared" ref="E16:J16" si="0">SUM(E15,E7:E10)</f>
        <v>0</v>
      </c>
      <c r="F16" s="52">
        <f t="shared" si="0"/>
        <v>0</v>
      </c>
      <c r="G16" s="53">
        <f t="shared" si="0"/>
        <v>0</v>
      </c>
      <c r="H16" s="52">
        <f t="shared" si="0"/>
        <v>0</v>
      </c>
      <c r="I16" s="53">
        <f t="shared" si="0"/>
        <v>0</v>
      </c>
      <c r="J16" s="54">
        <f t="shared" si="0"/>
        <v>0</v>
      </c>
      <c r="K16" s="3"/>
      <c r="L16" s="3"/>
      <c r="M16" s="3"/>
      <c r="N16" s="3"/>
    </row>
    <row r="17" spans="1:14">
      <c r="A17" s="4" t="s">
        <v>534</v>
      </c>
      <c r="B17" s="4"/>
      <c r="C17" s="3"/>
      <c r="D17" s="55" t="s">
        <v>535</v>
      </c>
      <c r="E17" s="56"/>
      <c r="F17" s="56"/>
      <c r="G17" s="56"/>
      <c r="H17" s="56"/>
      <c r="I17" s="56"/>
      <c r="J17" s="56"/>
      <c r="K17" s="3"/>
      <c r="L17" s="3"/>
      <c r="M17" s="3"/>
      <c r="N17" s="3"/>
    </row>
    <row r="18" spans="1:14">
      <c r="A18" s="4" t="s">
        <v>422</v>
      </c>
      <c r="B18" s="4"/>
      <c r="C18" s="3"/>
      <c r="D18" s="3"/>
      <c r="E18" s="56"/>
      <c r="F18" s="56"/>
      <c r="G18" s="56"/>
      <c r="H18" s="56"/>
      <c r="I18" s="56"/>
      <c r="J18" s="56"/>
      <c r="K18" s="3"/>
      <c r="L18" s="3"/>
      <c r="M18" s="3"/>
      <c r="N18" s="3"/>
    </row>
    <row r="19" spans="1:14">
      <c r="A19" s="4" t="s">
        <v>536</v>
      </c>
      <c r="B19" s="4"/>
      <c r="C19" s="3"/>
      <c r="D19" s="3"/>
      <c r="E19" s="3"/>
      <c r="F19" s="3"/>
      <c r="G19" s="3"/>
      <c r="H19" s="3"/>
      <c r="I19" s="3"/>
      <c r="J19" s="3" t="s">
        <v>537</v>
      </c>
      <c r="K19" s="3"/>
      <c r="L19" s="3"/>
      <c r="M19" s="3"/>
      <c r="N19" s="3"/>
    </row>
    <row r="20" spans="1:14">
      <c r="A20" s="4" t="s">
        <v>538</v>
      </c>
      <c r="B20" s="4"/>
      <c r="C20" s="3"/>
      <c r="D20" s="3"/>
      <c r="E20" s="3"/>
      <c r="F20" s="3"/>
      <c r="G20" s="3"/>
      <c r="H20" s="3"/>
      <c r="I20" s="3"/>
      <c r="J20" s="3"/>
      <c r="K20" s="3"/>
      <c r="L20" s="3"/>
      <c r="M20" s="3"/>
      <c r="N20" s="3"/>
    </row>
    <row r="21" spans="1:14">
      <c r="A21" s="4" t="s">
        <v>394</v>
      </c>
      <c r="B21" s="4"/>
      <c r="C21" s="3"/>
      <c r="D21" s="3"/>
      <c r="E21" s="3"/>
      <c r="F21" s="3"/>
      <c r="G21" s="3"/>
      <c r="H21" s="3"/>
      <c r="I21" s="3"/>
      <c r="J21" s="3"/>
      <c r="K21" s="3"/>
      <c r="L21" s="3"/>
      <c r="M21" s="3"/>
      <c r="N21" s="3"/>
    </row>
    <row r="22" spans="1:14">
      <c r="A22" s="4" t="s">
        <v>539</v>
      </c>
      <c r="B22" s="4"/>
      <c r="C22" s="3"/>
      <c r="D22" s="2" t="s">
        <v>540</v>
      </c>
      <c r="E22" s="3"/>
      <c r="F22" s="3"/>
      <c r="G22" s="3"/>
      <c r="H22" s="3"/>
      <c r="I22" s="3"/>
      <c r="J22" s="3"/>
      <c r="K22" s="3"/>
      <c r="L22" s="3"/>
      <c r="M22" s="3"/>
      <c r="N22" s="3"/>
    </row>
    <row r="23" spans="1:14">
      <c r="A23" s="4" t="s">
        <v>541</v>
      </c>
      <c r="B23" s="4"/>
      <c r="C23" s="3"/>
      <c r="D23" s="3"/>
      <c r="E23" s="3"/>
      <c r="F23" s="3"/>
      <c r="G23" s="3"/>
      <c r="H23" s="3"/>
      <c r="I23" s="3"/>
      <c r="J23" s="3"/>
      <c r="K23" s="3"/>
      <c r="L23" s="3"/>
      <c r="M23" s="3"/>
      <c r="N23" s="3"/>
    </row>
    <row r="24" spans="1:14" ht="28.8">
      <c r="A24" s="3" t="s">
        <v>542</v>
      </c>
      <c r="B24" s="3"/>
      <c r="C24" s="3"/>
      <c r="D24" s="3"/>
      <c r="E24" s="57" t="s">
        <v>543</v>
      </c>
      <c r="F24" s="57" t="s">
        <v>544</v>
      </c>
      <c r="G24" s="57" t="s">
        <v>545</v>
      </c>
      <c r="H24" s="3"/>
      <c r="I24" s="3"/>
      <c r="J24" s="3"/>
      <c r="K24" s="3"/>
      <c r="L24" s="3"/>
      <c r="M24" s="3"/>
      <c r="N24" s="3"/>
    </row>
    <row r="25" spans="1:14">
      <c r="A25" s="3" t="s">
        <v>546</v>
      </c>
      <c r="B25" s="3"/>
      <c r="C25" s="3"/>
      <c r="D25" s="35" t="s">
        <v>54</v>
      </c>
      <c r="E25" s="38"/>
      <c r="F25" s="38"/>
      <c r="G25" s="58"/>
      <c r="H25" s="3"/>
      <c r="I25" s="3"/>
      <c r="J25" s="3"/>
      <c r="K25" s="3"/>
      <c r="L25" s="3"/>
      <c r="M25" s="3"/>
      <c r="N25" s="3"/>
    </row>
    <row r="26" spans="1:14">
      <c r="A26" s="3" t="s">
        <v>547</v>
      </c>
      <c r="B26" s="3"/>
      <c r="C26" s="3"/>
      <c r="D26" s="9" t="s">
        <v>55</v>
      </c>
      <c r="E26" s="43"/>
      <c r="F26" s="43"/>
      <c r="G26" s="59"/>
      <c r="H26" s="3"/>
      <c r="I26" s="3"/>
      <c r="J26" s="3"/>
      <c r="K26" s="3"/>
      <c r="L26" s="3"/>
      <c r="M26" s="3"/>
      <c r="N26" s="3"/>
    </row>
    <row r="27" spans="1:14">
      <c r="A27" s="3" t="s">
        <v>548</v>
      </c>
      <c r="B27" s="3"/>
      <c r="C27" s="3"/>
      <c r="D27" s="9" t="s">
        <v>549</v>
      </c>
      <c r="E27" s="43"/>
      <c r="F27" s="43"/>
      <c r="G27" s="59"/>
      <c r="H27" s="3"/>
      <c r="I27" s="3"/>
      <c r="J27" s="3"/>
      <c r="K27" s="3"/>
      <c r="L27" s="3"/>
      <c r="M27" s="3"/>
      <c r="N27" s="3"/>
    </row>
    <row r="28" spans="1:14">
      <c r="A28" s="3" t="s">
        <v>550</v>
      </c>
      <c r="B28" s="3"/>
      <c r="C28" s="3"/>
      <c r="D28" s="9" t="s">
        <v>396</v>
      </c>
      <c r="E28" s="43"/>
      <c r="F28" s="43"/>
      <c r="G28" s="59"/>
      <c r="H28" s="3"/>
      <c r="I28" s="3"/>
      <c r="J28" s="3"/>
      <c r="K28" s="3"/>
      <c r="L28" s="3"/>
      <c r="M28" s="3"/>
      <c r="N28" s="3"/>
    </row>
    <row r="29" spans="1:14">
      <c r="A29" s="3" t="s">
        <v>551</v>
      </c>
      <c r="B29" s="3"/>
      <c r="C29" s="3"/>
      <c r="D29" s="60" t="s">
        <v>502</v>
      </c>
      <c r="E29" s="51">
        <f t="shared" ref="E29:G29" si="1">SUM(E25:E28)</f>
        <v>0</v>
      </c>
      <c r="F29" s="53">
        <f t="shared" si="1"/>
        <v>0</v>
      </c>
      <c r="G29" s="61">
        <f t="shared" si="1"/>
        <v>0</v>
      </c>
      <c r="H29" s="3"/>
      <c r="I29" s="3"/>
      <c r="J29" s="3"/>
      <c r="K29" s="3"/>
      <c r="L29" s="3"/>
      <c r="M29" s="3"/>
      <c r="N29" s="3"/>
    </row>
    <row r="30" spans="1:14">
      <c r="A30" s="3" t="s">
        <v>552</v>
      </c>
      <c r="B30" s="3"/>
      <c r="C30" s="3"/>
      <c r="D30" s="3"/>
      <c r="E30" s="3"/>
      <c r="F30" s="3"/>
      <c r="G30" s="3"/>
      <c r="H30" s="3"/>
      <c r="I30" s="3"/>
      <c r="J30" s="3"/>
      <c r="K30" s="3"/>
      <c r="L30" s="3"/>
      <c r="M30" s="3"/>
      <c r="N30" s="3"/>
    </row>
    <row r="31" spans="1:14">
      <c r="A31" s="4" t="s">
        <v>553</v>
      </c>
      <c r="B31" s="4"/>
      <c r="C31" s="3"/>
      <c r="D31" s="62" t="s">
        <v>554</v>
      </c>
      <c r="E31" s="63">
        <f>E27/$E$1</f>
        <v>0</v>
      </c>
      <c r="F31" s="64">
        <f>F27/$E$1</f>
        <v>0</v>
      </c>
      <c r="G31" s="65">
        <f>SUM(E31:F31)</f>
        <v>0</v>
      </c>
      <c r="H31" s="3"/>
      <c r="I31" s="3"/>
      <c r="J31" s="3"/>
      <c r="K31" s="3"/>
      <c r="L31" s="3"/>
      <c r="M31" s="3"/>
      <c r="N31" s="3"/>
    </row>
    <row r="32" spans="1:14">
      <c r="A32" s="3" t="s">
        <v>391</v>
      </c>
      <c r="B32" s="3"/>
      <c r="C32" s="3"/>
      <c r="D32" s="3"/>
      <c r="E32" s="3"/>
      <c r="F32" s="3"/>
      <c r="G32" s="66">
        <f>G27/Sqft_to_sqm-G31</f>
        <v>0</v>
      </c>
      <c r="H32" s="3"/>
      <c r="I32" s="3"/>
      <c r="J32" s="3"/>
      <c r="K32" s="3"/>
      <c r="L32" s="3"/>
      <c r="M32" s="3"/>
      <c r="N32" s="3"/>
    </row>
    <row r="33" spans="1:14">
      <c r="A33" s="3" t="s">
        <v>399</v>
      </c>
      <c r="B33" s="3"/>
      <c r="C33" s="3"/>
      <c r="D33" s="3"/>
      <c r="E33" s="3"/>
      <c r="F33" s="3"/>
      <c r="G33" s="3"/>
      <c r="H33" s="3"/>
      <c r="I33" s="3"/>
      <c r="J33" s="3"/>
      <c r="K33" s="3"/>
      <c r="L33" s="3"/>
      <c r="M33" s="3"/>
      <c r="N33" s="3"/>
    </row>
    <row r="34" spans="1:14">
      <c r="A34" s="3" t="s">
        <v>422</v>
      </c>
      <c r="B34" s="3"/>
      <c r="C34" s="3"/>
      <c r="D34" s="3"/>
      <c r="E34" s="3"/>
      <c r="F34" s="3"/>
      <c r="G34" s="3"/>
      <c r="H34" s="3"/>
      <c r="I34" s="3"/>
      <c r="J34" s="3"/>
      <c r="K34" s="3"/>
      <c r="L34" s="3"/>
      <c r="M34" s="3"/>
      <c r="N34" s="3"/>
    </row>
    <row r="35" spans="1:14">
      <c r="A35" s="3" t="s">
        <v>436</v>
      </c>
      <c r="B35" s="3"/>
      <c r="C35" s="3"/>
      <c r="D35" s="3"/>
      <c r="E35" s="3"/>
      <c r="F35" s="3"/>
      <c r="G35" s="3"/>
      <c r="H35" s="3"/>
      <c r="I35" s="3"/>
      <c r="J35" s="3"/>
      <c r="K35" s="3"/>
      <c r="L35" s="3"/>
      <c r="M35" s="3"/>
      <c r="N35" s="3"/>
    </row>
    <row r="36" spans="1:14">
      <c r="A36" s="3" t="s">
        <v>436</v>
      </c>
      <c r="B36" s="3"/>
      <c r="C36" s="3"/>
      <c r="D36" s="3"/>
      <c r="E36" s="3"/>
      <c r="F36" s="3"/>
      <c r="G36" s="3"/>
      <c r="H36" s="3"/>
      <c r="I36" s="3"/>
      <c r="J36" s="3"/>
      <c r="K36" s="3"/>
      <c r="L36" s="3"/>
      <c r="M36" s="3"/>
      <c r="N36" s="3"/>
    </row>
    <row r="37" spans="1:14">
      <c r="A37" s="3" t="s">
        <v>436</v>
      </c>
      <c r="B37" s="3"/>
      <c r="C37" s="3"/>
      <c r="D37" s="3"/>
      <c r="E37" s="3"/>
      <c r="F37" s="3"/>
      <c r="G37" s="3"/>
      <c r="H37" s="3"/>
      <c r="I37" s="3"/>
      <c r="J37" s="3"/>
      <c r="K37" s="3"/>
      <c r="L37" s="3"/>
      <c r="M37" s="3"/>
      <c r="N37" s="3"/>
    </row>
    <row r="38" spans="1:14">
      <c r="A38" s="3" t="s">
        <v>436</v>
      </c>
      <c r="B38" s="3"/>
      <c r="C38" s="3"/>
      <c r="D38" s="3"/>
      <c r="E38" s="3"/>
      <c r="F38" s="3"/>
      <c r="G38" s="3"/>
      <c r="H38" s="3"/>
      <c r="I38" s="3"/>
      <c r="J38" s="3"/>
      <c r="K38" s="3"/>
      <c r="L38" s="3"/>
      <c r="M38" s="3"/>
      <c r="N38" s="3"/>
    </row>
    <row r="39" spans="1:14">
      <c r="A39" s="3" t="s">
        <v>436</v>
      </c>
      <c r="B39" s="3"/>
      <c r="C39" s="3"/>
      <c r="D39" s="3"/>
      <c r="E39" s="3"/>
      <c r="F39" s="3"/>
      <c r="G39" s="3"/>
      <c r="H39" s="3"/>
      <c r="I39" s="3"/>
      <c r="J39" s="3"/>
      <c r="K39" s="3"/>
      <c r="L39" s="3"/>
      <c r="M39" s="3"/>
      <c r="N39" s="3"/>
    </row>
    <row r="40" spans="1:14">
      <c r="A40" s="3" t="s">
        <v>436</v>
      </c>
      <c r="B40" s="3"/>
      <c r="C40" s="3"/>
      <c r="D40" s="3"/>
      <c r="E40" s="3"/>
      <c r="F40" s="3"/>
      <c r="G40" s="3"/>
      <c r="H40" s="3"/>
      <c r="I40" s="3"/>
      <c r="J40" s="3"/>
      <c r="K40" s="3"/>
      <c r="L40" s="3"/>
      <c r="M40" s="3"/>
      <c r="N40" s="3"/>
    </row>
    <row r="41" spans="1:14">
      <c r="A41" s="3" t="s">
        <v>436</v>
      </c>
      <c r="B41" s="3"/>
      <c r="C41" s="3"/>
      <c r="D41" s="3"/>
      <c r="E41" s="3"/>
      <c r="F41" s="3"/>
      <c r="G41" s="3"/>
      <c r="H41" s="3"/>
      <c r="I41" s="3"/>
      <c r="J41" s="3"/>
      <c r="K41" s="3"/>
      <c r="L41" s="3"/>
      <c r="M41" s="3"/>
      <c r="N41" s="3"/>
    </row>
    <row r="42" spans="1:14">
      <c r="A42" s="3" t="s">
        <v>436</v>
      </c>
      <c r="B42" s="3"/>
      <c r="C42" s="3"/>
      <c r="D42" s="3"/>
      <c r="E42" s="3"/>
      <c r="F42" s="3"/>
      <c r="G42" s="3"/>
      <c r="H42" s="3"/>
      <c r="I42" s="3"/>
      <c r="J42" s="3"/>
      <c r="K42" s="3"/>
      <c r="L42" s="3"/>
      <c r="M42" s="3"/>
      <c r="N42" s="3"/>
    </row>
    <row r="43" spans="1:14">
      <c r="A43" s="3" t="s">
        <v>555</v>
      </c>
      <c r="B43" s="3"/>
      <c r="C43" s="3"/>
      <c r="D43" s="3"/>
      <c r="E43" s="3"/>
      <c r="F43" s="3"/>
      <c r="G43" s="3"/>
      <c r="H43" s="3"/>
      <c r="I43" s="3"/>
      <c r="J43" s="3"/>
      <c r="K43" s="3"/>
      <c r="L43" s="3"/>
      <c r="M43" s="3"/>
      <c r="N43" s="3"/>
    </row>
    <row r="44" spans="1:14">
      <c r="A44" s="3" t="s">
        <v>422</v>
      </c>
      <c r="B44" s="3"/>
      <c r="C44" s="3"/>
      <c r="D44" s="3"/>
      <c r="E44" s="3"/>
      <c r="F44" s="3"/>
      <c r="G44" s="3"/>
      <c r="H44" s="3"/>
      <c r="I44" s="3"/>
      <c r="J44" s="3"/>
      <c r="K44" s="3"/>
      <c r="L44" s="3"/>
      <c r="M44" s="3"/>
      <c r="N44" s="3"/>
    </row>
    <row r="45" spans="1:14">
      <c r="A45" s="3" t="s">
        <v>422</v>
      </c>
      <c r="B45" s="3"/>
      <c r="C45" s="3"/>
      <c r="D45" s="3"/>
      <c r="E45" s="3"/>
      <c r="F45" s="3"/>
      <c r="G45" s="3"/>
      <c r="H45" s="3"/>
      <c r="I45" s="3"/>
      <c r="J45" s="3"/>
      <c r="K45" s="3"/>
      <c r="L45" s="3"/>
      <c r="M45" s="3"/>
      <c r="N45" s="3"/>
    </row>
    <row r="46" spans="1:14">
      <c r="A46" s="3" t="s">
        <v>556</v>
      </c>
      <c r="B46" s="3"/>
      <c r="C46" s="3"/>
      <c r="D46" s="3"/>
      <c r="E46" s="3"/>
      <c r="F46" s="3"/>
      <c r="G46" s="3"/>
      <c r="H46" s="3"/>
      <c r="I46" s="3"/>
      <c r="J46" s="3"/>
      <c r="K46" s="3"/>
      <c r="L46" s="3"/>
      <c r="M46" s="3"/>
      <c r="N46" s="3"/>
    </row>
    <row r="47" spans="1:14">
      <c r="A47" s="3" t="s">
        <v>391</v>
      </c>
      <c r="B47" s="3"/>
      <c r="C47" s="3"/>
      <c r="D47" s="3"/>
      <c r="E47" s="3"/>
      <c r="F47" s="3"/>
      <c r="G47" s="3"/>
      <c r="H47" s="3"/>
      <c r="I47" s="3"/>
      <c r="J47" s="3"/>
      <c r="K47" s="3"/>
      <c r="L47" s="3"/>
      <c r="M47" s="3"/>
      <c r="N47" s="3"/>
    </row>
    <row r="48" spans="1:14">
      <c r="A48" s="3" t="s">
        <v>557</v>
      </c>
      <c r="B48" s="3"/>
      <c r="C48" s="3"/>
      <c r="D48" s="3"/>
      <c r="E48" s="3"/>
      <c r="F48" s="3"/>
      <c r="G48" s="3"/>
      <c r="H48" s="3"/>
      <c r="I48" s="3"/>
      <c r="J48" s="3"/>
      <c r="K48" s="3"/>
      <c r="L48" s="3"/>
      <c r="M48" s="3"/>
      <c r="N48" s="3"/>
    </row>
    <row r="49" spans="1:14">
      <c r="A49" s="3" t="s">
        <v>397</v>
      </c>
      <c r="B49" s="3"/>
      <c r="C49" s="3"/>
      <c r="D49" s="3"/>
      <c r="E49" s="3"/>
      <c r="F49" s="3"/>
      <c r="G49" s="3"/>
      <c r="H49" s="3"/>
      <c r="I49" s="3"/>
      <c r="J49" s="3"/>
      <c r="K49" s="3"/>
      <c r="L49" s="3"/>
      <c r="M49" s="3"/>
      <c r="N49" s="3"/>
    </row>
    <row r="50" spans="1:14">
      <c r="A50" s="3" t="s">
        <v>422</v>
      </c>
      <c r="B50" s="3"/>
      <c r="C50" s="3"/>
      <c r="D50" s="3"/>
      <c r="E50" s="3"/>
      <c r="F50" s="3"/>
      <c r="G50" s="3"/>
      <c r="H50" s="3"/>
      <c r="I50" s="3"/>
      <c r="J50" s="3"/>
      <c r="K50" s="3"/>
      <c r="L50" s="3"/>
      <c r="M50" s="3"/>
      <c r="N50" s="3"/>
    </row>
    <row r="51" spans="1:14">
      <c r="A51" s="3" t="s">
        <v>499</v>
      </c>
      <c r="B51" s="3"/>
      <c r="C51" s="3"/>
      <c r="D51" s="3"/>
      <c r="E51" s="3"/>
      <c r="F51" s="3"/>
      <c r="G51" s="3"/>
      <c r="H51" s="3"/>
      <c r="I51" s="3"/>
      <c r="J51" s="3"/>
      <c r="K51" s="3"/>
      <c r="L51" s="3"/>
      <c r="M51" s="3"/>
      <c r="N51" s="3"/>
    </row>
    <row r="52" spans="1:14">
      <c r="A52" s="3" t="s">
        <v>499</v>
      </c>
      <c r="B52" s="3"/>
      <c r="C52" s="3"/>
      <c r="D52" s="3"/>
      <c r="E52" s="3"/>
      <c r="F52" s="3"/>
      <c r="G52" s="3"/>
      <c r="H52" s="3"/>
      <c r="I52" s="3"/>
      <c r="J52" s="3"/>
      <c r="K52" s="3"/>
      <c r="L52" s="3"/>
      <c r="M52" s="3"/>
      <c r="N52" s="3"/>
    </row>
    <row r="53" spans="1:14">
      <c r="A53" s="3" t="s">
        <v>558</v>
      </c>
      <c r="B53" s="3"/>
      <c r="C53" s="3"/>
      <c r="D53" s="3"/>
      <c r="E53" s="3"/>
      <c r="F53" s="3"/>
      <c r="G53" s="3"/>
      <c r="H53" s="3"/>
      <c r="I53" s="3"/>
      <c r="J53" s="3"/>
      <c r="K53" s="3"/>
      <c r="L53" s="3"/>
      <c r="M53" s="3"/>
      <c r="N53" s="3"/>
    </row>
    <row r="54" spans="1:14">
      <c r="A54" s="3" t="s">
        <v>550</v>
      </c>
      <c r="B54" s="3"/>
      <c r="C54" s="3"/>
      <c r="D54" s="3"/>
      <c r="E54" s="3"/>
      <c r="F54" s="3"/>
      <c r="G54" s="3"/>
      <c r="H54" s="3"/>
      <c r="I54" s="3"/>
      <c r="J54" s="3"/>
      <c r="K54" s="3"/>
      <c r="L54" s="3"/>
      <c r="M54" s="3"/>
      <c r="N54" s="3"/>
    </row>
    <row r="55" spans="1:14">
      <c r="A55" s="3" t="s">
        <v>395</v>
      </c>
      <c r="B55" s="3"/>
      <c r="C55" s="3"/>
      <c r="D55" s="3"/>
      <c r="E55" s="3"/>
      <c r="F55" s="3"/>
      <c r="G55" s="3"/>
      <c r="H55" s="3"/>
      <c r="I55" s="3"/>
      <c r="J55" s="3"/>
      <c r="K55" s="3"/>
      <c r="L55" s="3"/>
      <c r="M55" s="3"/>
      <c r="N55" s="3"/>
    </row>
    <row r="56" spans="1:14">
      <c r="A56" s="3" t="s">
        <v>392</v>
      </c>
      <c r="B56" s="3"/>
      <c r="C56" s="3"/>
      <c r="D56" s="3"/>
      <c r="E56" s="3"/>
      <c r="F56" s="3"/>
      <c r="G56" s="3"/>
      <c r="H56" s="3"/>
      <c r="I56" s="3"/>
      <c r="J56" s="3"/>
      <c r="K56" s="3"/>
      <c r="L56" s="3"/>
      <c r="M56" s="3"/>
      <c r="N56" s="3"/>
    </row>
    <row r="57" spans="1:14">
      <c r="A57" s="3" t="s">
        <v>393</v>
      </c>
      <c r="B57" s="3"/>
      <c r="C57" s="3"/>
      <c r="D57" s="3"/>
      <c r="E57" s="3"/>
      <c r="F57" s="3"/>
      <c r="G57" s="3"/>
      <c r="H57" s="3"/>
      <c r="I57" s="3"/>
      <c r="J57" s="3"/>
      <c r="K57" s="3"/>
      <c r="L57" s="3"/>
      <c r="M57" s="3"/>
      <c r="N57" s="3"/>
    </row>
    <row r="58" spans="1:14">
      <c r="A58" s="3" t="s">
        <v>559</v>
      </c>
      <c r="B58" s="3"/>
      <c r="C58" s="3"/>
      <c r="D58" s="3"/>
      <c r="E58" s="3"/>
      <c r="F58" s="3"/>
      <c r="G58" s="3"/>
      <c r="H58" s="3"/>
      <c r="I58" s="3"/>
      <c r="J58" s="3"/>
      <c r="K58" s="3"/>
      <c r="L58" s="3"/>
      <c r="M58" s="3"/>
      <c r="N58" s="3"/>
    </row>
    <row r="59" spans="1:14">
      <c r="A59" s="3" t="s">
        <v>422</v>
      </c>
      <c r="B59" s="3"/>
      <c r="C59" s="3"/>
      <c r="D59" s="3"/>
      <c r="E59" s="3"/>
      <c r="F59" s="3"/>
      <c r="G59" s="3"/>
      <c r="H59" s="3"/>
      <c r="I59" s="3"/>
      <c r="J59" s="3"/>
      <c r="K59" s="3"/>
      <c r="L59" s="3"/>
      <c r="M59" s="3"/>
      <c r="N59" s="3"/>
    </row>
    <row r="60" spans="1:14">
      <c r="A60" s="3" t="s">
        <v>422</v>
      </c>
      <c r="B60" s="3"/>
      <c r="C60" s="3"/>
      <c r="D60" s="3"/>
      <c r="E60" s="3"/>
      <c r="F60" s="3"/>
      <c r="G60" s="3"/>
      <c r="H60" s="3"/>
      <c r="I60" s="3"/>
      <c r="J60" s="3"/>
      <c r="K60" s="3"/>
      <c r="L60" s="3"/>
      <c r="M60" s="3"/>
      <c r="N60" s="3"/>
    </row>
    <row r="61" spans="1:14">
      <c r="A61" s="3" t="s">
        <v>422</v>
      </c>
      <c r="B61" s="3"/>
      <c r="C61" s="3"/>
      <c r="D61" s="3"/>
      <c r="E61" s="3"/>
      <c r="F61" s="3"/>
      <c r="G61" s="3"/>
      <c r="H61" s="3"/>
      <c r="I61" s="3"/>
      <c r="J61" s="3"/>
      <c r="K61" s="3"/>
      <c r="L61" s="3"/>
      <c r="M61" s="3"/>
      <c r="N61" s="3"/>
    </row>
    <row r="62" spans="1:14">
      <c r="A62" s="3" t="s">
        <v>422</v>
      </c>
      <c r="B62" s="3"/>
      <c r="C62" s="3"/>
      <c r="D62" s="3"/>
      <c r="E62" s="3"/>
      <c r="F62" s="3"/>
      <c r="G62" s="3"/>
      <c r="H62" s="3"/>
      <c r="I62" s="3"/>
      <c r="J62" s="3"/>
      <c r="K62" s="3"/>
      <c r="L62" s="3"/>
      <c r="M62" s="3"/>
      <c r="N62" s="3"/>
    </row>
    <row r="63" spans="1:14">
      <c r="A63" s="3" t="s">
        <v>422</v>
      </c>
      <c r="B63" s="3"/>
      <c r="C63" s="3"/>
      <c r="D63" s="3"/>
      <c r="E63" s="3"/>
      <c r="F63" s="3"/>
      <c r="G63" s="3"/>
      <c r="H63" s="3"/>
      <c r="I63" s="3"/>
      <c r="J63" s="3"/>
      <c r="K63" s="3"/>
      <c r="L63" s="3"/>
      <c r="M63" s="3"/>
      <c r="N63" s="3"/>
    </row>
    <row r="64" spans="1:14">
      <c r="A64" s="3" t="s">
        <v>422</v>
      </c>
      <c r="B64" s="3"/>
      <c r="C64" s="3"/>
      <c r="D64" s="3"/>
      <c r="E64" s="3"/>
      <c r="F64" s="3"/>
      <c r="G64" s="3"/>
      <c r="H64" s="3"/>
      <c r="I64" s="3"/>
      <c r="J64" s="3"/>
      <c r="K64" s="3"/>
      <c r="L64" s="3"/>
      <c r="M64" s="3"/>
      <c r="N64" s="3"/>
    </row>
    <row r="65" spans="1:14">
      <c r="A65" s="3" t="s">
        <v>560</v>
      </c>
      <c r="B65" s="3"/>
      <c r="C65" s="3"/>
      <c r="D65" s="3"/>
      <c r="E65" s="3"/>
      <c r="F65" s="3"/>
      <c r="G65" s="3"/>
      <c r="H65" s="3"/>
      <c r="I65" s="3"/>
      <c r="J65" s="3"/>
      <c r="K65" s="3"/>
      <c r="L65" s="3"/>
      <c r="M65" s="3"/>
      <c r="N65" s="3"/>
    </row>
    <row r="66" spans="1:14">
      <c r="A66" s="3" t="s">
        <v>500</v>
      </c>
      <c r="B66" s="3"/>
      <c r="C66" s="3"/>
      <c r="D66" s="3"/>
      <c r="E66" s="3"/>
      <c r="F66" s="3"/>
      <c r="G66" s="3"/>
      <c r="H66" s="3"/>
      <c r="I66" s="3"/>
      <c r="J66" s="3"/>
      <c r="K66" s="3"/>
      <c r="L66" s="3"/>
      <c r="M66" s="3"/>
      <c r="N66" s="3"/>
    </row>
    <row r="67" spans="1:14">
      <c r="A67" s="3" t="s">
        <v>448</v>
      </c>
      <c r="B67" s="3"/>
      <c r="C67" s="3"/>
      <c r="D67" s="3"/>
      <c r="E67" s="3"/>
      <c r="F67" s="3"/>
      <c r="G67" s="3"/>
      <c r="H67" s="3"/>
      <c r="I67" s="3"/>
      <c r="J67" s="3"/>
      <c r="K67" s="3"/>
      <c r="L67" s="3"/>
      <c r="M67" s="3"/>
      <c r="N67" s="3"/>
    </row>
    <row r="68" spans="1:14">
      <c r="A68" s="3" t="s">
        <v>561</v>
      </c>
      <c r="B68" s="3"/>
      <c r="C68" s="3"/>
      <c r="D68" s="3"/>
      <c r="E68" s="3"/>
      <c r="F68" s="3"/>
      <c r="G68" s="3"/>
      <c r="H68" s="3"/>
      <c r="I68" s="3"/>
      <c r="J68" s="3"/>
      <c r="K68" s="3"/>
      <c r="L68" s="3"/>
      <c r="M68" s="3"/>
      <c r="N68" s="3"/>
    </row>
    <row r="69" spans="1:14">
      <c r="A69" s="3" t="s">
        <v>266</v>
      </c>
      <c r="B69" s="3"/>
      <c r="C69" s="3"/>
      <c r="D69" s="3"/>
      <c r="E69" s="3"/>
      <c r="F69" s="3"/>
      <c r="G69" s="3"/>
      <c r="H69" s="3"/>
      <c r="I69" s="3"/>
      <c r="J69" s="3"/>
      <c r="K69" s="3"/>
      <c r="L69" s="3"/>
      <c r="M69" s="3"/>
      <c r="N69" s="3"/>
    </row>
    <row r="70" spans="1:14">
      <c r="A70" s="3" t="s">
        <v>562</v>
      </c>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c r="A74" s="3"/>
      <c r="B74" s="3"/>
      <c r="C74" s="3"/>
      <c r="D74" s="3"/>
      <c r="E74" s="3"/>
      <c r="F74" s="3"/>
      <c r="G74" s="3"/>
      <c r="H74" s="3"/>
      <c r="I74" s="3"/>
      <c r="J74" s="3"/>
      <c r="K74" s="3"/>
      <c r="L74" s="3"/>
      <c r="M74" s="3"/>
      <c r="N74" s="3"/>
    </row>
    <row r="75" spans="1:14">
      <c r="A75" s="3"/>
      <c r="B75" s="3"/>
      <c r="C75" s="3"/>
      <c r="D75" s="3"/>
      <c r="E75" s="3"/>
      <c r="F75" s="3"/>
      <c r="G75" s="3"/>
      <c r="H75" s="3"/>
      <c r="I75" s="3"/>
      <c r="J75" s="3"/>
      <c r="K75" s="3"/>
      <c r="L75" s="3"/>
      <c r="M75" s="3"/>
      <c r="N75" s="3"/>
    </row>
    <row r="76" spans="1:14">
      <c r="A76" s="3"/>
      <c r="B76" s="3"/>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c r="A78" s="3"/>
      <c r="B78" s="3"/>
      <c r="C78" s="3"/>
      <c r="D78" s="3"/>
      <c r="E78" s="3"/>
      <c r="F78" s="3"/>
      <c r="G78" s="3"/>
      <c r="H78" s="3"/>
      <c r="I78" s="3"/>
      <c r="J78" s="3"/>
      <c r="K78" s="3"/>
      <c r="L78" s="3"/>
      <c r="M78" s="3"/>
      <c r="N78" s="3"/>
    </row>
    <row r="79" spans="1:14">
      <c r="A79" s="3"/>
      <c r="B79" s="3"/>
      <c r="C79" s="3"/>
      <c r="D79" s="3"/>
      <c r="E79" s="3"/>
      <c r="F79" s="3"/>
      <c r="G79" s="3"/>
      <c r="H79" s="3"/>
      <c r="I79" s="3"/>
      <c r="J79" s="3"/>
      <c r="K79" s="3"/>
      <c r="L79" s="3"/>
      <c r="M79" s="3"/>
      <c r="N79" s="3"/>
    </row>
    <row r="80" spans="1:14">
      <c r="A80" s="3"/>
      <c r="B80" s="3"/>
      <c r="C80" s="3"/>
      <c r="D80" s="3"/>
      <c r="E80" s="3"/>
      <c r="F80" s="3"/>
      <c r="G80" s="3"/>
      <c r="H80" s="3"/>
      <c r="I80" s="3"/>
      <c r="J80" s="3"/>
      <c r="K80" s="3"/>
      <c r="L80" s="3"/>
      <c r="M80" s="3"/>
      <c r="N80" s="3"/>
    </row>
    <row r="81" spans="1:14">
      <c r="A81" s="3"/>
      <c r="B81" s="3"/>
      <c r="C81" s="3"/>
      <c r="D81" s="3"/>
      <c r="E81" s="3"/>
      <c r="F81" s="3"/>
      <c r="G81" s="3"/>
      <c r="H81" s="3"/>
      <c r="I81" s="3"/>
      <c r="J81" s="3"/>
      <c r="K81" s="3"/>
      <c r="L81" s="3"/>
      <c r="M81" s="3"/>
      <c r="N81" s="3"/>
    </row>
    <row r="82" spans="1:14">
      <c r="A82" s="3"/>
      <c r="B82" s="3"/>
      <c r="C82" s="3"/>
      <c r="D82" s="3"/>
      <c r="E82" s="3"/>
      <c r="F82" s="3"/>
      <c r="G82" s="3"/>
      <c r="H82" s="3"/>
      <c r="I82" s="3"/>
      <c r="J82" s="3"/>
      <c r="K82" s="3"/>
      <c r="L82" s="3"/>
      <c r="M82" s="3"/>
      <c r="N82" s="3"/>
    </row>
    <row r="83" spans="1:14">
      <c r="A83" s="3"/>
      <c r="B83" s="3"/>
      <c r="C83" s="3"/>
      <c r="D83" s="3"/>
      <c r="E83" s="3"/>
      <c r="F83" s="3"/>
      <c r="G83" s="3"/>
      <c r="H83" s="3"/>
      <c r="I83" s="3"/>
      <c r="J83" s="3"/>
      <c r="K83" s="3"/>
      <c r="L83" s="3"/>
      <c r="M83" s="3"/>
      <c r="N83" s="3"/>
    </row>
    <row r="84" spans="1:14">
      <c r="A84" s="3"/>
      <c r="B84" s="3"/>
      <c r="C84" s="3"/>
      <c r="D84" s="3"/>
      <c r="E84" s="3"/>
      <c r="F84" s="3"/>
      <c r="G84" s="3"/>
      <c r="H84" s="3"/>
      <c r="I84" s="3"/>
      <c r="J84" s="3"/>
      <c r="K84" s="3"/>
      <c r="L84" s="3"/>
      <c r="M84" s="3"/>
      <c r="N84" s="3"/>
    </row>
    <row r="85" spans="1:14">
      <c r="A85" s="3"/>
      <c r="B85" s="3"/>
      <c r="C85" s="3"/>
      <c r="D85" s="3"/>
      <c r="E85" s="3"/>
      <c r="F85" s="3"/>
      <c r="G85" s="3"/>
      <c r="H85" s="3"/>
      <c r="I85" s="3"/>
      <c r="J85" s="3"/>
      <c r="K85" s="3"/>
      <c r="L85" s="3"/>
      <c r="M85" s="3"/>
      <c r="N85" s="3"/>
    </row>
  </sheetData>
  <customSheetViews>
    <customSheetView guid="{5996ADFB-8E82-4FE9-A10F-BC1B27A8C7B8}">
      <selection activeCell="J24" sqref="J24"/>
      <pageMargins left="0.7" right="0.7" top="0.75" bottom="0.75" header="0.3" footer="0.3"/>
      <pageSetup paperSize="9" orientation="portrait" horizontalDpi="300" verticalDpi="300" r:id="rId1"/>
    </customSheetView>
    <customSheetView guid="{3F9D89EB-5E21-47DF-BD02-9030CE6E1F5D}">
      <selection activeCell="J24" sqref="J24"/>
      <pageMargins left="0.7" right="0.7" top="0.75" bottom="0.75" header="0.3" footer="0.3"/>
      <pageSetup paperSize="9" orientation="portrait" horizontalDpi="300" verticalDpi="300" r:id="rId2"/>
    </customSheetView>
    <customSheetView guid="{ED806524-C327-425D-989D-C17024E68345}">
      <selection activeCell="J24" sqref="J24"/>
      <pageMargins left="0.7" right="0.7" top="0.75" bottom="0.75" header="0.3" footer="0.3"/>
      <pageSetup paperSize="9" orientation="portrait" horizontalDpi="300" verticalDpi="300" r:id="rId3"/>
    </customSheetView>
    <customSheetView guid="{AE682256-2CC0-42F0-B155-D499D472BADF}">
      <selection activeCell="J24" sqref="J24"/>
      <pageMargins left="0.7" right="0.7" top="0.75" bottom="0.75" header="0.3" footer="0.3"/>
      <pageSetup paperSize="9" orientation="portrait" horizontalDpi="300" verticalDpi="300" r:id="rId4"/>
    </customSheetView>
    <customSheetView guid="{475B9381-1E42-4D1E-925A-2D7E05FF300E}">
      <selection activeCell="J24" sqref="J24"/>
      <pageMargins left="0.7" right="0.7" top="0.75" bottom="0.75" header="0.3" footer="0.3"/>
      <pageSetup paperSize="9" orientation="portrait" horizontalDpi="300" verticalDpi="300" r:id="rId5"/>
    </customSheetView>
    <customSheetView guid="{AF686B82-CCAA-4CAA-8129-B2B2A711E405}">
      <selection activeCell="J24" sqref="J24"/>
      <pageMargins left="0.7" right="0.7" top="0.75" bottom="0.75" header="0.3" footer="0.3"/>
      <pageSetup paperSize="9" orientation="portrait" horizontalDpi="300" verticalDpi="300" r:id="rId6"/>
    </customSheetView>
    <customSheetView guid="{7F24D35C-EF8F-4086-9B0B-5D8CCB537278}">
      <selection activeCell="J24" sqref="J24"/>
      <pageMargins left="0.7" right="0.7" top="0.75" bottom="0.75" header="0.3" footer="0.3"/>
      <pageSetup paperSize="9" orientation="portrait" horizontalDpi="300" verticalDpi="300" r:id="rId7"/>
    </customSheetView>
    <customSheetView guid="{5D51D46E-B6B4-40E9-A559-206C14D4342E}">
      <selection activeCell="J24" sqref="J24"/>
      <pageMargins left="0.7" right="0.7" top="0.75" bottom="0.75" header="0.3" footer="0.3"/>
      <pageSetup paperSize="9" orientation="portrait" horizontalDpi="300" verticalDpi="300" r:id="rId8"/>
    </customSheetView>
    <customSheetView guid="{3F45A48F-ABE6-47C6-85C8-A876EBD35049}">
      <selection activeCell="J24" sqref="J24"/>
      <pageMargins left="0.7" right="0.7" top="0.75" bottom="0.75" header="0.3" footer="0.3"/>
      <pageSetup paperSize="9" orientation="portrait" horizontalDpi="300" verticalDpi="300" r:id="rId9"/>
    </customSheetView>
    <customSheetView guid="{8F861596-7B54-4582-B8C2-8AC3E24B0D75}">
      <selection activeCell="J24" sqref="J24"/>
      <pageMargins left="0.7" right="0.7" top="0.75" bottom="0.75" header="0.3" footer="0.3"/>
      <pageSetup paperSize="9" orientation="portrait" horizontalDpi="300" verticalDpi="300" r:id="rId10"/>
    </customSheetView>
    <customSheetView guid="{85ACE02A-D3BE-44B5-BD8E-A79C65B6932E}">
      <selection activeCell="J24" sqref="J24"/>
      <pageMargins left="0.7" right="0.7" top="0.75" bottom="0.75" header="0.3" footer="0.3"/>
      <pageSetup paperSize="9" orientation="portrait" horizontalDpi="300" verticalDpi="300" r:id="rId11"/>
    </customSheetView>
    <customSheetView guid="{FE342BD5-6B63-4F1E-B6BC-4F17FCDCE2A3}">
      <selection activeCell="J24" sqref="J24"/>
      <pageMargins left="0.7" right="0.7" top="0.75" bottom="0.75" header="0.3" footer="0.3"/>
      <pageSetup paperSize="9" orientation="portrait" horizontalDpi="300" verticalDpi="300" r:id="rId12"/>
    </customSheetView>
  </customSheetViews>
  <mergeCells count="3">
    <mergeCell ref="E5:F5"/>
    <mergeCell ref="G5:H5"/>
    <mergeCell ref="I5:J5"/>
  </mergeCells>
  <pageMargins left="0.7" right="0.7" top="0.75" bottom="0.75" header="0.3" footer="0.3"/>
  <pageSetup paperSize="9" orientation="portrait" horizontalDpi="300" verticalDpi="300"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04"/>
  <sheetViews>
    <sheetView zoomScale="85" zoomScaleNormal="85" workbookViewId="0">
      <selection activeCell="C24" sqref="C24"/>
    </sheetView>
  </sheetViews>
  <sheetFormatPr defaultRowHeight="14.4"/>
  <cols>
    <col min="1" max="1" width="3.5546875" style="80" customWidth="1"/>
    <col min="2" max="2" width="16.5546875" style="112" customWidth="1"/>
    <col min="3" max="3" width="9.44140625" style="80" customWidth="1"/>
    <col min="4" max="4" width="5.6640625" style="80" customWidth="1"/>
    <col min="5" max="8" width="9.44140625" style="80" customWidth="1"/>
    <col min="9" max="9" width="4.33203125" style="80" bestFit="1" customWidth="1"/>
    <col min="10" max="10" width="10" style="80" customWidth="1"/>
    <col min="11" max="11" width="5.6640625" style="80" customWidth="1"/>
    <col min="12" max="12" width="3" style="80" customWidth="1"/>
    <col min="13" max="13" width="16.5546875" style="112" customWidth="1"/>
    <col min="14" max="18" width="9.44140625" style="80" customWidth="1"/>
    <col min="19" max="20" width="9.109375" style="80"/>
    <col min="21" max="25" width="9.88671875" style="80" hidden="1" customWidth="1"/>
    <col min="26" max="26" width="5.109375" style="80" customWidth="1"/>
    <col min="27" max="28" width="9.44140625" style="80" customWidth="1"/>
    <col min="29" max="256" width="9.109375" style="80"/>
    <col min="257" max="257" width="3.5546875" style="80" customWidth="1"/>
    <col min="258" max="258" width="16.5546875" style="80" customWidth="1"/>
    <col min="259" max="259" width="9.44140625" style="80" customWidth="1"/>
    <col min="260" max="260" width="5.6640625" style="80" customWidth="1"/>
    <col min="261" max="264" width="9.44140625" style="80" customWidth="1"/>
    <col min="265" max="265" width="4.33203125" style="80" bestFit="1" customWidth="1"/>
    <col min="266" max="266" width="10" style="80" customWidth="1"/>
    <col min="267" max="267" width="5.6640625" style="80" customWidth="1"/>
    <col min="268" max="268" width="3" style="80" customWidth="1"/>
    <col min="269" max="269" width="16.5546875" style="80" customWidth="1"/>
    <col min="270" max="274" width="9.44140625" style="80" customWidth="1"/>
    <col min="275" max="276" width="9.109375" style="80"/>
    <col min="277" max="281" width="0" style="80" hidden="1" customWidth="1"/>
    <col min="282" max="282" width="5.109375" style="80" customWidth="1"/>
    <col min="283" max="284" width="9.44140625" style="80" customWidth="1"/>
    <col min="285" max="512" width="9.109375" style="80"/>
    <col min="513" max="513" width="3.5546875" style="80" customWidth="1"/>
    <col min="514" max="514" width="16.5546875" style="80" customWidth="1"/>
    <col min="515" max="515" width="9.44140625" style="80" customWidth="1"/>
    <col min="516" max="516" width="5.6640625" style="80" customWidth="1"/>
    <col min="517" max="520" width="9.44140625" style="80" customWidth="1"/>
    <col min="521" max="521" width="4.33203125" style="80" bestFit="1" customWidth="1"/>
    <col min="522" max="522" width="10" style="80" customWidth="1"/>
    <col min="523" max="523" width="5.6640625" style="80" customWidth="1"/>
    <col min="524" max="524" width="3" style="80" customWidth="1"/>
    <col min="525" max="525" width="16.5546875" style="80" customWidth="1"/>
    <col min="526" max="530" width="9.44140625" style="80" customWidth="1"/>
    <col min="531" max="532" width="9.109375" style="80"/>
    <col min="533" max="537" width="0" style="80" hidden="1" customWidth="1"/>
    <col min="538" max="538" width="5.109375" style="80" customWidth="1"/>
    <col min="539" max="540" width="9.44140625" style="80" customWidth="1"/>
    <col min="541" max="768" width="9.109375" style="80"/>
    <col min="769" max="769" width="3.5546875" style="80" customWidth="1"/>
    <col min="770" max="770" width="16.5546875" style="80" customWidth="1"/>
    <col min="771" max="771" width="9.44140625" style="80" customWidth="1"/>
    <col min="772" max="772" width="5.6640625" style="80" customWidth="1"/>
    <col min="773" max="776" width="9.44140625" style="80" customWidth="1"/>
    <col min="777" max="777" width="4.33203125" style="80" bestFit="1" customWidth="1"/>
    <col min="778" max="778" width="10" style="80" customWidth="1"/>
    <col min="779" max="779" width="5.6640625" style="80" customWidth="1"/>
    <col min="780" max="780" width="3" style="80" customWidth="1"/>
    <col min="781" max="781" width="16.5546875" style="80" customWidth="1"/>
    <col min="782" max="786" width="9.44140625" style="80" customWidth="1"/>
    <col min="787" max="788" width="9.109375" style="80"/>
    <col min="789" max="793" width="0" style="80" hidden="1" customWidth="1"/>
    <col min="794" max="794" width="5.109375" style="80" customWidth="1"/>
    <col min="795" max="796" width="9.44140625" style="80" customWidth="1"/>
    <col min="797" max="1024" width="9.109375" style="80"/>
    <col min="1025" max="1025" width="3.5546875" style="80" customWidth="1"/>
    <col min="1026" max="1026" width="16.5546875" style="80" customWidth="1"/>
    <col min="1027" max="1027" width="9.44140625" style="80" customWidth="1"/>
    <col min="1028" max="1028" width="5.6640625" style="80" customWidth="1"/>
    <col min="1029" max="1032" width="9.44140625" style="80" customWidth="1"/>
    <col min="1033" max="1033" width="4.33203125" style="80" bestFit="1" customWidth="1"/>
    <col min="1034" max="1034" width="10" style="80" customWidth="1"/>
    <col min="1035" max="1035" width="5.6640625" style="80" customWidth="1"/>
    <col min="1036" max="1036" width="3" style="80" customWidth="1"/>
    <col min="1037" max="1037" width="16.5546875" style="80" customWidth="1"/>
    <col min="1038" max="1042" width="9.44140625" style="80" customWidth="1"/>
    <col min="1043" max="1044" width="9.109375" style="80"/>
    <col min="1045" max="1049" width="0" style="80" hidden="1" customWidth="1"/>
    <col min="1050" max="1050" width="5.109375" style="80" customWidth="1"/>
    <col min="1051" max="1052" width="9.44140625" style="80" customWidth="1"/>
    <col min="1053" max="1280" width="9.109375" style="80"/>
    <col min="1281" max="1281" width="3.5546875" style="80" customWidth="1"/>
    <col min="1282" max="1282" width="16.5546875" style="80" customWidth="1"/>
    <col min="1283" max="1283" width="9.44140625" style="80" customWidth="1"/>
    <col min="1284" max="1284" width="5.6640625" style="80" customWidth="1"/>
    <col min="1285" max="1288" width="9.44140625" style="80" customWidth="1"/>
    <col min="1289" max="1289" width="4.33203125" style="80" bestFit="1" customWidth="1"/>
    <col min="1290" max="1290" width="10" style="80" customWidth="1"/>
    <col min="1291" max="1291" width="5.6640625" style="80" customWidth="1"/>
    <col min="1292" max="1292" width="3" style="80" customWidth="1"/>
    <col min="1293" max="1293" width="16.5546875" style="80" customWidth="1"/>
    <col min="1294" max="1298" width="9.44140625" style="80" customWidth="1"/>
    <col min="1299" max="1300" width="9.109375" style="80"/>
    <col min="1301" max="1305" width="0" style="80" hidden="1" customWidth="1"/>
    <col min="1306" max="1306" width="5.109375" style="80" customWidth="1"/>
    <col min="1307" max="1308" width="9.44140625" style="80" customWidth="1"/>
    <col min="1309" max="1536" width="9.109375" style="80"/>
    <col min="1537" max="1537" width="3.5546875" style="80" customWidth="1"/>
    <col min="1538" max="1538" width="16.5546875" style="80" customWidth="1"/>
    <col min="1539" max="1539" width="9.44140625" style="80" customWidth="1"/>
    <col min="1540" max="1540" width="5.6640625" style="80" customWidth="1"/>
    <col min="1541" max="1544" width="9.44140625" style="80" customWidth="1"/>
    <col min="1545" max="1545" width="4.33203125" style="80" bestFit="1" customWidth="1"/>
    <col min="1546" max="1546" width="10" style="80" customWidth="1"/>
    <col min="1547" max="1547" width="5.6640625" style="80" customWidth="1"/>
    <col min="1548" max="1548" width="3" style="80" customWidth="1"/>
    <col min="1549" max="1549" width="16.5546875" style="80" customWidth="1"/>
    <col min="1550" max="1554" width="9.44140625" style="80" customWidth="1"/>
    <col min="1555" max="1556" width="9.109375" style="80"/>
    <col min="1557" max="1561" width="0" style="80" hidden="1" customWidth="1"/>
    <col min="1562" max="1562" width="5.109375" style="80" customWidth="1"/>
    <col min="1563" max="1564" width="9.44140625" style="80" customWidth="1"/>
    <col min="1565" max="1792" width="9.109375" style="80"/>
    <col min="1793" max="1793" width="3.5546875" style="80" customWidth="1"/>
    <col min="1794" max="1794" width="16.5546875" style="80" customWidth="1"/>
    <col min="1795" max="1795" width="9.44140625" style="80" customWidth="1"/>
    <col min="1796" max="1796" width="5.6640625" style="80" customWidth="1"/>
    <col min="1797" max="1800" width="9.44140625" style="80" customWidth="1"/>
    <col min="1801" max="1801" width="4.33203125" style="80" bestFit="1" customWidth="1"/>
    <col min="1802" max="1802" width="10" style="80" customWidth="1"/>
    <col min="1803" max="1803" width="5.6640625" style="80" customWidth="1"/>
    <col min="1804" max="1804" width="3" style="80" customWidth="1"/>
    <col min="1805" max="1805" width="16.5546875" style="80" customWidth="1"/>
    <col min="1806" max="1810" width="9.44140625" style="80" customWidth="1"/>
    <col min="1811" max="1812" width="9.109375" style="80"/>
    <col min="1813" max="1817" width="0" style="80" hidden="1" customWidth="1"/>
    <col min="1818" max="1818" width="5.109375" style="80" customWidth="1"/>
    <col min="1819" max="1820" width="9.44140625" style="80" customWidth="1"/>
    <col min="1821" max="2048" width="9.109375" style="80"/>
    <col min="2049" max="2049" width="3.5546875" style="80" customWidth="1"/>
    <col min="2050" max="2050" width="16.5546875" style="80" customWidth="1"/>
    <col min="2051" max="2051" width="9.44140625" style="80" customWidth="1"/>
    <col min="2052" max="2052" width="5.6640625" style="80" customWidth="1"/>
    <col min="2053" max="2056" width="9.44140625" style="80" customWidth="1"/>
    <col min="2057" max="2057" width="4.33203125" style="80" bestFit="1" customWidth="1"/>
    <col min="2058" max="2058" width="10" style="80" customWidth="1"/>
    <col min="2059" max="2059" width="5.6640625" style="80" customWidth="1"/>
    <col min="2060" max="2060" width="3" style="80" customWidth="1"/>
    <col min="2061" max="2061" width="16.5546875" style="80" customWidth="1"/>
    <col min="2062" max="2066" width="9.44140625" style="80" customWidth="1"/>
    <col min="2067" max="2068" width="9.109375" style="80"/>
    <col min="2069" max="2073" width="0" style="80" hidden="1" customWidth="1"/>
    <col min="2074" max="2074" width="5.109375" style="80" customWidth="1"/>
    <col min="2075" max="2076" width="9.44140625" style="80" customWidth="1"/>
    <col min="2077" max="2304" width="9.109375" style="80"/>
    <col min="2305" max="2305" width="3.5546875" style="80" customWidth="1"/>
    <col min="2306" max="2306" width="16.5546875" style="80" customWidth="1"/>
    <col min="2307" max="2307" width="9.44140625" style="80" customWidth="1"/>
    <col min="2308" max="2308" width="5.6640625" style="80" customWidth="1"/>
    <col min="2309" max="2312" width="9.44140625" style="80" customWidth="1"/>
    <col min="2313" max="2313" width="4.33203125" style="80" bestFit="1" customWidth="1"/>
    <col min="2314" max="2314" width="10" style="80" customWidth="1"/>
    <col min="2315" max="2315" width="5.6640625" style="80" customWidth="1"/>
    <col min="2316" max="2316" width="3" style="80" customWidth="1"/>
    <col min="2317" max="2317" width="16.5546875" style="80" customWidth="1"/>
    <col min="2318" max="2322" width="9.44140625" style="80" customWidth="1"/>
    <col min="2323" max="2324" width="9.109375" style="80"/>
    <col min="2325" max="2329" width="0" style="80" hidden="1" customWidth="1"/>
    <col min="2330" max="2330" width="5.109375" style="80" customWidth="1"/>
    <col min="2331" max="2332" width="9.44140625" style="80" customWidth="1"/>
    <col min="2333" max="2560" width="9.109375" style="80"/>
    <col min="2561" max="2561" width="3.5546875" style="80" customWidth="1"/>
    <col min="2562" max="2562" width="16.5546875" style="80" customWidth="1"/>
    <col min="2563" max="2563" width="9.44140625" style="80" customWidth="1"/>
    <col min="2564" max="2564" width="5.6640625" style="80" customWidth="1"/>
    <col min="2565" max="2568" width="9.44140625" style="80" customWidth="1"/>
    <col min="2569" max="2569" width="4.33203125" style="80" bestFit="1" customWidth="1"/>
    <col min="2570" max="2570" width="10" style="80" customWidth="1"/>
    <col min="2571" max="2571" width="5.6640625" style="80" customWidth="1"/>
    <col min="2572" max="2572" width="3" style="80" customWidth="1"/>
    <col min="2573" max="2573" width="16.5546875" style="80" customWidth="1"/>
    <col min="2574" max="2578" width="9.44140625" style="80" customWidth="1"/>
    <col min="2579" max="2580" width="9.109375" style="80"/>
    <col min="2581" max="2585" width="0" style="80" hidden="1" customWidth="1"/>
    <col min="2586" max="2586" width="5.109375" style="80" customWidth="1"/>
    <col min="2587" max="2588" width="9.44140625" style="80" customWidth="1"/>
    <col min="2589" max="2816" width="9.109375" style="80"/>
    <col min="2817" max="2817" width="3.5546875" style="80" customWidth="1"/>
    <col min="2818" max="2818" width="16.5546875" style="80" customWidth="1"/>
    <col min="2819" max="2819" width="9.44140625" style="80" customWidth="1"/>
    <col min="2820" max="2820" width="5.6640625" style="80" customWidth="1"/>
    <col min="2821" max="2824" width="9.44140625" style="80" customWidth="1"/>
    <col min="2825" max="2825" width="4.33203125" style="80" bestFit="1" customWidth="1"/>
    <col min="2826" max="2826" width="10" style="80" customWidth="1"/>
    <col min="2827" max="2827" width="5.6640625" style="80" customWidth="1"/>
    <col min="2828" max="2828" width="3" style="80" customWidth="1"/>
    <col min="2829" max="2829" width="16.5546875" style="80" customWidth="1"/>
    <col min="2830" max="2834" width="9.44140625" style="80" customWidth="1"/>
    <col min="2835" max="2836" width="9.109375" style="80"/>
    <col min="2837" max="2841" width="0" style="80" hidden="1" customWidth="1"/>
    <col min="2842" max="2842" width="5.109375" style="80" customWidth="1"/>
    <col min="2843" max="2844" width="9.44140625" style="80" customWidth="1"/>
    <col min="2845" max="3072" width="9.109375" style="80"/>
    <col min="3073" max="3073" width="3.5546875" style="80" customWidth="1"/>
    <col min="3074" max="3074" width="16.5546875" style="80" customWidth="1"/>
    <col min="3075" max="3075" width="9.44140625" style="80" customWidth="1"/>
    <col min="3076" max="3076" width="5.6640625" style="80" customWidth="1"/>
    <col min="3077" max="3080" width="9.44140625" style="80" customWidth="1"/>
    <col min="3081" max="3081" width="4.33203125" style="80" bestFit="1" customWidth="1"/>
    <col min="3082" max="3082" width="10" style="80" customWidth="1"/>
    <col min="3083" max="3083" width="5.6640625" style="80" customWidth="1"/>
    <col min="3084" max="3084" width="3" style="80" customWidth="1"/>
    <col min="3085" max="3085" width="16.5546875" style="80" customWidth="1"/>
    <col min="3086" max="3090" width="9.44140625" style="80" customWidth="1"/>
    <col min="3091" max="3092" width="9.109375" style="80"/>
    <col min="3093" max="3097" width="0" style="80" hidden="1" customWidth="1"/>
    <col min="3098" max="3098" width="5.109375" style="80" customWidth="1"/>
    <col min="3099" max="3100" width="9.44140625" style="80" customWidth="1"/>
    <col min="3101" max="3328" width="9.109375" style="80"/>
    <col min="3329" max="3329" width="3.5546875" style="80" customWidth="1"/>
    <col min="3330" max="3330" width="16.5546875" style="80" customWidth="1"/>
    <col min="3331" max="3331" width="9.44140625" style="80" customWidth="1"/>
    <col min="3332" max="3332" width="5.6640625" style="80" customWidth="1"/>
    <col min="3333" max="3336" width="9.44140625" style="80" customWidth="1"/>
    <col min="3337" max="3337" width="4.33203125" style="80" bestFit="1" customWidth="1"/>
    <col min="3338" max="3338" width="10" style="80" customWidth="1"/>
    <col min="3339" max="3339" width="5.6640625" style="80" customWidth="1"/>
    <col min="3340" max="3340" width="3" style="80" customWidth="1"/>
    <col min="3341" max="3341" width="16.5546875" style="80" customWidth="1"/>
    <col min="3342" max="3346" width="9.44140625" style="80" customWidth="1"/>
    <col min="3347" max="3348" width="9.109375" style="80"/>
    <col min="3349" max="3353" width="0" style="80" hidden="1" customWidth="1"/>
    <col min="3354" max="3354" width="5.109375" style="80" customWidth="1"/>
    <col min="3355" max="3356" width="9.44140625" style="80" customWidth="1"/>
    <col min="3357" max="3584" width="9.109375" style="80"/>
    <col min="3585" max="3585" width="3.5546875" style="80" customWidth="1"/>
    <col min="3586" max="3586" width="16.5546875" style="80" customWidth="1"/>
    <col min="3587" max="3587" width="9.44140625" style="80" customWidth="1"/>
    <col min="3588" max="3588" width="5.6640625" style="80" customWidth="1"/>
    <col min="3589" max="3592" width="9.44140625" style="80" customWidth="1"/>
    <col min="3593" max="3593" width="4.33203125" style="80" bestFit="1" customWidth="1"/>
    <col min="3594" max="3594" width="10" style="80" customWidth="1"/>
    <col min="3595" max="3595" width="5.6640625" style="80" customWidth="1"/>
    <col min="3596" max="3596" width="3" style="80" customWidth="1"/>
    <col min="3597" max="3597" width="16.5546875" style="80" customWidth="1"/>
    <col min="3598" max="3602" width="9.44140625" style="80" customWidth="1"/>
    <col min="3603" max="3604" width="9.109375" style="80"/>
    <col min="3605" max="3609" width="0" style="80" hidden="1" customWidth="1"/>
    <col min="3610" max="3610" width="5.109375" style="80" customWidth="1"/>
    <col min="3611" max="3612" width="9.44140625" style="80" customWidth="1"/>
    <col min="3613" max="3840" width="9.109375" style="80"/>
    <col min="3841" max="3841" width="3.5546875" style="80" customWidth="1"/>
    <col min="3842" max="3842" width="16.5546875" style="80" customWidth="1"/>
    <col min="3843" max="3843" width="9.44140625" style="80" customWidth="1"/>
    <col min="3844" max="3844" width="5.6640625" style="80" customWidth="1"/>
    <col min="3845" max="3848" width="9.44140625" style="80" customWidth="1"/>
    <col min="3849" max="3849" width="4.33203125" style="80" bestFit="1" customWidth="1"/>
    <col min="3850" max="3850" width="10" style="80" customWidth="1"/>
    <col min="3851" max="3851" width="5.6640625" style="80" customWidth="1"/>
    <col min="3852" max="3852" width="3" style="80" customWidth="1"/>
    <col min="3853" max="3853" width="16.5546875" style="80" customWidth="1"/>
    <col min="3854" max="3858" width="9.44140625" style="80" customWidth="1"/>
    <col min="3859" max="3860" width="9.109375" style="80"/>
    <col min="3861" max="3865" width="0" style="80" hidden="1" customWidth="1"/>
    <col min="3866" max="3866" width="5.109375" style="80" customWidth="1"/>
    <col min="3867" max="3868" width="9.44140625" style="80" customWidth="1"/>
    <col min="3869" max="4096" width="9.109375" style="80"/>
    <col min="4097" max="4097" width="3.5546875" style="80" customWidth="1"/>
    <col min="4098" max="4098" width="16.5546875" style="80" customWidth="1"/>
    <col min="4099" max="4099" width="9.44140625" style="80" customWidth="1"/>
    <col min="4100" max="4100" width="5.6640625" style="80" customWidth="1"/>
    <col min="4101" max="4104" width="9.44140625" style="80" customWidth="1"/>
    <col min="4105" max="4105" width="4.33203125" style="80" bestFit="1" customWidth="1"/>
    <col min="4106" max="4106" width="10" style="80" customWidth="1"/>
    <col min="4107" max="4107" width="5.6640625" style="80" customWidth="1"/>
    <col min="4108" max="4108" width="3" style="80" customWidth="1"/>
    <col min="4109" max="4109" width="16.5546875" style="80" customWidth="1"/>
    <col min="4110" max="4114" width="9.44140625" style="80" customWidth="1"/>
    <col min="4115" max="4116" width="9.109375" style="80"/>
    <col min="4117" max="4121" width="0" style="80" hidden="1" customWidth="1"/>
    <col min="4122" max="4122" width="5.109375" style="80" customWidth="1"/>
    <col min="4123" max="4124" width="9.44140625" style="80" customWidth="1"/>
    <col min="4125" max="4352" width="9.109375" style="80"/>
    <col min="4353" max="4353" width="3.5546875" style="80" customWidth="1"/>
    <col min="4354" max="4354" width="16.5546875" style="80" customWidth="1"/>
    <col min="4355" max="4355" width="9.44140625" style="80" customWidth="1"/>
    <col min="4356" max="4356" width="5.6640625" style="80" customWidth="1"/>
    <col min="4357" max="4360" width="9.44140625" style="80" customWidth="1"/>
    <col min="4361" max="4361" width="4.33203125" style="80" bestFit="1" customWidth="1"/>
    <col min="4362" max="4362" width="10" style="80" customWidth="1"/>
    <col min="4363" max="4363" width="5.6640625" style="80" customWidth="1"/>
    <col min="4364" max="4364" width="3" style="80" customWidth="1"/>
    <col min="4365" max="4365" width="16.5546875" style="80" customWidth="1"/>
    <col min="4366" max="4370" width="9.44140625" style="80" customWidth="1"/>
    <col min="4371" max="4372" width="9.109375" style="80"/>
    <col min="4373" max="4377" width="0" style="80" hidden="1" customWidth="1"/>
    <col min="4378" max="4378" width="5.109375" style="80" customWidth="1"/>
    <col min="4379" max="4380" width="9.44140625" style="80" customWidth="1"/>
    <col min="4381" max="4608" width="9.109375" style="80"/>
    <col min="4609" max="4609" width="3.5546875" style="80" customWidth="1"/>
    <col min="4610" max="4610" width="16.5546875" style="80" customWidth="1"/>
    <col min="4611" max="4611" width="9.44140625" style="80" customWidth="1"/>
    <col min="4612" max="4612" width="5.6640625" style="80" customWidth="1"/>
    <col min="4613" max="4616" width="9.44140625" style="80" customWidth="1"/>
    <col min="4617" max="4617" width="4.33203125" style="80" bestFit="1" customWidth="1"/>
    <col min="4618" max="4618" width="10" style="80" customWidth="1"/>
    <col min="4619" max="4619" width="5.6640625" style="80" customWidth="1"/>
    <col min="4620" max="4620" width="3" style="80" customWidth="1"/>
    <col min="4621" max="4621" width="16.5546875" style="80" customWidth="1"/>
    <col min="4622" max="4626" width="9.44140625" style="80" customWidth="1"/>
    <col min="4627" max="4628" width="9.109375" style="80"/>
    <col min="4629" max="4633" width="0" style="80" hidden="1" customWidth="1"/>
    <col min="4634" max="4634" width="5.109375" style="80" customWidth="1"/>
    <col min="4635" max="4636" width="9.44140625" style="80" customWidth="1"/>
    <col min="4637" max="4864" width="9.109375" style="80"/>
    <col min="4865" max="4865" width="3.5546875" style="80" customWidth="1"/>
    <col min="4866" max="4866" width="16.5546875" style="80" customWidth="1"/>
    <col min="4867" max="4867" width="9.44140625" style="80" customWidth="1"/>
    <col min="4868" max="4868" width="5.6640625" style="80" customWidth="1"/>
    <col min="4869" max="4872" width="9.44140625" style="80" customWidth="1"/>
    <col min="4873" max="4873" width="4.33203125" style="80" bestFit="1" customWidth="1"/>
    <col min="4874" max="4874" width="10" style="80" customWidth="1"/>
    <col min="4875" max="4875" width="5.6640625" style="80" customWidth="1"/>
    <col min="4876" max="4876" width="3" style="80" customWidth="1"/>
    <col min="4877" max="4877" width="16.5546875" style="80" customWidth="1"/>
    <col min="4878" max="4882" width="9.44140625" style="80" customWidth="1"/>
    <col min="4883" max="4884" width="9.109375" style="80"/>
    <col min="4885" max="4889" width="0" style="80" hidden="1" customWidth="1"/>
    <col min="4890" max="4890" width="5.109375" style="80" customWidth="1"/>
    <col min="4891" max="4892" width="9.44140625" style="80" customWidth="1"/>
    <col min="4893" max="5120" width="9.109375" style="80"/>
    <col min="5121" max="5121" width="3.5546875" style="80" customWidth="1"/>
    <col min="5122" max="5122" width="16.5546875" style="80" customWidth="1"/>
    <col min="5123" max="5123" width="9.44140625" style="80" customWidth="1"/>
    <col min="5124" max="5124" width="5.6640625" style="80" customWidth="1"/>
    <col min="5125" max="5128" width="9.44140625" style="80" customWidth="1"/>
    <col min="5129" max="5129" width="4.33203125" style="80" bestFit="1" customWidth="1"/>
    <col min="5130" max="5130" width="10" style="80" customWidth="1"/>
    <col min="5131" max="5131" width="5.6640625" style="80" customWidth="1"/>
    <col min="5132" max="5132" width="3" style="80" customWidth="1"/>
    <col min="5133" max="5133" width="16.5546875" style="80" customWidth="1"/>
    <col min="5134" max="5138" width="9.44140625" style="80" customWidth="1"/>
    <col min="5139" max="5140" width="9.109375" style="80"/>
    <col min="5141" max="5145" width="0" style="80" hidden="1" customWidth="1"/>
    <col min="5146" max="5146" width="5.109375" style="80" customWidth="1"/>
    <col min="5147" max="5148" width="9.44140625" style="80" customWidth="1"/>
    <col min="5149" max="5376" width="9.109375" style="80"/>
    <col min="5377" max="5377" width="3.5546875" style="80" customWidth="1"/>
    <col min="5378" max="5378" width="16.5546875" style="80" customWidth="1"/>
    <col min="5379" max="5379" width="9.44140625" style="80" customWidth="1"/>
    <col min="5380" max="5380" width="5.6640625" style="80" customWidth="1"/>
    <col min="5381" max="5384" width="9.44140625" style="80" customWidth="1"/>
    <col min="5385" max="5385" width="4.33203125" style="80" bestFit="1" customWidth="1"/>
    <col min="5386" max="5386" width="10" style="80" customWidth="1"/>
    <col min="5387" max="5387" width="5.6640625" style="80" customWidth="1"/>
    <col min="5388" max="5388" width="3" style="80" customWidth="1"/>
    <col min="5389" max="5389" width="16.5546875" style="80" customWidth="1"/>
    <col min="5390" max="5394" width="9.44140625" style="80" customWidth="1"/>
    <col min="5395" max="5396" width="9.109375" style="80"/>
    <col min="5397" max="5401" width="0" style="80" hidden="1" customWidth="1"/>
    <col min="5402" max="5402" width="5.109375" style="80" customWidth="1"/>
    <col min="5403" max="5404" width="9.44140625" style="80" customWidth="1"/>
    <col min="5405" max="5632" width="9.109375" style="80"/>
    <col min="5633" max="5633" width="3.5546875" style="80" customWidth="1"/>
    <col min="5634" max="5634" width="16.5546875" style="80" customWidth="1"/>
    <col min="5635" max="5635" width="9.44140625" style="80" customWidth="1"/>
    <col min="5636" max="5636" width="5.6640625" style="80" customWidth="1"/>
    <col min="5637" max="5640" width="9.44140625" style="80" customWidth="1"/>
    <col min="5641" max="5641" width="4.33203125" style="80" bestFit="1" customWidth="1"/>
    <col min="5642" max="5642" width="10" style="80" customWidth="1"/>
    <col min="5643" max="5643" width="5.6640625" style="80" customWidth="1"/>
    <col min="5644" max="5644" width="3" style="80" customWidth="1"/>
    <col min="5645" max="5645" width="16.5546875" style="80" customWidth="1"/>
    <col min="5646" max="5650" width="9.44140625" style="80" customWidth="1"/>
    <col min="5651" max="5652" width="9.109375" style="80"/>
    <col min="5653" max="5657" width="0" style="80" hidden="1" customWidth="1"/>
    <col min="5658" max="5658" width="5.109375" style="80" customWidth="1"/>
    <col min="5659" max="5660" width="9.44140625" style="80" customWidth="1"/>
    <col min="5661" max="5888" width="9.109375" style="80"/>
    <col min="5889" max="5889" width="3.5546875" style="80" customWidth="1"/>
    <col min="5890" max="5890" width="16.5546875" style="80" customWidth="1"/>
    <col min="5891" max="5891" width="9.44140625" style="80" customWidth="1"/>
    <col min="5892" max="5892" width="5.6640625" style="80" customWidth="1"/>
    <col min="5893" max="5896" width="9.44140625" style="80" customWidth="1"/>
    <col min="5897" max="5897" width="4.33203125" style="80" bestFit="1" customWidth="1"/>
    <col min="5898" max="5898" width="10" style="80" customWidth="1"/>
    <col min="5899" max="5899" width="5.6640625" style="80" customWidth="1"/>
    <col min="5900" max="5900" width="3" style="80" customWidth="1"/>
    <col min="5901" max="5901" width="16.5546875" style="80" customWidth="1"/>
    <col min="5902" max="5906" width="9.44140625" style="80" customWidth="1"/>
    <col min="5907" max="5908" width="9.109375" style="80"/>
    <col min="5909" max="5913" width="0" style="80" hidden="1" customWidth="1"/>
    <col min="5914" max="5914" width="5.109375" style="80" customWidth="1"/>
    <col min="5915" max="5916" width="9.44140625" style="80" customWidth="1"/>
    <col min="5917" max="6144" width="9.109375" style="80"/>
    <col min="6145" max="6145" width="3.5546875" style="80" customWidth="1"/>
    <col min="6146" max="6146" width="16.5546875" style="80" customWidth="1"/>
    <col min="6147" max="6147" width="9.44140625" style="80" customWidth="1"/>
    <col min="6148" max="6148" width="5.6640625" style="80" customWidth="1"/>
    <col min="6149" max="6152" width="9.44140625" style="80" customWidth="1"/>
    <col min="6153" max="6153" width="4.33203125" style="80" bestFit="1" customWidth="1"/>
    <col min="6154" max="6154" width="10" style="80" customWidth="1"/>
    <col min="6155" max="6155" width="5.6640625" style="80" customWidth="1"/>
    <col min="6156" max="6156" width="3" style="80" customWidth="1"/>
    <col min="6157" max="6157" width="16.5546875" style="80" customWidth="1"/>
    <col min="6158" max="6162" width="9.44140625" style="80" customWidth="1"/>
    <col min="6163" max="6164" width="9.109375" style="80"/>
    <col min="6165" max="6169" width="0" style="80" hidden="1" customWidth="1"/>
    <col min="6170" max="6170" width="5.109375" style="80" customWidth="1"/>
    <col min="6171" max="6172" width="9.44140625" style="80" customWidth="1"/>
    <col min="6173" max="6400" width="9.109375" style="80"/>
    <col min="6401" max="6401" width="3.5546875" style="80" customWidth="1"/>
    <col min="6402" max="6402" width="16.5546875" style="80" customWidth="1"/>
    <col min="6403" max="6403" width="9.44140625" style="80" customWidth="1"/>
    <col min="6404" max="6404" width="5.6640625" style="80" customWidth="1"/>
    <col min="6405" max="6408" width="9.44140625" style="80" customWidth="1"/>
    <col min="6409" max="6409" width="4.33203125" style="80" bestFit="1" customWidth="1"/>
    <col min="6410" max="6410" width="10" style="80" customWidth="1"/>
    <col min="6411" max="6411" width="5.6640625" style="80" customWidth="1"/>
    <col min="6412" max="6412" width="3" style="80" customWidth="1"/>
    <col min="6413" max="6413" width="16.5546875" style="80" customWidth="1"/>
    <col min="6414" max="6418" width="9.44140625" style="80" customWidth="1"/>
    <col min="6419" max="6420" width="9.109375" style="80"/>
    <col min="6421" max="6425" width="0" style="80" hidden="1" customWidth="1"/>
    <col min="6426" max="6426" width="5.109375" style="80" customWidth="1"/>
    <col min="6427" max="6428" width="9.44140625" style="80" customWidth="1"/>
    <col min="6429" max="6656" width="9.109375" style="80"/>
    <col min="6657" max="6657" width="3.5546875" style="80" customWidth="1"/>
    <col min="6658" max="6658" width="16.5546875" style="80" customWidth="1"/>
    <col min="6659" max="6659" width="9.44140625" style="80" customWidth="1"/>
    <col min="6660" max="6660" width="5.6640625" style="80" customWidth="1"/>
    <col min="6661" max="6664" width="9.44140625" style="80" customWidth="1"/>
    <col min="6665" max="6665" width="4.33203125" style="80" bestFit="1" customWidth="1"/>
    <col min="6666" max="6666" width="10" style="80" customWidth="1"/>
    <col min="6667" max="6667" width="5.6640625" style="80" customWidth="1"/>
    <col min="6668" max="6668" width="3" style="80" customWidth="1"/>
    <col min="6669" max="6669" width="16.5546875" style="80" customWidth="1"/>
    <col min="6670" max="6674" width="9.44140625" style="80" customWidth="1"/>
    <col min="6675" max="6676" width="9.109375" style="80"/>
    <col min="6677" max="6681" width="0" style="80" hidden="1" customWidth="1"/>
    <col min="6682" max="6682" width="5.109375" style="80" customWidth="1"/>
    <col min="6683" max="6684" width="9.44140625" style="80" customWidth="1"/>
    <col min="6685" max="6912" width="9.109375" style="80"/>
    <col min="6913" max="6913" width="3.5546875" style="80" customWidth="1"/>
    <col min="6914" max="6914" width="16.5546875" style="80" customWidth="1"/>
    <col min="6915" max="6915" width="9.44140625" style="80" customWidth="1"/>
    <col min="6916" max="6916" width="5.6640625" style="80" customWidth="1"/>
    <col min="6917" max="6920" width="9.44140625" style="80" customWidth="1"/>
    <col min="6921" max="6921" width="4.33203125" style="80" bestFit="1" customWidth="1"/>
    <col min="6922" max="6922" width="10" style="80" customWidth="1"/>
    <col min="6923" max="6923" width="5.6640625" style="80" customWidth="1"/>
    <col min="6924" max="6924" width="3" style="80" customWidth="1"/>
    <col min="6925" max="6925" width="16.5546875" style="80" customWidth="1"/>
    <col min="6926" max="6930" width="9.44140625" style="80" customWidth="1"/>
    <col min="6931" max="6932" width="9.109375" style="80"/>
    <col min="6933" max="6937" width="0" style="80" hidden="1" customWidth="1"/>
    <col min="6938" max="6938" width="5.109375" style="80" customWidth="1"/>
    <col min="6939" max="6940" width="9.44140625" style="80" customWidth="1"/>
    <col min="6941" max="7168" width="9.109375" style="80"/>
    <col min="7169" max="7169" width="3.5546875" style="80" customWidth="1"/>
    <col min="7170" max="7170" width="16.5546875" style="80" customWidth="1"/>
    <col min="7171" max="7171" width="9.44140625" style="80" customWidth="1"/>
    <col min="7172" max="7172" width="5.6640625" style="80" customWidth="1"/>
    <col min="7173" max="7176" width="9.44140625" style="80" customWidth="1"/>
    <col min="7177" max="7177" width="4.33203125" style="80" bestFit="1" customWidth="1"/>
    <col min="7178" max="7178" width="10" style="80" customWidth="1"/>
    <col min="7179" max="7179" width="5.6640625" style="80" customWidth="1"/>
    <col min="7180" max="7180" width="3" style="80" customWidth="1"/>
    <col min="7181" max="7181" width="16.5546875" style="80" customWidth="1"/>
    <col min="7182" max="7186" width="9.44140625" style="80" customWidth="1"/>
    <col min="7187" max="7188" width="9.109375" style="80"/>
    <col min="7189" max="7193" width="0" style="80" hidden="1" customWidth="1"/>
    <col min="7194" max="7194" width="5.109375" style="80" customWidth="1"/>
    <col min="7195" max="7196" width="9.44140625" style="80" customWidth="1"/>
    <col min="7197" max="7424" width="9.109375" style="80"/>
    <col min="7425" max="7425" width="3.5546875" style="80" customWidth="1"/>
    <col min="7426" max="7426" width="16.5546875" style="80" customWidth="1"/>
    <col min="7427" max="7427" width="9.44140625" style="80" customWidth="1"/>
    <col min="7428" max="7428" width="5.6640625" style="80" customWidth="1"/>
    <col min="7429" max="7432" width="9.44140625" style="80" customWidth="1"/>
    <col min="7433" max="7433" width="4.33203125" style="80" bestFit="1" customWidth="1"/>
    <col min="7434" max="7434" width="10" style="80" customWidth="1"/>
    <col min="7435" max="7435" width="5.6640625" style="80" customWidth="1"/>
    <col min="7436" max="7436" width="3" style="80" customWidth="1"/>
    <col min="7437" max="7437" width="16.5546875" style="80" customWidth="1"/>
    <col min="7438" max="7442" width="9.44140625" style="80" customWidth="1"/>
    <col min="7443" max="7444" width="9.109375" style="80"/>
    <col min="7445" max="7449" width="0" style="80" hidden="1" customWidth="1"/>
    <col min="7450" max="7450" width="5.109375" style="80" customWidth="1"/>
    <col min="7451" max="7452" width="9.44140625" style="80" customWidth="1"/>
    <col min="7453" max="7680" width="9.109375" style="80"/>
    <col min="7681" max="7681" width="3.5546875" style="80" customWidth="1"/>
    <col min="7682" max="7682" width="16.5546875" style="80" customWidth="1"/>
    <col min="7683" max="7683" width="9.44140625" style="80" customWidth="1"/>
    <col min="7684" max="7684" width="5.6640625" style="80" customWidth="1"/>
    <col min="7685" max="7688" width="9.44140625" style="80" customWidth="1"/>
    <col min="7689" max="7689" width="4.33203125" style="80" bestFit="1" customWidth="1"/>
    <col min="7690" max="7690" width="10" style="80" customWidth="1"/>
    <col min="7691" max="7691" width="5.6640625" style="80" customWidth="1"/>
    <col min="7692" max="7692" width="3" style="80" customWidth="1"/>
    <col min="7693" max="7693" width="16.5546875" style="80" customWidth="1"/>
    <col min="7694" max="7698" width="9.44140625" style="80" customWidth="1"/>
    <col min="7699" max="7700" width="9.109375" style="80"/>
    <col min="7701" max="7705" width="0" style="80" hidden="1" customWidth="1"/>
    <col min="7706" max="7706" width="5.109375" style="80" customWidth="1"/>
    <col min="7707" max="7708" width="9.44140625" style="80" customWidth="1"/>
    <col min="7709" max="7936" width="9.109375" style="80"/>
    <col min="7937" max="7937" width="3.5546875" style="80" customWidth="1"/>
    <col min="7938" max="7938" width="16.5546875" style="80" customWidth="1"/>
    <col min="7939" max="7939" width="9.44140625" style="80" customWidth="1"/>
    <col min="7940" max="7940" width="5.6640625" style="80" customWidth="1"/>
    <col min="7941" max="7944" width="9.44140625" style="80" customWidth="1"/>
    <col min="7945" max="7945" width="4.33203125" style="80" bestFit="1" customWidth="1"/>
    <col min="7946" max="7946" width="10" style="80" customWidth="1"/>
    <col min="7947" max="7947" width="5.6640625" style="80" customWidth="1"/>
    <col min="7948" max="7948" width="3" style="80" customWidth="1"/>
    <col min="7949" max="7949" width="16.5546875" style="80" customWidth="1"/>
    <col min="7950" max="7954" width="9.44140625" style="80" customWidth="1"/>
    <col min="7955" max="7956" width="9.109375" style="80"/>
    <col min="7957" max="7961" width="0" style="80" hidden="1" customWidth="1"/>
    <col min="7962" max="7962" width="5.109375" style="80" customWidth="1"/>
    <col min="7963" max="7964" width="9.44140625" style="80" customWidth="1"/>
    <col min="7965" max="8192" width="9.109375" style="80"/>
    <col min="8193" max="8193" width="3.5546875" style="80" customWidth="1"/>
    <col min="8194" max="8194" width="16.5546875" style="80" customWidth="1"/>
    <col min="8195" max="8195" width="9.44140625" style="80" customWidth="1"/>
    <col min="8196" max="8196" width="5.6640625" style="80" customWidth="1"/>
    <col min="8197" max="8200" width="9.44140625" style="80" customWidth="1"/>
    <col min="8201" max="8201" width="4.33203125" style="80" bestFit="1" customWidth="1"/>
    <col min="8202" max="8202" width="10" style="80" customWidth="1"/>
    <col min="8203" max="8203" width="5.6640625" style="80" customWidth="1"/>
    <col min="8204" max="8204" width="3" style="80" customWidth="1"/>
    <col min="8205" max="8205" width="16.5546875" style="80" customWidth="1"/>
    <col min="8206" max="8210" width="9.44140625" style="80" customWidth="1"/>
    <col min="8211" max="8212" width="9.109375" style="80"/>
    <col min="8213" max="8217" width="0" style="80" hidden="1" customWidth="1"/>
    <col min="8218" max="8218" width="5.109375" style="80" customWidth="1"/>
    <col min="8219" max="8220" width="9.44140625" style="80" customWidth="1"/>
    <col min="8221" max="8448" width="9.109375" style="80"/>
    <col min="8449" max="8449" width="3.5546875" style="80" customWidth="1"/>
    <col min="8450" max="8450" width="16.5546875" style="80" customWidth="1"/>
    <col min="8451" max="8451" width="9.44140625" style="80" customWidth="1"/>
    <col min="8452" max="8452" width="5.6640625" style="80" customWidth="1"/>
    <col min="8453" max="8456" width="9.44140625" style="80" customWidth="1"/>
    <col min="8457" max="8457" width="4.33203125" style="80" bestFit="1" customWidth="1"/>
    <col min="8458" max="8458" width="10" style="80" customWidth="1"/>
    <col min="8459" max="8459" width="5.6640625" style="80" customWidth="1"/>
    <col min="8460" max="8460" width="3" style="80" customWidth="1"/>
    <col min="8461" max="8461" width="16.5546875" style="80" customWidth="1"/>
    <col min="8462" max="8466" width="9.44140625" style="80" customWidth="1"/>
    <col min="8467" max="8468" width="9.109375" style="80"/>
    <col min="8469" max="8473" width="0" style="80" hidden="1" customWidth="1"/>
    <col min="8474" max="8474" width="5.109375" style="80" customWidth="1"/>
    <col min="8475" max="8476" width="9.44140625" style="80" customWidth="1"/>
    <col min="8477" max="8704" width="9.109375" style="80"/>
    <col min="8705" max="8705" width="3.5546875" style="80" customWidth="1"/>
    <col min="8706" max="8706" width="16.5546875" style="80" customWidth="1"/>
    <col min="8707" max="8707" width="9.44140625" style="80" customWidth="1"/>
    <col min="8708" max="8708" width="5.6640625" style="80" customWidth="1"/>
    <col min="8709" max="8712" width="9.44140625" style="80" customWidth="1"/>
    <col min="8713" max="8713" width="4.33203125" style="80" bestFit="1" customWidth="1"/>
    <col min="8714" max="8714" width="10" style="80" customWidth="1"/>
    <col min="8715" max="8715" width="5.6640625" style="80" customWidth="1"/>
    <col min="8716" max="8716" width="3" style="80" customWidth="1"/>
    <col min="8717" max="8717" width="16.5546875" style="80" customWidth="1"/>
    <col min="8718" max="8722" width="9.44140625" style="80" customWidth="1"/>
    <col min="8723" max="8724" width="9.109375" style="80"/>
    <col min="8725" max="8729" width="0" style="80" hidden="1" customWidth="1"/>
    <col min="8730" max="8730" width="5.109375" style="80" customWidth="1"/>
    <col min="8731" max="8732" width="9.44140625" style="80" customWidth="1"/>
    <col min="8733" max="8960" width="9.109375" style="80"/>
    <col min="8961" max="8961" width="3.5546875" style="80" customWidth="1"/>
    <col min="8962" max="8962" width="16.5546875" style="80" customWidth="1"/>
    <col min="8963" max="8963" width="9.44140625" style="80" customWidth="1"/>
    <col min="8964" max="8964" width="5.6640625" style="80" customWidth="1"/>
    <col min="8965" max="8968" width="9.44140625" style="80" customWidth="1"/>
    <col min="8969" max="8969" width="4.33203125" style="80" bestFit="1" customWidth="1"/>
    <col min="8970" max="8970" width="10" style="80" customWidth="1"/>
    <col min="8971" max="8971" width="5.6640625" style="80" customWidth="1"/>
    <col min="8972" max="8972" width="3" style="80" customWidth="1"/>
    <col min="8973" max="8973" width="16.5546875" style="80" customWidth="1"/>
    <col min="8974" max="8978" width="9.44140625" style="80" customWidth="1"/>
    <col min="8979" max="8980" width="9.109375" style="80"/>
    <col min="8981" max="8985" width="0" style="80" hidden="1" customWidth="1"/>
    <col min="8986" max="8986" width="5.109375" style="80" customWidth="1"/>
    <col min="8987" max="8988" width="9.44140625" style="80" customWidth="1"/>
    <col min="8989" max="9216" width="9.109375" style="80"/>
    <col min="9217" max="9217" width="3.5546875" style="80" customWidth="1"/>
    <col min="9218" max="9218" width="16.5546875" style="80" customWidth="1"/>
    <col min="9219" max="9219" width="9.44140625" style="80" customWidth="1"/>
    <col min="9220" max="9220" width="5.6640625" style="80" customWidth="1"/>
    <col min="9221" max="9224" width="9.44140625" style="80" customWidth="1"/>
    <col min="9225" max="9225" width="4.33203125" style="80" bestFit="1" customWidth="1"/>
    <col min="9226" max="9226" width="10" style="80" customWidth="1"/>
    <col min="9227" max="9227" width="5.6640625" style="80" customWidth="1"/>
    <col min="9228" max="9228" width="3" style="80" customWidth="1"/>
    <col min="9229" max="9229" width="16.5546875" style="80" customWidth="1"/>
    <col min="9230" max="9234" width="9.44140625" style="80" customWidth="1"/>
    <col min="9235" max="9236" width="9.109375" style="80"/>
    <col min="9237" max="9241" width="0" style="80" hidden="1" customWidth="1"/>
    <col min="9242" max="9242" width="5.109375" style="80" customWidth="1"/>
    <col min="9243" max="9244" width="9.44140625" style="80" customWidth="1"/>
    <col min="9245" max="9472" width="9.109375" style="80"/>
    <col min="9473" max="9473" width="3.5546875" style="80" customWidth="1"/>
    <col min="9474" max="9474" width="16.5546875" style="80" customWidth="1"/>
    <col min="9475" max="9475" width="9.44140625" style="80" customWidth="1"/>
    <col min="9476" max="9476" width="5.6640625" style="80" customWidth="1"/>
    <col min="9477" max="9480" width="9.44140625" style="80" customWidth="1"/>
    <col min="9481" max="9481" width="4.33203125" style="80" bestFit="1" customWidth="1"/>
    <col min="9482" max="9482" width="10" style="80" customWidth="1"/>
    <col min="9483" max="9483" width="5.6640625" style="80" customWidth="1"/>
    <col min="9484" max="9484" width="3" style="80" customWidth="1"/>
    <col min="9485" max="9485" width="16.5546875" style="80" customWidth="1"/>
    <col min="9486" max="9490" width="9.44140625" style="80" customWidth="1"/>
    <col min="9491" max="9492" width="9.109375" style="80"/>
    <col min="9493" max="9497" width="0" style="80" hidden="1" customWidth="1"/>
    <col min="9498" max="9498" width="5.109375" style="80" customWidth="1"/>
    <col min="9499" max="9500" width="9.44140625" style="80" customWidth="1"/>
    <col min="9501" max="9728" width="9.109375" style="80"/>
    <col min="9729" max="9729" width="3.5546875" style="80" customWidth="1"/>
    <col min="9730" max="9730" width="16.5546875" style="80" customWidth="1"/>
    <col min="9731" max="9731" width="9.44140625" style="80" customWidth="1"/>
    <col min="9732" max="9732" width="5.6640625" style="80" customWidth="1"/>
    <col min="9733" max="9736" width="9.44140625" style="80" customWidth="1"/>
    <col min="9737" max="9737" width="4.33203125" style="80" bestFit="1" customWidth="1"/>
    <col min="9738" max="9738" width="10" style="80" customWidth="1"/>
    <col min="9739" max="9739" width="5.6640625" style="80" customWidth="1"/>
    <col min="9740" max="9740" width="3" style="80" customWidth="1"/>
    <col min="9741" max="9741" width="16.5546875" style="80" customWidth="1"/>
    <col min="9742" max="9746" width="9.44140625" style="80" customWidth="1"/>
    <col min="9747" max="9748" width="9.109375" style="80"/>
    <col min="9749" max="9753" width="0" style="80" hidden="1" customWidth="1"/>
    <col min="9754" max="9754" width="5.109375" style="80" customWidth="1"/>
    <col min="9755" max="9756" width="9.44140625" style="80" customWidth="1"/>
    <col min="9757" max="9984" width="9.109375" style="80"/>
    <col min="9985" max="9985" width="3.5546875" style="80" customWidth="1"/>
    <col min="9986" max="9986" width="16.5546875" style="80" customWidth="1"/>
    <col min="9987" max="9987" width="9.44140625" style="80" customWidth="1"/>
    <col min="9988" max="9988" width="5.6640625" style="80" customWidth="1"/>
    <col min="9989" max="9992" width="9.44140625" style="80" customWidth="1"/>
    <col min="9993" max="9993" width="4.33203125" style="80" bestFit="1" customWidth="1"/>
    <col min="9994" max="9994" width="10" style="80" customWidth="1"/>
    <col min="9995" max="9995" width="5.6640625" style="80" customWidth="1"/>
    <col min="9996" max="9996" width="3" style="80" customWidth="1"/>
    <col min="9997" max="9997" width="16.5546875" style="80" customWidth="1"/>
    <col min="9998" max="10002" width="9.44140625" style="80" customWidth="1"/>
    <col min="10003" max="10004" width="9.109375" style="80"/>
    <col min="10005" max="10009" width="0" style="80" hidden="1" customWidth="1"/>
    <col min="10010" max="10010" width="5.109375" style="80" customWidth="1"/>
    <col min="10011" max="10012" width="9.44140625" style="80" customWidth="1"/>
    <col min="10013" max="10240" width="9.109375" style="80"/>
    <col min="10241" max="10241" width="3.5546875" style="80" customWidth="1"/>
    <col min="10242" max="10242" width="16.5546875" style="80" customWidth="1"/>
    <col min="10243" max="10243" width="9.44140625" style="80" customWidth="1"/>
    <col min="10244" max="10244" width="5.6640625" style="80" customWidth="1"/>
    <col min="10245" max="10248" width="9.44140625" style="80" customWidth="1"/>
    <col min="10249" max="10249" width="4.33203125" style="80" bestFit="1" customWidth="1"/>
    <col min="10250" max="10250" width="10" style="80" customWidth="1"/>
    <col min="10251" max="10251" width="5.6640625" style="80" customWidth="1"/>
    <col min="10252" max="10252" width="3" style="80" customWidth="1"/>
    <col min="10253" max="10253" width="16.5546875" style="80" customWidth="1"/>
    <col min="10254" max="10258" width="9.44140625" style="80" customWidth="1"/>
    <col min="10259" max="10260" width="9.109375" style="80"/>
    <col min="10261" max="10265" width="0" style="80" hidden="1" customWidth="1"/>
    <col min="10266" max="10266" width="5.109375" style="80" customWidth="1"/>
    <col min="10267" max="10268" width="9.44140625" style="80" customWidth="1"/>
    <col min="10269" max="10496" width="9.109375" style="80"/>
    <col min="10497" max="10497" width="3.5546875" style="80" customWidth="1"/>
    <col min="10498" max="10498" width="16.5546875" style="80" customWidth="1"/>
    <col min="10499" max="10499" width="9.44140625" style="80" customWidth="1"/>
    <col min="10500" max="10500" width="5.6640625" style="80" customWidth="1"/>
    <col min="10501" max="10504" width="9.44140625" style="80" customWidth="1"/>
    <col min="10505" max="10505" width="4.33203125" style="80" bestFit="1" customWidth="1"/>
    <col min="10506" max="10506" width="10" style="80" customWidth="1"/>
    <col min="10507" max="10507" width="5.6640625" style="80" customWidth="1"/>
    <col min="10508" max="10508" width="3" style="80" customWidth="1"/>
    <col min="10509" max="10509" width="16.5546875" style="80" customWidth="1"/>
    <col min="10510" max="10514" width="9.44140625" style="80" customWidth="1"/>
    <col min="10515" max="10516" width="9.109375" style="80"/>
    <col min="10517" max="10521" width="0" style="80" hidden="1" customWidth="1"/>
    <col min="10522" max="10522" width="5.109375" style="80" customWidth="1"/>
    <col min="10523" max="10524" width="9.44140625" style="80" customWidth="1"/>
    <col min="10525" max="10752" width="9.109375" style="80"/>
    <col min="10753" max="10753" width="3.5546875" style="80" customWidth="1"/>
    <col min="10754" max="10754" width="16.5546875" style="80" customWidth="1"/>
    <col min="10755" max="10755" width="9.44140625" style="80" customWidth="1"/>
    <col min="10756" max="10756" width="5.6640625" style="80" customWidth="1"/>
    <col min="10757" max="10760" width="9.44140625" style="80" customWidth="1"/>
    <col min="10761" max="10761" width="4.33203125" style="80" bestFit="1" customWidth="1"/>
    <col min="10762" max="10762" width="10" style="80" customWidth="1"/>
    <col min="10763" max="10763" width="5.6640625" style="80" customWidth="1"/>
    <col min="10764" max="10764" width="3" style="80" customWidth="1"/>
    <col min="10765" max="10765" width="16.5546875" style="80" customWidth="1"/>
    <col min="10766" max="10770" width="9.44140625" style="80" customWidth="1"/>
    <col min="10771" max="10772" width="9.109375" style="80"/>
    <col min="10773" max="10777" width="0" style="80" hidden="1" customWidth="1"/>
    <col min="10778" max="10778" width="5.109375" style="80" customWidth="1"/>
    <col min="10779" max="10780" width="9.44140625" style="80" customWidth="1"/>
    <col min="10781" max="11008" width="9.109375" style="80"/>
    <col min="11009" max="11009" width="3.5546875" style="80" customWidth="1"/>
    <col min="11010" max="11010" width="16.5546875" style="80" customWidth="1"/>
    <col min="11011" max="11011" width="9.44140625" style="80" customWidth="1"/>
    <col min="11012" max="11012" width="5.6640625" style="80" customWidth="1"/>
    <col min="11013" max="11016" width="9.44140625" style="80" customWidth="1"/>
    <col min="11017" max="11017" width="4.33203125" style="80" bestFit="1" customWidth="1"/>
    <col min="11018" max="11018" width="10" style="80" customWidth="1"/>
    <col min="11019" max="11019" width="5.6640625" style="80" customWidth="1"/>
    <col min="11020" max="11020" width="3" style="80" customWidth="1"/>
    <col min="11021" max="11021" width="16.5546875" style="80" customWidth="1"/>
    <col min="11022" max="11026" width="9.44140625" style="80" customWidth="1"/>
    <col min="11027" max="11028" width="9.109375" style="80"/>
    <col min="11029" max="11033" width="0" style="80" hidden="1" customWidth="1"/>
    <col min="11034" max="11034" width="5.109375" style="80" customWidth="1"/>
    <col min="11035" max="11036" width="9.44140625" style="80" customWidth="1"/>
    <col min="11037" max="11264" width="9.109375" style="80"/>
    <col min="11265" max="11265" width="3.5546875" style="80" customWidth="1"/>
    <col min="11266" max="11266" width="16.5546875" style="80" customWidth="1"/>
    <col min="11267" max="11267" width="9.44140625" style="80" customWidth="1"/>
    <col min="11268" max="11268" width="5.6640625" style="80" customWidth="1"/>
    <col min="11269" max="11272" width="9.44140625" style="80" customWidth="1"/>
    <col min="11273" max="11273" width="4.33203125" style="80" bestFit="1" customWidth="1"/>
    <col min="11274" max="11274" width="10" style="80" customWidth="1"/>
    <col min="11275" max="11275" width="5.6640625" style="80" customWidth="1"/>
    <col min="11276" max="11276" width="3" style="80" customWidth="1"/>
    <col min="11277" max="11277" width="16.5546875" style="80" customWidth="1"/>
    <col min="11278" max="11282" width="9.44140625" style="80" customWidth="1"/>
    <col min="11283" max="11284" width="9.109375" style="80"/>
    <col min="11285" max="11289" width="0" style="80" hidden="1" customWidth="1"/>
    <col min="11290" max="11290" width="5.109375" style="80" customWidth="1"/>
    <col min="11291" max="11292" width="9.44140625" style="80" customWidth="1"/>
    <col min="11293" max="11520" width="9.109375" style="80"/>
    <col min="11521" max="11521" width="3.5546875" style="80" customWidth="1"/>
    <col min="11522" max="11522" width="16.5546875" style="80" customWidth="1"/>
    <col min="11523" max="11523" width="9.44140625" style="80" customWidth="1"/>
    <col min="11524" max="11524" width="5.6640625" style="80" customWidth="1"/>
    <col min="11525" max="11528" width="9.44140625" style="80" customWidth="1"/>
    <col min="11529" max="11529" width="4.33203125" style="80" bestFit="1" customWidth="1"/>
    <col min="11530" max="11530" width="10" style="80" customWidth="1"/>
    <col min="11531" max="11531" width="5.6640625" style="80" customWidth="1"/>
    <col min="11532" max="11532" width="3" style="80" customWidth="1"/>
    <col min="11533" max="11533" width="16.5546875" style="80" customWidth="1"/>
    <col min="11534" max="11538" width="9.44140625" style="80" customWidth="1"/>
    <col min="11539" max="11540" width="9.109375" style="80"/>
    <col min="11541" max="11545" width="0" style="80" hidden="1" customWidth="1"/>
    <col min="11546" max="11546" width="5.109375" style="80" customWidth="1"/>
    <col min="11547" max="11548" width="9.44140625" style="80" customWidth="1"/>
    <col min="11549" max="11776" width="9.109375" style="80"/>
    <col min="11777" max="11777" width="3.5546875" style="80" customWidth="1"/>
    <col min="11778" max="11778" width="16.5546875" style="80" customWidth="1"/>
    <col min="11779" max="11779" width="9.44140625" style="80" customWidth="1"/>
    <col min="11780" max="11780" width="5.6640625" style="80" customWidth="1"/>
    <col min="11781" max="11784" width="9.44140625" style="80" customWidth="1"/>
    <col min="11785" max="11785" width="4.33203125" style="80" bestFit="1" customWidth="1"/>
    <col min="11786" max="11786" width="10" style="80" customWidth="1"/>
    <col min="11787" max="11787" width="5.6640625" style="80" customWidth="1"/>
    <col min="11788" max="11788" width="3" style="80" customWidth="1"/>
    <col min="11789" max="11789" width="16.5546875" style="80" customWidth="1"/>
    <col min="11790" max="11794" width="9.44140625" style="80" customWidth="1"/>
    <col min="11795" max="11796" width="9.109375" style="80"/>
    <col min="11797" max="11801" width="0" style="80" hidden="1" customWidth="1"/>
    <col min="11802" max="11802" width="5.109375" style="80" customWidth="1"/>
    <col min="11803" max="11804" width="9.44140625" style="80" customWidth="1"/>
    <col min="11805" max="12032" width="9.109375" style="80"/>
    <col min="12033" max="12033" width="3.5546875" style="80" customWidth="1"/>
    <col min="12034" max="12034" width="16.5546875" style="80" customWidth="1"/>
    <col min="12035" max="12035" width="9.44140625" style="80" customWidth="1"/>
    <col min="12036" max="12036" width="5.6640625" style="80" customWidth="1"/>
    <col min="12037" max="12040" width="9.44140625" style="80" customWidth="1"/>
    <col min="12041" max="12041" width="4.33203125" style="80" bestFit="1" customWidth="1"/>
    <col min="12042" max="12042" width="10" style="80" customWidth="1"/>
    <col min="12043" max="12043" width="5.6640625" style="80" customWidth="1"/>
    <col min="12044" max="12044" width="3" style="80" customWidth="1"/>
    <col min="12045" max="12045" width="16.5546875" style="80" customWidth="1"/>
    <col min="12046" max="12050" width="9.44140625" style="80" customWidth="1"/>
    <col min="12051" max="12052" width="9.109375" style="80"/>
    <col min="12053" max="12057" width="0" style="80" hidden="1" customWidth="1"/>
    <col min="12058" max="12058" width="5.109375" style="80" customWidth="1"/>
    <col min="12059" max="12060" width="9.44140625" style="80" customWidth="1"/>
    <col min="12061" max="12288" width="9.109375" style="80"/>
    <col min="12289" max="12289" width="3.5546875" style="80" customWidth="1"/>
    <col min="12290" max="12290" width="16.5546875" style="80" customWidth="1"/>
    <col min="12291" max="12291" width="9.44140625" style="80" customWidth="1"/>
    <col min="12292" max="12292" width="5.6640625" style="80" customWidth="1"/>
    <col min="12293" max="12296" width="9.44140625" style="80" customWidth="1"/>
    <col min="12297" max="12297" width="4.33203125" style="80" bestFit="1" customWidth="1"/>
    <col min="12298" max="12298" width="10" style="80" customWidth="1"/>
    <col min="12299" max="12299" width="5.6640625" style="80" customWidth="1"/>
    <col min="12300" max="12300" width="3" style="80" customWidth="1"/>
    <col min="12301" max="12301" width="16.5546875" style="80" customWidth="1"/>
    <col min="12302" max="12306" width="9.44140625" style="80" customWidth="1"/>
    <col min="12307" max="12308" width="9.109375" style="80"/>
    <col min="12309" max="12313" width="0" style="80" hidden="1" customWidth="1"/>
    <col min="12314" max="12314" width="5.109375" style="80" customWidth="1"/>
    <col min="12315" max="12316" width="9.44140625" style="80" customWidth="1"/>
    <col min="12317" max="12544" width="9.109375" style="80"/>
    <col min="12545" max="12545" width="3.5546875" style="80" customWidth="1"/>
    <col min="12546" max="12546" width="16.5546875" style="80" customWidth="1"/>
    <col min="12547" max="12547" width="9.44140625" style="80" customWidth="1"/>
    <col min="12548" max="12548" width="5.6640625" style="80" customWidth="1"/>
    <col min="12549" max="12552" width="9.44140625" style="80" customWidth="1"/>
    <col min="12553" max="12553" width="4.33203125" style="80" bestFit="1" customWidth="1"/>
    <col min="12554" max="12554" width="10" style="80" customWidth="1"/>
    <col min="12555" max="12555" width="5.6640625" style="80" customWidth="1"/>
    <col min="12556" max="12556" width="3" style="80" customWidth="1"/>
    <col min="12557" max="12557" width="16.5546875" style="80" customWidth="1"/>
    <col min="12558" max="12562" width="9.44140625" style="80" customWidth="1"/>
    <col min="12563" max="12564" width="9.109375" style="80"/>
    <col min="12565" max="12569" width="0" style="80" hidden="1" customWidth="1"/>
    <col min="12570" max="12570" width="5.109375" style="80" customWidth="1"/>
    <col min="12571" max="12572" width="9.44140625" style="80" customWidth="1"/>
    <col min="12573" max="12800" width="9.109375" style="80"/>
    <col min="12801" max="12801" width="3.5546875" style="80" customWidth="1"/>
    <col min="12802" max="12802" width="16.5546875" style="80" customWidth="1"/>
    <col min="12803" max="12803" width="9.44140625" style="80" customWidth="1"/>
    <col min="12804" max="12804" width="5.6640625" style="80" customWidth="1"/>
    <col min="12805" max="12808" width="9.44140625" style="80" customWidth="1"/>
    <col min="12809" max="12809" width="4.33203125" style="80" bestFit="1" customWidth="1"/>
    <col min="12810" max="12810" width="10" style="80" customWidth="1"/>
    <col min="12811" max="12811" width="5.6640625" style="80" customWidth="1"/>
    <col min="12812" max="12812" width="3" style="80" customWidth="1"/>
    <col min="12813" max="12813" width="16.5546875" style="80" customWidth="1"/>
    <col min="12814" max="12818" width="9.44140625" style="80" customWidth="1"/>
    <col min="12819" max="12820" width="9.109375" style="80"/>
    <col min="12821" max="12825" width="0" style="80" hidden="1" customWidth="1"/>
    <col min="12826" max="12826" width="5.109375" style="80" customWidth="1"/>
    <col min="12827" max="12828" width="9.44140625" style="80" customWidth="1"/>
    <col min="12829" max="13056" width="9.109375" style="80"/>
    <col min="13057" max="13057" width="3.5546875" style="80" customWidth="1"/>
    <col min="13058" max="13058" width="16.5546875" style="80" customWidth="1"/>
    <col min="13059" max="13059" width="9.44140625" style="80" customWidth="1"/>
    <col min="13060" max="13060" width="5.6640625" style="80" customWidth="1"/>
    <col min="13061" max="13064" width="9.44140625" style="80" customWidth="1"/>
    <col min="13065" max="13065" width="4.33203125" style="80" bestFit="1" customWidth="1"/>
    <col min="13066" max="13066" width="10" style="80" customWidth="1"/>
    <col min="13067" max="13067" width="5.6640625" style="80" customWidth="1"/>
    <col min="13068" max="13068" width="3" style="80" customWidth="1"/>
    <col min="13069" max="13069" width="16.5546875" style="80" customWidth="1"/>
    <col min="13070" max="13074" width="9.44140625" style="80" customWidth="1"/>
    <col min="13075" max="13076" width="9.109375" style="80"/>
    <col min="13077" max="13081" width="0" style="80" hidden="1" customWidth="1"/>
    <col min="13082" max="13082" width="5.109375" style="80" customWidth="1"/>
    <col min="13083" max="13084" width="9.44140625" style="80" customWidth="1"/>
    <col min="13085" max="13312" width="9.109375" style="80"/>
    <col min="13313" max="13313" width="3.5546875" style="80" customWidth="1"/>
    <col min="13314" max="13314" width="16.5546875" style="80" customWidth="1"/>
    <col min="13315" max="13315" width="9.44140625" style="80" customWidth="1"/>
    <col min="13316" max="13316" width="5.6640625" style="80" customWidth="1"/>
    <col min="13317" max="13320" width="9.44140625" style="80" customWidth="1"/>
    <col min="13321" max="13321" width="4.33203125" style="80" bestFit="1" customWidth="1"/>
    <col min="13322" max="13322" width="10" style="80" customWidth="1"/>
    <col min="13323" max="13323" width="5.6640625" style="80" customWidth="1"/>
    <col min="13324" max="13324" width="3" style="80" customWidth="1"/>
    <col min="13325" max="13325" width="16.5546875" style="80" customWidth="1"/>
    <col min="13326" max="13330" width="9.44140625" style="80" customWidth="1"/>
    <col min="13331" max="13332" width="9.109375" style="80"/>
    <col min="13333" max="13337" width="0" style="80" hidden="1" customWidth="1"/>
    <col min="13338" max="13338" width="5.109375" style="80" customWidth="1"/>
    <col min="13339" max="13340" width="9.44140625" style="80" customWidth="1"/>
    <col min="13341" max="13568" width="9.109375" style="80"/>
    <col min="13569" max="13569" width="3.5546875" style="80" customWidth="1"/>
    <col min="13570" max="13570" width="16.5546875" style="80" customWidth="1"/>
    <col min="13571" max="13571" width="9.44140625" style="80" customWidth="1"/>
    <col min="13572" max="13572" width="5.6640625" style="80" customWidth="1"/>
    <col min="13573" max="13576" width="9.44140625" style="80" customWidth="1"/>
    <col min="13577" max="13577" width="4.33203125" style="80" bestFit="1" customWidth="1"/>
    <col min="13578" max="13578" width="10" style="80" customWidth="1"/>
    <col min="13579" max="13579" width="5.6640625" style="80" customWidth="1"/>
    <col min="13580" max="13580" width="3" style="80" customWidth="1"/>
    <col min="13581" max="13581" width="16.5546875" style="80" customWidth="1"/>
    <col min="13582" max="13586" width="9.44140625" style="80" customWidth="1"/>
    <col min="13587" max="13588" width="9.109375" style="80"/>
    <col min="13589" max="13593" width="0" style="80" hidden="1" customWidth="1"/>
    <col min="13594" max="13594" width="5.109375" style="80" customWidth="1"/>
    <col min="13595" max="13596" width="9.44140625" style="80" customWidth="1"/>
    <col min="13597" max="13824" width="9.109375" style="80"/>
    <col min="13825" max="13825" width="3.5546875" style="80" customWidth="1"/>
    <col min="13826" max="13826" width="16.5546875" style="80" customWidth="1"/>
    <col min="13827" max="13827" width="9.44140625" style="80" customWidth="1"/>
    <col min="13828" max="13828" width="5.6640625" style="80" customWidth="1"/>
    <col min="13829" max="13832" width="9.44140625" style="80" customWidth="1"/>
    <col min="13833" max="13833" width="4.33203125" style="80" bestFit="1" customWidth="1"/>
    <col min="13834" max="13834" width="10" style="80" customWidth="1"/>
    <col min="13835" max="13835" width="5.6640625" style="80" customWidth="1"/>
    <col min="13836" max="13836" width="3" style="80" customWidth="1"/>
    <col min="13837" max="13837" width="16.5546875" style="80" customWidth="1"/>
    <col min="13838" max="13842" width="9.44140625" style="80" customWidth="1"/>
    <col min="13843" max="13844" width="9.109375" style="80"/>
    <col min="13845" max="13849" width="0" style="80" hidden="1" customWidth="1"/>
    <col min="13850" max="13850" width="5.109375" style="80" customWidth="1"/>
    <col min="13851" max="13852" width="9.44140625" style="80" customWidth="1"/>
    <col min="13853" max="14080" width="9.109375" style="80"/>
    <col min="14081" max="14081" width="3.5546875" style="80" customWidth="1"/>
    <col min="14082" max="14082" width="16.5546875" style="80" customWidth="1"/>
    <col min="14083" max="14083" width="9.44140625" style="80" customWidth="1"/>
    <col min="14084" max="14084" width="5.6640625" style="80" customWidth="1"/>
    <col min="14085" max="14088" width="9.44140625" style="80" customWidth="1"/>
    <col min="14089" max="14089" width="4.33203125" style="80" bestFit="1" customWidth="1"/>
    <col min="14090" max="14090" width="10" style="80" customWidth="1"/>
    <col min="14091" max="14091" width="5.6640625" style="80" customWidth="1"/>
    <col min="14092" max="14092" width="3" style="80" customWidth="1"/>
    <col min="14093" max="14093" width="16.5546875" style="80" customWidth="1"/>
    <col min="14094" max="14098" width="9.44140625" style="80" customWidth="1"/>
    <col min="14099" max="14100" width="9.109375" style="80"/>
    <col min="14101" max="14105" width="0" style="80" hidden="1" customWidth="1"/>
    <col min="14106" max="14106" width="5.109375" style="80" customWidth="1"/>
    <col min="14107" max="14108" width="9.44140625" style="80" customWidth="1"/>
    <col min="14109" max="14336" width="9.109375" style="80"/>
    <col min="14337" max="14337" width="3.5546875" style="80" customWidth="1"/>
    <col min="14338" max="14338" width="16.5546875" style="80" customWidth="1"/>
    <col min="14339" max="14339" width="9.44140625" style="80" customWidth="1"/>
    <col min="14340" max="14340" width="5.6640625" style="80" customWidth="1"/>
    <col min="14341" max="14344" width="9.44140625" style="80" customWidth="1"/>
    <col min="14345" max="14345" width="4.33203125" style="80" bestFit="1" customWidth="1"/>
    <col min="14346" max="14346" width="10" style="80" customWidth="1"/>
    <col min="14347" max="14347" width="5.6640625" style="80" customWidth="1"/>
    <col min="14348" max="14348" width="3" style="80" customWidth="1"/>
    <col min="14349" max="14349" width="16.5546875" style="80" customWidth="1"/>
    <col min="14350" max="14354" width="9.44140625" style="80" customWidth="1"/>
    <col min="14355" max="14356" width="9.109375" style="80"/>
    <col min="14357" max="14361" width="0" style="80" hidden="1" customWidth="1"/>
    <col min="14362" max="14362" width="5.109375" style="80" customWidth="1"/>
    <col min="14363" max="14364" width="9.44140625" style="80" customWidth="1"/>
    <col min="14365" max="14592" width="9.109375" style="80"/>
    <col min="14593" max="14593" width="3.5546875" style="80" customWidth="1"/>
    <col min="14594" max="14594" width="16.5546875" style="80" customWidth="1"/>
    <col min="14595" max="14595" width="9.44140625" style="80" customWidth="1"/>
    <col min="14596" max="14596" width="5.6640625" style="80" customWidth="1"/>
    <col min="14597" max="14600" width="9.44140625" style="80" customWidth="1"/>
    <col min="14601" max="14601" width="4.33203125" style="80" bestFit="1" customWidth="1"/>
    <col min="14602" max="14602" width="10" style="80" customWidth="1"/>
    <col min="14603" max="14603" width="5.6640625" style="80" customWidth="1"/>
    <col min="14604" max="14604" width="3" style="80" customWidth="1"/>
    <col min="14605" max="14605" width="16.5546875" style="80" customWidth="1"/>
    <col min="14606" max="14610" width="9.44140625" style="80" customWidth="1"/>
    <col min="14611" max="14612" width="9.109375" style="80"/>
    <col min="14613" max="14617" width="0" style="80" hidden="1" customWidth="1"/>
    <col min="14618" max="14618" width="5.109375" style="80" customWidth="1"/>
    <col min="14619" max="14620" width="9.44140625" style="80" customWidth="1"/>
    <col min="14621" max="14848" width="9.109375" style="80"/>
    <col min="14849" max="14849" width="3.5546875" style="80" customWidth="1"/>
    <col min="14850" max="14850" width="16.5546875" style="80" customWidth="1"/>
    <col min="14851" max="14851" width="9.44140625" style="80" customWidth="1"/>
    <col min="14852" max="14852" width="5.6640625" style="80" customWidth="1"/>
    <col min="14853" max="14856" width="9.44140625" style="80" customWidth="1"/>
    <col min="14857" max="14857" width="4.33203125" style="80" bestFit="1" customWidth="1"/>
    <col min="14858" max="14858" width="10" style="80" customWidth="1"/>
    <col min="14859" max="14859" width="5.6640625" style="80" customWidth="1"/>
    <col min="14860" max="14860" width="3" style="80" customWidth="1"/>
    <col min="14861" max="14861" width="16.5546875" style="80" customWidth="1"/>
    <col min="14862" max="14866" width="9.44140625" style="80" customWidth="1"/>
    <col min="14867" max="14868" width="9.109375" style="80"/>
    <col min="14869" max="14873" width="0" style="80" hidden="1" customWidth="1"/>
    <col min="14874" max="14874" width="5.109375" style="80" customWidth="1"/>
    <col min="14875" max="14876" width="9.44140625" style="80" customWidth="1"/>
    <col min="14877" max="15104" width="9.109375" style="80"/>
    <col min="15105" max="15105" width="3.5546875" style="80" customWidth="1"/>
    <col min="15106" max="15106" width="16.5546875" style="80" customWidth="1"/>
    <col min="15107" max="15107" width="9.44140625" style="80" customWidth="1"/>
    <col min="15108" max="15108" width="5.6640625" style="80" customWidth="1"/>
    <col min="15109" max="15112" width="9.44140625" style="80" customWidth="1"/>
    <col min="15113" max="15113" width="4.33203125" style="80" bestFit="1" customWidth="1"/>
    <col min="15114" max="15114" width="10" style="80" customWidth="1"/>
    <col min="15115" max="15115" width="5.6640625" style="80" customWidth="1"/>
    <col min="15116" max="15116" width="3" style="80" customWidth="1"/>
    <col min="15117" max="15117" width="16.5546875" style="80" customWidth="1"/>
    <col min="15118" max="15122" width="9.44140625" style="80" customWidth="1"/>
    <col min="15123" max="15124" width="9.109375" style="80"/>
    <col min="15125" max="15129" width="0" style="80" hidden="1" customWidth="1"/>
    <col min="15130" max="15130" width="5.109375" style="80" customWidth="1"/>
    <col min="15131" max="15132" width="9.44140625" style="80" customWidth="1"/>
    <col min="15133" max="15360" width="9.109375" style="80"/>
    <col min="15361" max="15361" width="3.5546875" style="80" customWidth="1"/>
    <col min="15362" max="15362" width="16.5546875" style="80" customWidth="1"/>
    <col min="15363" max="15363" width="9.44140625" style="80" customWidth="1"/>
    <col min="15364" max="15364" width="5.6640625" style="80" customWidth="1"/>
    <col min="15365" max="15368" width="9.44140625" style="80" customWidth="1"/>
    <col min="15369" max="15369" width="4.33203125" style="80" bestFit="1" customWidth="1"/>
    <col min="15370" max="15370" width="10" style="80" customWidth="1"/>
    <col min="15371" max="15371" width="5.6640625" style="80" customWidth="1"/>
    <col min="15372" max="15372" width="3" style="80" customWidth="1"/>
    <col min="15373" max="15373" width="16.5546875" style="80" customWidth="1"/>
    <col min="15374" max="15378" width="9.44140625" style="80" customWidth="1"/>
    <col min="15379" max="15380" width="9.109375" style="80"/>
    <col min="15381" max="15385" width="0" style="80" hidden="1" customWidth="1"/>
    <col min="15386" max="15386" width="5.109375" style="80" customWidth="1"/>
    <col min="15387" max="15388" width="9.44140625" style="80" customWidth="1"/>
    <col min="15389" max="15616" width="9.109375" style="80"/>
    <col min="15617" max="15617" width="3.5546875" style="80" customWidth="1"/>
    <col min="15618" max="15618" width="16.5546875" style="80" customWidth="1"/>
    <col min="15619" max="15619" width="9.44140625" style="80" customWidth="1"/>
    <col min="15620" max="15620" width="5.6640625" style="80" customWidth="1"/>
    <col min="15621" max="15624" width="9.44140625" style="80" customWidth="1"/>
    <col min="15625" max="15625" width="4.33203125" style="80" bestFit="1" customWidth="1"/>
    <col min="15626" max="15626" width="10" style="80" customWidth="1"/>
    <col min="15627" max="15627" width="5.6640625" style="80" customWidth="1"/>
    <col min="15628" max="15628" width="3" style="80" customWidth="1"/>
    <col min="15629" max="15629" width="16.5546875" style="80" customWidth="1"/>
    <col min="15630" max="15634" width="9.44140625" style="80" customWidth="1"/>
    <col min="15635" max="15636" width="9.109375" style="80"/>
    <col min="15637" max="15641" width="0" style="80" hidden="1" customWidth="1"/>
    <col min="15642" max="15642" width="5.109375" style="80" customWidth="1"/>
    <col min="15643" max="15644" width="9.44140625" style="80" customWidth="1"/>
    <col min="15645" max="15872" width="9.109375" style="80"/>
    <col min="15873" max="15873" width="3.5546875" style="80" customWidth="1"/>
    <col min="15874" max="15874" width="16.5546875" style="80" customWidth="1"/>
    <col min="15875" max="15875" width="9.44140625" style="80" customWidth="1"/>
    <col min="15876" max="15876" width="5.6640625" style="80" customWidth="1"/>
    <col min="15877" max="15880" width="9.44140625" style="80" customWidth="1"/>
    <col min="15881" max="15881" width="4.33203125" style="80" bestFit="1" customWidth="1"/>
    <col min="15882" max="15882" width="10" style="80" customWidth="1"/>
    <col min="15883" max="15883" width="5.6640625" style="80" customWidth="1"/>
    <col min="15884" max="15884" width="3" style="80" customWidth="1"/>
    <col min="15885" max="15885" width="16.5546875" style="80" customWidth="1"/>
    <col min="15886" max="15890" width="9.44140625" style="80" customWidth="1"/>
    <col min="15891" max="15892" width="9.109375" style="80"/>
    <col min="15893" max="15897" width="0" style="80" hidden="1" customWidth="1"/>
    <col min="15898" max="15898" width="5.109375" style="80" customWidth="1"/>
    <col min="15899" max="15900" width="9.44140625" style="80" customWidth="1"/>
    <col min="15901" max="16128" width="9.109375" style="80"/>
    <col min="16129" max="16129" width="3.5546875" style="80" customWidth="1"/>
    <col min="16130" max="16130" width="16.5546875" style="80" customWidth="1"/>
    <col min="16131" max="16131" width="9.44140625" style="80" customWidth="1"/>
    <col min="16132" max="16132" width="5.6640625" style="80" customWidth="1"/>
    <col min="16133" max="16136" width="9.44140625" style="80" customWidth="1"/>
    <col min="16137" max="16137" width="4.33203125" style="80" bestFit="1" customWidth="1"/>
    <col min="16138" max="16138" width="10" style="80" customWidth="1"/>
    <col min="16139" max="16139" width="5.6640625" style="80" customWidth="1"/>
    <col min="16140" max="16140" width="3" style="80" customWidth="1"/>
    <col min="16141" max="16141" width="16.5546875" style="80" customWidth="1"/>
    <col min="16142" max="16146" width="9.44140625" style="80" customWidth="1"/>
    <col min="16147" max="16148" width="9.109375" style="80"/>
    <col min="16149" max="16153" width="0" style="80" hidden="1" customWidth="1"/>
    <col min="16154" max="16154" width="5.109375" style="80" customWidth="1"/>
    <col min="16155" max="16156" width="9.44140625" style="80" customWidth="1"/>
    <col min="16157" max="16384" width="9.109375" style="80"/>
  </cols>
  <sheetData>
    <row r="2" spans="2:28" ht="16.2">
      <c r="B2" s="79" t="s">
        <v>870</v>
      </c>
      <c r="M2" s="79"/>
    </row>
    <row r="3" spans="2:28" ht="16.2">
      <c r="B3" s="81" t="s">
        <v>503</v>
      </c>
      <c r="M3" s="81"/>
    </row>
    <row r="4" spans="2:28" ht="16.2">
      <c r="B4" s="81" t="s">
        <v>899</v>
      </c>
      <c r="M4" s="81"/>
    </row>
    <row r="5" spans="2:28">
      <c r="B5" s="82"/>
      <c r="C5" s="82"/>
      <c r="D5" s="82"/>
      <c r="E5" s="82"/>
      <c r="F5" s="82"/>
      <c r="G5" s="82"/>
      <c r="H5" s="82"/>
      <c r="I5" s="82"/>
      <c r="J5" s="82"/>
      <c r="K5" s="82"/>
      <c r="M5" s="82"/>
      <c r="N5" s="82"/>
      <c r="O5" s="82"/>
      <c r="P5" s="82"/>
      <c r="Q5" s="82"/>
      <c r="R5" s="82"/>
      <c r="U5" s="82"/>
      <c r="V5" s="82"/>
      <c r="W5" s="82"/>
      <c r="X5" s="82"/>
      <c r="Y5" s="82"/>
      <c r="Z5" s="82"/>
      <c r="AA5" s="82"/>
      <c r="AB5" s="82"/>
    </row>
    <row r="6" spans="2:28" ht="14.25" customHeight="1">
      <c r="B6" s="82"/>
      <c r="I6" s="82"/>
      <c r="M6" s="82"/>
    </row>
    <row r="7" spans="2:28" s="87" customFormat="1">
      <c r="B7" s="83"/>
      <c r="C7" s="84" t="s">
        <v>871</v>
      </c>
      <c r="D7" s="85"/>
      <c r="E7" s="85"/>
      <c r="F7" s="85"/>
      <c r="G7" s="85"/>
      <c r="H7" s="86"/>
      <c r="I7" s="86"/>
      <c r="J7" s="80"/>
      <c r="K7" s="80"/>
      <c r="L7" s="80"/>
      <c r="M7" s="83"/>
      <c r="N7" s="84" t="s">
        <v>871</v>
      </c>
      <c r="O7" s="85"/>
      <c r="P7" s="85"/>
      <c r="Q7" s="85"/>
      <c r="R7" s="86"/>
      <c r="S7" s="80"/>
      <c r="U7" s="84" t="s">
        <v>504</v>
      </c>
      <c r="V7" s="85"/>
      <c r="W7" s="85"/>
      <c r="X7" s="85"/>
      <c r="Y7" s="86"/>
      <c r="AA7" s="85"/>
      <c r="AB7" s="85"/>
    </row>
    <row r="8" spans="2:28" ht="28.8">
      <c r="B8" s="88" t="s">
        <v>872</v>
      </c>
      <c r="C8" s="89" t="s">
        <v>51</v>
      </c>
      <c r="D8" s="89" t="s">
        <v>69</v>
      </c>
      <c r="E8" s="89" t="s">
        <v>52</v>
      </c>
      <c r="F8" s="89" t="s">
        <v>623</v>
      </c>
      <c r="G8" s="89" t="s">
        <v>430</v>
      </c>
      <c r="H8" s="89" t="s">
        <v>873</v>
      </c>
      <c r="I8" s="89" t="s">
        <v>69</v>
      </c>
      <c r="J8" s="89" t="s">
        <v>502</v>
      </c>
      <c r="K8" s="89" t="s">
        <v>69</v>
      </c>
      <c r="M8" s="88" t="s">
        <v>872</v>
      </c>
      <c r="N8" s="89" t="s">
        <v>51</v>
      </c>
      <c r="O8" s="89" t="s">
        <v>616</v>
      </c>
      <c r="P8" s="89" t="s">
        <v>619</v>
      </c>
      <c r="Q8" s="89" t="s">
        <v>620</v>
      </c>
      <c r="R8" s="89" t="s">
        <v>622</v>
      </c>
      <c r="S8" s="80" t="s">
        <v>874</v>
      </c>
      <c r="U8" s="89" t="s">
        <v>51</v>
      </c>
      <c r="V8" s="89" t="s">
        <v>52</v>
      </c>
      <c r="W8" s="89" t="s">
        <v>623</v>
      </c>
      <c r="X8" s="89" t="s">
        <v>430</v>
      </c>
      <c r="Y8" s="89" t="s">
        <v>502</v>
      </c>
      <c r="AA8" s="89"/>
      <c r="AB8" s="89"/>
    </row>
    <row r="9" spans="2:28">
      <c r="B9" s="90"/>
      <c r="C9" s="91"/>
      <c r="D9" s="91"/>
      <c r="E9" s="91"/>
      <c r="F9" s="92"/>
      <c r="G9" s="91"/>
      <c r="H9" s="91"/>
      <c r="I9" s="82"/>
      <c r="J9" s="91"/>
      <c r="K9" s="91"/>
      <c r="M9" s="90"/>
      <c r="N9" s="91"/>
      <c r="O9" s="91"/>
      <c r="P9" s="91"/>
      <c r="Q9" s="91"/>
      <c r="R9" s="91"/>
      <c r="U9" s="91"/>
      <c r="V9" s="91"/>
      <c r="W9" s="92"/>
      <c r="X9" s="91"/>
      <c r="Y9" s="91"/>
      <c r="AA9" s="91"/>
      <c r="AB9" s="91"/>
    </row>
    <row r="10" spans="2:28">
      <c r="B10" s="93" t="s">
        <v>54</v>
      </c>
      <c r="C10" s="91"/>
      <c r="D10" s="91"/>
      <c r="E10" s="91"/>
      <c r="F10" s="92"/>
      <c r="G10" s="91"/>
      <c r="H10" s="91"/>
      <c r="I10" s="82"/>
      <c r="J10" s="91"/>
      <c r="K10" s="94"/>
      <c r="M10" s="93" t="s">
        <v>54</v>
      </c>
      <c r="N10" s="91"/>
      <c r="O10" s="91"/>
      <c r="P10" s="91"/>
      <c r="Q10" s="91"/>
      <c r="R10" s="91"/>
      <c r="U10" s="91"/>
      <c r="V10" s="91"/>
      <c r="W10" s="92"/>
      <c r="X10" s="91"/>
      <c r="Y10" s="91"/>
      <c r="AA10" s="91"/>
      <c r="AB10" s="91"/>
    </row>
    <row r="11" spans="2:28">
      <c r="B11" s="90" t="s">
        <v>112</v>
      </c>
      <c r="C11" s="95">
        <v>3708.7787754716669</v>
      </c>
      <c r="D11" s="95"/>
      <c r="E11" s="95">
        <v>1077.4670000000001</v>
      </c>
      <c r="F11" s="95">
        <v>0</v>
      </c>
      <c r="G11" s="95">
        <v>383.5</v>
      </c>
      <c r="H11" s="95">
        <v>1460.9670000000001</v>
      </c>
      <c r="I11" s="82"/>
      <c r="J11" s="95">
        <v>5169.745775471667</v>
      </c>
      <c r="K11" s="94"/>
      <c r="M11" s="90" t="s">
        <v>112</v>
      </c>
      <c r="N11" s="95">
        <v>3708.7787754716669</v>
      </c>
      <c r="O11" s="95">
        <v>449.52293300999997</v>
      </c>
      <c r="P11" s="95">
        <v>147.81083065999999</v>
      </c>
      <c r="Q11" s="95">
        <v>2956.832004311666</v>
      </c>
      <c r="R11" s="95">
        <v>154.61300749</v>
      </c>
      <c r="S11" s="96">
        <v>0</v>
      </c>
      <c r="U11" s="91">
        <v>19</v>
      </c>
      <c r="V11" s="91">
        <v>1</v>
      </c>
      <c r="W11" s="91">
        <v>0</v>
      </c>
      <c r="X11" s="91">
        <v>3</v>
      </c>
      <c r="Y11" s="91">
        <v>23</v>
      </c>
      <c r="AA11" s="95">
        <v>1057.8800000000001</v>
      </c>
      <c r="AB11" s="95">
        <v>19.586999999999989</v>
      </c>
    </row>
    <row r="12" spans="2:28" s="98" customFormat="1">
      <c r="B12" s="90" t="s">
        <v>246</v>
      </c>
      <c r="C12" s="95">
        <v>766.57535276999999</v>
      </c>
      <c r="D12" s="95"/>
      <c r="E12" s="95">
        <v>446.5</v>
      </c>
      <c r="F12" s="95">
        <v>0</v>
      </c>
      <c r="G12" s="95">
        <v>0</v>
      </c>
      <c r="H12" s="95">
        <v>446.5</v>
      </c>
      <c r="I12" s="97"/>
      <c r="J12" s="95">
        <v>1213.0753527699999</v>
      </c>
      <c r="K12" s="94"/>
      <c r="L12" s="80"/>
      <c r="M12" s="90" t="s">
        <v>246</v>
      </c>
      <c r="N12" s="95">
        <v>766.57535276999999</v>
      </c>
      <c r="O12" s="95">
        <v>256.62925456000005</v>
      </c>
      <c r="P12" s="95">
        <v>0</v>
      </c>
      <c r="Q12" s="95">
        <v>460</v>
      </c>
      <c r="R12" s="95">
        <v>49.946098210000002</v>
      </c>
      <c r="S12" s="96">
        <v>0</v>
      </c>
      <c r="U12" s="91">
        <v>6</v>
      </c>
      <c r="V12" s="91">
        <v>2</v>
      </c>
      <c r="W12" s="91">
        <v>0</v>
      </c>
      <c r="X12" s="91">
        <v>0</v>
      </c>
      <c r="Y12" s="91">
        <v>8</v>
      </c>
      <c r="AA12" s="95">
        <v>436.1</v>
      </c>
      <c r="AB12" s="95">
        <v>10.399999999999977</v>
      </c>
    </row>
    <row r="13" spans="2:28" s="98" customFormat="1">
      <c r="B13" s="90" t="s">
        <v>236</v>
      </c>
      <c r="C13" s="95">
        <v>592.38403312000003</v>
      </c>
      <c r="D13" s="95"/>
      <c r="E13" s="95">
        <v>243.15</v>
      </c>
      <c r="F13" s="95">
        <v>0</v>
      </c>
      <c r="G13" s="95">
        <v>0</v>
      </c>
      <c r="H13" s="95">
        <v>243.15</v>
      </c>
      <c r="I13" s="97"/>
      <c r="J13" s="95">
        <v>835.53403312</v>
      </c>
      <c r="K13" s="94"/>
      <c r="L13" s="80"/>
      <c r="M13" s="90" t="s">
        <v>236</v>
      </c>
      <c r="N13" s="95">
        <v>592.38403312000003</v>
      </c>
      <c r="O13" s="95">
        <v>401.99001033999997</v>
      </c>
      <c r="P13" s="95">
        <v>0</v>
      </c>
      <c r="Q13" s="95">
        <v>190.39402278</v>
      </c>
      <c r="R13" s="95">
        <v>0</v>
      </c>
      <c r="S13" s="96">
        <v>0</v>
      </c>
      <c r="U13" s="91">
        <v>3</v>
      </c>
      <c r="V13" s="91">
        <v>1</v>
      </c>
      <c r="W13" s="91">
        <v>0</v>
      </c>
      <c r="X13" s="91">
        <v>0</v>
      </c>
      <c r="Y13" s="91">
        <v>4</v>
      </c>
      <c r="AA13" s="95">
        <v>230.68</v>
      </c>
      <c r="AB13" s="95">
        <v>12.469999999999999</v>
      </c>
    </row>
    <row r="14" spans="2:28" s="98" customFormat="1">
      <c r="B14" s="90" t="s">
        <v>88</v>
      </c>
      <c r="C14" s="95">
        <v>79.275892670000005</v>
      </c>
      <c r="D14" s="95"/>
      <c r="E14" s="95">
        <v>0</v>
      </c>
      <c r="F14" s="95">
        <v>0</v>
      </c>
      <c r="G14" s="95">
        <v>0</v>
      </c>
      <c r="H14" s="95">
        <v>0</v>
      </c>
      <c r="I14" s="97"/>
      <c r="J14" s="95">
        <v>79.275892670000005</v>
      </c>
      <c r="K14" s="94"/>
      <c r="L14" s="80"/>
      <c r="M14" s="90" t="s">
        <v>88</v>
      </c>
      <c r="N14" s="95">
        <v>79.275892670000005</v>
      </c>
      <c r="O14" s="95">
        <v>22.7</v>
      </c>
      <c r="P14" s="95">
        <v>0</v>
      </c>
      <c r="Q14" s="95">
        <v>56.575892670000002</v>
      </c>
      <c r="R14" s="95">
        <v>0</v>
      </c>
      <c r="S14" s="96">
        <v>0</v>
      </c>
      <c r="U14" s="91">
        <v>2</v>
      </c>
      <c r="V14" s="91">
        <v>0</v>
      </c>
      <c r="W14" s="91">
        <v>0</v>
      </c>
      <c r="X14" s="91">
        <v>0</v>
      </c>
      <c r="Y14" s="91">
        <v>2</v>
      </c>
      <c r="AA14" s="95"/>
      <c r="AB14" s="95"/>
    </row>
    <row r="15" spans="2:28" s="98" customFormat="1">
      <c r="B15" s="90" t="s">
        <v>261</v>
      </c>
      <c r="C15" s="95">
        <v>552.56499999499999</v>
      </c>
      <c r="D15" s="95"/>
      <c r="E15" s="95">
        <v>52.564999999999998</v>
      </c>
      <c r="F15" s="95">
        <v>0</v>
      </c>
      <c r="G15" s="95">
        <v>0</v>
      </c>
      <c r="H15" s="95">
        <v>52.564999999999998</v>
      </c>
      <c r="I15" s="97"/>
      <c r="J15" s="95">
        <v>605.12999999499993</v>
      </c>
      <c r="K15" s="94"/>
      <c r="L15" s="80"/>
      <c r="M15" s="90" t="s">
        <v>261</v>
      </c>
      <c r="N15" s="95">
        <v>552.56499999499999</v>
      </c>
      <c r="O15" s="95">
        <v>0</v>
      </c>
      <c r="P15" s="95">
        <v>0</v>
      </c>
      <c r="Q15" s="95">
        <v>552.56499999499999</v>
      </c>
      <c r="R15" s="95">
        <v>0</v>
      </c>
      <c r="S15" s="96">
        <v>0</v>
      </c>
      <c r="U15" s="91">
        <v>2</v>
      </c>
      <c r="V15" s="91">
        <v>0</v>
      </c>
      <c r="W15" s="91">
        <v>0</v>
      </c>
      <c r="X15" s="91">
        <v>0</v>
      </c>
      <c r="Y15" s="91">
        <v>2</v>
      </c>
      <c r="AA15" s="95">
        <v>28.77</v>
      </c>
      <c r="AB15" s="95">
        <v>-23.794999999999998</v>
      </c>
    </row>
    <row r="16" spans="2:28" s="98" customFormat="1">
      <c r="B16" s="90" t="s">
        <v>266</v>
      </c>
      <c r="C16" s="95">
        <v>121.76646864</v>
      </c>
      <c r="D16" s="95"/>
      <c r="E16" s="95">
        <v>0</v>
      </c>
      <c r="F16" s="95">
        <v>0</v>
      </c>
      <c r="G16" s="95">
        <v>0</v>
      </c>
      <c r="H16" s="95">
        <v>0</v>
      </c>
      <c r="I16" s="97"/>
      <c r="J16" s="95">
        <v>121.76646864</v>
      </c>
      <c r="K16" s="94"/>
      <c r="L16" s="80"/>
      <c r="M16" s="90" t="s">
        <v>266</v>
      </c>
      <c r="N16" s="95">
        <v>121.76646864</v>
      </c>
      <c r="O16" s="95">
        <v>0</v>
      </c>
      <c r="P16" s="95">
        <v>0</v>
      </c>
      <c r="Q16" s="95">
        <v>121.76646864</v>
      </c>
      <c r="R16" s="95">
        <v>0</v>
      </c>
      <c r="S16" s="96">
        <v>0</v>
      </c>
      <c r="U16" s="91">
        <v>1</v>
      </c>
      <c r="V16" s="91">
        <v>0</v>
      </c>
      <c r="W16" s="91">
        <v>0</v>
      </c>
      <c r="X16" s="91">
        <v>0</v>
      </c>
      <c r="Y16" s="91">
        <v>1</v>
      </c>
      <c r="AA16" s="95"/>
      <c r="AB16" s="95"/>
    </row>
    <row r="17" spans="2:28" s="98" customFormat="1">
      <c r="B17" s="99" t="s">
        <v>875</v>
      </c>
      <c r="C17" s="167">
        <v>5821.3455226666674</v>
      </c>
      <c r="D17" s="101">
        <v>0.78</v>
      </c>
      <c r="E17" s="100">
        <v>1819.6820000000002</v>
      </c>
      <c r="F17" s="100">
        <v>0</v>
      </c>
      <c r="G17" s="107">
        <v>383.5</v>
      </c>
      <c r="H17" s="100">
        <v>2203.1820000000002</v>
      </c>
      <c r="I17" s="102">
        <v>0.33613050699171843</v>
      </c>
      <c r="J17" s="100">
        <v>8024.5275226666672</v>
      </c>
      <c r="K17" s="101">
        <v>0.56999999999999995</v>
      </c>
      <c r="L17" s="80"/>
      <c r="M17" s="99" t="s">
        <v>875</v>
      </c>
      <c r="N17" s="100">
        <v>5821.3455226666674</v>
      </c>
      <c r="O17" s="100">
        <v>1130.8421979100001</v>
      </c>
      <c r="P17" s="100">
        <v>147.81083065999999</v>
      </c>
      <c r="Q17" s="100">
        <v>4338.1333883966663</v>
      </c>
      <c r="R17" s="100">
        <v>204.5591057</v>
      </c>
      <c r="S17" s="96">
        <v>0</v>
      </c>
      <c r="U17" s="103">
        <v>33</v>
      </c>
      <c r="V17" s="103">
        <v>4</v>
      </c>
      <c r="W17" s="103">
        <v>0</v>
      </c>
      <c r="X17" s="103">
        <v>3</v>
      </c>
      <c r="Y17" s="103">
        <v>40</v>
      </c>
      <c r="AA17" s="100">
        <v>1753.43</v>
      </c>
      <c r="AB17" s="100">
        <v>18.661999999999967</v>
      </c>
    </row>
    <row r="18" spans="2:28">
      <c r="B18" s="104"/>
      <c r="C18" s="95"/>
      <c r="D18" s="95"/>
      <c r="E18" s="95"/>
      <c r="F18" s="95"/>
      <c r="G18" s="95"/>
      <c r="H18" s="95"/>
      <c r="I18" s="97"/>
      <c r="J18" s="95"/>
      <c r="K18" s="94"/>
      <c r="M18" s="104"/>
      <c r="N18" s="95"/>
      <c r="O18" s="95"/>
      <c r="P18" s="95"/>
      <c r="Q18" s="95"/>
      <c r="R18" s="95"/>
      <c r="S18" s="96">
        <v>0</v>
      </c>
      <c r="U18" s="91"/>
      <c r="V18" s="91"/>
      <c r="W18" s="91"/>
      <c r="X18" s="91"/>
      <c r="Y18" s="91"/>
      <c r="AA18" s="95"/>
      <c r="AB18" s="95"/>
    </row>
    <row r="19" spans="2:28">
      <c r="B19" s="93" t="s">
        <v>55</v>
      </c>
      <c r="C19" s="95"/>
      <c r="D19" s="95"/>
      <c r="E19" s="95"/>
      <c r="F19" s="95"/>
      <c r="G19" s="95"/>
      <c r="H19" s="95"/>
      <c r="I19" s="97"/>
      <c r="J19" s="95"/>
      <c r="K19" s="94"/>
      <c r="M19" s="93" t="s">
        <v>55</v>
      </c>
      <c r="N19" s="95"/>
      <c r="O19" s="95"/>
      <c r="P19" s="95"/>
      <c r="Q19" s="95"/>
      <c r="R19" s="95"/>
      <c r="S19" s="96">
        <v>0</v>
      </c>
      <c r="U19" s="91"/>
      <c r="V19" s="91"/>
      <c r="W19" s="91"/>
      <c r="X19" s="91"/>
      <c r="Y19" s="91"/>
      <c r="AA19" s="95"/>
      <c r="AB19" s="95"/>
    </row>
    <row r="20" spans="2:28" s="98" customFormat="1">
      <c r="B20" s="90" t="s">
        <v>112</v>
      </c>
      <c r="C20" s="95">
        <v>887.26140470999962</v>
      </c>
      <c r="D20" s="95"/>
      <c r="E20" s="95">
        <v>391.04999949</v>
      </c>
      <c r="F20" s="95">
        <v>128.15932912</v>
      </c>
      <c r="G20" s="95">
        <v>114.29444785</v>
      </c>
      <c r="H20" s="95">
        <v>633.50377646000004</v>
      </c>
      <c r="I20" s="97"/>
      <c r="J20" s="95">
        <v>1520.7651811699998</v>
      </c>
      <c r="K20" s="94"/>
      <c r="L20" s="80"/>
      <c r="M20" s="90" t="s">
        <v>112</v>
      </c>
      <c r="N20" s="95">
        <v>887.26140470999962</v>
      </c>
      <c r="O20" s="95">
        <v>235.05627509999999</v>
      </c>
      <c r="P20" s="95">
        <v>359.61229448</v>
      </c>
      <c r="Q20" s="95">
        <v>0</v>
      </c>
      <c r="R20" s="95">
        <v>292.59283512999997</v>
      </c>
      <c r="S20" s="96">
        <v>0</v>
      </c>
      <c r="U20" s="91">
        <v>30</v>
      </c>
      <c r="V20" s="91">
        <v>11</v>
      </c>
      <c r="W20" s="91">
        <v>0</v>
      </c>
      <c r="X20" s="91">
        <v>2</v>
      </c>
      <c r="Y20" s="91">
        <v>43</v>
      </c>
      <c r="AA20" s="95">
        <v>380.89</v>
      </c>
      <c r="AB20" s="95">
        <v>-10.159999490000018</v>
      </c>
    </row>
    <row r="21" spans="2:28" s="98" customFormat="1">
      <c r="B21" s="90" t="s">
        <v>246</v>
      </c>
      <c r="C21" s="95">
        <v>554.85443021000003</v>
      </c>
      <c r="D21" s="95"/>
      <c r="E21" s="95">
        <v>68.849999999999994</v>
      </c>
      <c r="F21" s="95">
        <v>125.21510826000002</v>
      </c>
      <c r="G21" s="95">
        <v>40.595837880000005</v>
      </c>
      <c r="H21" s="95">
        <v>234.66094614000002</v>
      </c>
      <c r="I21" s="97"/>
      <c r="J21" s="95">
        <v>789.51537635000011</v>
      </c>
      <c r="K21" s="94"/>
      <c r="L21" s="80"/>
      <c r="M21" s="90" t="s">
        <v>246</v>
      </c>
      <c r="N21" s="95">
        <v>554.85443021000003</v>
      </c>
      <c r="O21" s="95">
        <v>242.28672408999998</v>
      </c>
      <c r="P21" s="95">
        <v>231.40558351999999</v>
      </c>
      <c r="Q21" s="95">
        <v>0</v>
      </c>
      <c r="R21" s="95">
        <v>81.162122599999989</v>
      </c>
      <c r="S21" s="96">
        <v>0</v>
      </c>
      <c r="U21" s="91">
        <v>13</v>
      </c>
      <c r="V21" s="91">
        <v>3</v>
      </c>
      <c r="W21" s="91">
        <v>0</v>
      </c>
      <c r="X21" s="91">
        <v>1</v>
      </c>
      <c r="Y21" s="91">
        <v>17</v>
      </c>
      <c r="AA21" s="95">
        <v>68.650000000000006</v>
      </c>
      <c r="AB21" s="95">
        <v>-0.19999999999998863</v>
      </c>
    </row>
    <row r="22" spans="2:28" s="98" customFormat="1">
      <c r="B22" s="90" t="s">
        <v>236</v>
      </c>
      <c r="C22" s="95">
        <v>125.67168753000001</v>
      </c>
      <c r="D22" s="95"/>
      <c r="E22" s="95">
        <v>134.40595865</v>
      </c>
      <c r="F22" s="95">
        <v>0</v>
      </c>
      <c r="G22" s="95">
        <v>0</v>
      </c>
      <c r="H22" s="95">
        <v>134.40595865</v>
      </c>
      <c r="I22" s="97"/>
      <c r="J22" s="95">
        <v>260.07764617999999</v>
      </c>
      <c r="K22" s="94"/>
      <c r="L22" s="80"/>
      <c r="M22" s="90" t="s">
        <v>236</v>
      </c>
      <c r="N22" s="95">
        <v>125.67168753000001</v>
      </c>
      <c r="O22" s="95">
        <v>0</v>
      </c>
      <c r="P22" s="95">
        <v>69.017941260000001</v>
      </c>
      <c r="Q22" s="95">
        <v>0</v>
      </c>
      <c r="R22" s="95">
        <v>56.653746269999999</v>
      </c>
      <c r="S22" s="96">
        <v>0</v>
      </c>
      <c r="U22" s="91">
        <v>5</v>
      </c>
      <c r="V22" s="91">
        <v>3</v>
      </c>
      <c r="W22" s="91">
        <v>0</v>
      </c>
      <c r="X22" s="91">
        <v>0</v>
      </c>
      <c r="Y22" s="91">
        <v>8</v>
      </c>
      <c r="AA22" s="95">
        <v>56.75</v>
      </c>
      <c r="AB22" s="95">
        <v>-77.655958650000002</v>
      </c>
    </row>
    <row r="23" spans="2:28" s="98" customFormat="1">
      <c r="B23" s="90" t="s">
        <v>358</v>
      </c>
      <c r="C23" s="95">
        <v>29.155862339999999</v>
      </c>
      <c r="D23" s="95"/>
      <c r="E23" s="95">
        <v>0</v>
      </c>
      <c r="F23" s="95">
        <v>0</v>
      </c>
      <c r="G23" s="95">
        <v>0</v>
      </c>
      <c r="H23" s="95">
        <v>0</v>
      </c>
      <c r="I23" s="97"/>
      <c r="J23" s="95">
        <v>29.155862339999999</v>
      </c>
      <c r="K23" s="94"/>
      <c r="L23" s="80"/>
      <c r="M23" s="90" t="s">
        <v>358</v>
      </c>
      <c r="N23" s="95">
        <v>29.155862339999999</v>
      </c>
      <c r="O23" s="95">
        <v>0</v>
      </c>
      <c r="P23" s="95">
        <v>29.155862339999999</v>
      </c>
      <c r="Q23" s="95">
        <v>0</v>
      </c>
      <c r="R23" s="95">
        <v>0</v>
      </c>
      <c r="S23" s="96">
        <v>0</v>
      </c>
      <c r="U23" s="91">
        <v>1</v>
      </c>
      <c r="V23" s="91">
        <v>0</v>
      </c>
      <c r="W23" s="91">
        <v>0</v>
      </c>
      <c r="X23" s="91">
        <v>0</v>
      </c>
      <c r="Y23" s="91">
        <v>1</v>
      </c>
      <c r="AA23" s="95">
        <v>506.28999999999996</v>
      </c>
      <c r="AB23" s="95">
        <v>-88.015958140000009</v>
      </c>
    </row>
    <row r="24" spans="2:28">
      <c r="B24" s="99" t="s">
        <v>875</v>
      </c>
      <c r="C24" s="169">
        <v>1596.9433847899995</v>
      </c>
      <c r="D24" s="101">
        <v>0.22</v>
      </c>
      <c r="E24" s="100">
        <v>594.30595814000003</v>
      </c>
      <c r="F24" s="100">
        <v>253.37443738000002</v>
      </c>
      <c r="G24" s="100">
        <v>154.89028573000002</v>
      </c>
      <c r="H24" s="100">
        <v>1002.57068125</v>
      </c>
      <c r="I24" s="102">
        <v>0.15295812664754657</v>
      </c>
      <c r="J24" s="100">
        <v>2599.5140660400002</v>
      </c>
      <c r="K24" s="101">
        <v>0.19</v>
      </c>
      <c r="M24" s="99" t="s">
        <v>875</v>
      </c>
      <c r="N24" s="100">
        <v>1596.9433847899995</v>
      </c>
      <c r="O24" s="100">
        <v>477.34299919</v>
      </c>
      <c r="P24" s="100">
        <v>689.19168160000004</v>
      </c>
      <c r="Q24" s="100">
        <v>0</v>
      </c>
      <c r="R24" s="100">
        <v>430.40870399999994</v>
      </c>
      <c r="S24" s="96">
        <v>0</v>
      </c>
      <c r="U24" s="103">
        <v>49</v>
      </c>
      <c r="V24" s="103">
        <v>17</v>
      </c>
      <c r="W24" s="103">
        <v>0</v>
      </c>
      <c r="X24" s="103">
        <v>3</v>
      </c>
      <c r="Y24" s="103">
        <v>69</v>
      </c>
      <c r="AA24" s="100"/>
      <c r="AB24" s="100"/>
    </row>
    <row r="25" spans="2:28">
      <c r="B25" s="104"/>
      <c r="C25" s="95"/>
      <c r="D25" s="95"/>
      <c r="E25" s="95"/>
      <c r="F25" s="95"/>
      <c r="G25" s="95"/>
      <c r="H25" s="95"/>
      <c r="I25" s="97"/>
      <c r="J25" s="95"/>
      <c r="K25" s="94"/>
      <c r="M25" s="104"/>
      <c r="N25" s="95"/>
      <c r="O25" s="95"/>
      <c r="P25" s="95"/>
      <c r="Q25" s="95"/>
      <c r="R25" s="95"/>
      <c r="S25" s="96">
        <v>0</v>
      </c>
      <c r="U25" s="91"/>
      <c r="V25" s="91"/>
      <c r="W25" s="91"/>
      <c r="X25" s="91"/>
      <c r="Y25" s="91"/>
      <c r="AA25" s="95"/>
      <c r="AB25" s="95"/>
    </row>
    <row r="26" spans="2:28">
      <c r="B26" s="93" t="s">
        <v>56</v>
      </c>
      <c r="C26" s="95"/>
      <c r="D26" s="95"/>
      <c r="E26" s="95"/>
      <c r="F26" s="105"/>
      <c r="G26" s="95"/>
      <c r="H26" s="95"/>
      <c r="I26" s="97"/>
      <c r="J26" s="95"/>
      <c r="K26" s="94"/>
      <c r="M26" s="93" t="s">
        <v>56</v>
      </c>
      <c r="N26" s="95"/>
      <c r="O26" s="95"/>
      <c r="P26" s="95"/>
      <c r="Q26" s="95"/>
      <c r="R26" s="95"/>
      <c r="S26" s="96">
        <v>0</v>
      </c>
      <c r="U26" s="91"/>
      <c r="V26" s="91"/>
      <c r="W26" s="92"/>
      <c r="X26" s="91"/>
      <c r="Y26" s="91"/>
      <c r="AA26" s="95"/>
      <c r="AB26" s="95"/>
    </row>
    <row r="27" spans="2:28">
      <c r="B27" s="90" t="s">
        <v>112</v>
      </c>
      <c r="C27" s="95">
        <v>0</v>
      </c>
      <c r="D27" s="95"/>
      <c r="E27" s="95">
        <v>1222.75</v>
      </c>
      <c r="F27" s="95">
        <v>0</v>
      </c>
      <c r="G27" s="95">
        <v>340.21582059000002</v>
      </c>
      <c r="H27" s="95">
        <v>1562.96582059</v>
      </c>
      <c r="I27" s="97"/>
      <c r="J27" s="95">
        <v>1562.96582059</v>
      </c>
      <c r="K27" s="94"/>
      <c r="M27" s="90" t="s">
        <v>112</v>
      </c>
      <c r="N27" s="95">
        <v>0</v>
      </c>
      <c r="O27" s="95">
        <v>0</v>
      </c>
      <c r="P27" s="95">
        <v>0</v>
      </c>
      <c r="Q27" s="95">
        <v>0</v>
      </c>
      <c r="R27" s="95">
        <v>0</v>
      </c>
      <c r="S27" s="96">
        <v>0</v>
      </c>
      <c r="U27" s="91">
        <v>0</v>
      </c>
      <c r="V27" s="91">
        <v>3</v>
      </c>
      <c r="W27" s="91">
        <v>0</v>
      </c>
      <c r="X27" s="91">
        <v>2</v>
      </c>
      <c r="Y27" s="91">
        <v>5</v>
      </c>
      <c r="AA27" s="95">
        <v>1177</v>
      </c>
      <c r="AB27" s="95">
        <v>-45.75</v>
      </c>
    </row>
    <row r="28" spans="2:28">
      <c r="B28" s="90" t="s">
        <v>246</v>
      </c>
      <c r="C28" s="95">
        <v>7.9699999999999999E-6</v>
      </c>
      <c r="D28" s="95"/>
      <c r="E28" s="95">
        <v>156.6</v>
      </c>
      <c r="F28" s="95">
        <v>0</v>
      </c>
      <c r="G28" s="95">
        <v>525.42922555999996</v>
      </c>
      <c r="H28" s="95">
        <v>682.02922555999999</v>
      </c>
      <c r="I28" s="97"/>
      <c r="J28" s="95">
        <v>682.02923352999994</v>
      </c>
      <c r="K28" s="94"/>
      <c r="M28" s="90" t="s">
        <v>246</v>
      </c>
      <c r="N28" s="95">
        <v>7.9699999999999999E-6</v>
      </c>
      <c r="O28" s="95">
        <v>7.9699999999999999E-6</v>
      </c>
      <c r="P28" s="95">
        <v>0</v>
      </c>
      <c r="Q28" s="95">
        <v>0</v>
      </c>
      <c r="R28" s="95">
        <v>0</v>
      </c>
      <c r="S28" s="96">
        <v>0</v>
      </c>
      <c r="U28" s="91">
        <v>0</v>
      </c>
      <c r="V28" s="91">
        <v>1</v>
      </c>
      <c r="W28" s="91">
        <v>0</v>
      </c>
      <c r="X28" s="91">
        <v>1</v>
      </c>
      <c r="Y28" s="91">
        <v>2</v>
      </c>
      <c r="AA28" s="95">
        <v>154.75</v>
      </c>
      <c r="AB28" s="95">
        <v>-1.8499999999999943</v>
      </c>
    </row>
    <row r="29" spans="2:28">
      <c r="B29" s="90" t="s">
        <v>236</v>
      </c>
      <c r="C29" s="95">
        <v>0</v>
      </c>
      <c r="D29" s="95"/>
      <c r="E29" s="95">
        <v>581.5234499500001</v>
      </c>
      <c r="F29" s="95">
        <v>0</v>
      </c>
      <c r="G29" s="95">
        <v>277.27223413000002</v>
      </c>
      <c r="H29" s="95">
        <v>858.79568408000011</v>
      </c>
      <c r="I29" s="97"/>
      <c r="J29" s="95">
        <v>858.79568408000011</v>
      </c>
      <c r="K29" s="94"/>
      <c r="M29" s="90" t="s">
        <v>236</v>
      </c>
      <c r="N29" s="95">
        <v>0</v>
      </c>
      <c r="O29" s="95">
        <v>0</v>
      </c>
      <c r="P29" s="95">
        <v>0</v>
      </c>
      <c r="Q29" s="95">
        <v>0</v>
      </c>
      <c r="R29" s="95">
        <v>0</v>
      </c>
      <c r="S29" s="96">
        <v>0</v>
      </c>
      <c r="U29" s="91">
        <v>0</v>
      </c>
      <c r="V29" s="91">
        <v>2</v>
      </c>
      <c r="W29" s="91">
        <v>0</v>
      </c>
      <c r="X29" s="91">
        <v>2</v>
      </c>
      <c r="Y29" s="91">
        <v>4</v>
      </c>
      <c r="AA29" s="95">
        <v>479.25</v>
      </c>
      <c r="AB29" s="95">
        <v>-102.2734499500001</v>
      </c>
    </row>
    <row r="30" spans="2:28">
      <c r="B30" s="90" t="s">
        <v>358</v>
      </c>
      <c r="C30" s="95">
        <v>0</v>
      </c>
      <c r="D30" s="95"/>
      <c r="E30" s="95">
        <v>245</v>
      </c>
      <c r="F30" s="95">
        <v>0</v>
      </c>
      <c r="G30" s="95">
        <v>0</v>
      </c>
      <c r="H30" s="95">
        <v>245</v>
      </c>
      <c r="I30" s="97"/>
      <c r="J30" s="95">
        <v>245</v>
      </c>
      <c r="K30" s="94"/>
      <c r="M30" s="90" t="s">
        <v>358</v>
      </c>
      <c r="N30" s="95">
        <v>0</v>
      </c>
      <c r="O30" s="95">
        <v>0</v>
      </c>
      <c r="P30" s="95">
        <v>0</v>
      </c>
      <c r="Q30" s="95">
        <v>0</v>
      </c>
      <c r="R30" s="95">
        <v>0</v>
      </c>
      <c r="S30" s="96">
        <v>0</v>
      </c>
      <c r="U30" s="91">
        <v>0</v>
      </c>
      <c r="V30" s="91">
        <v>1</v>
      </c>
      <c r="W30" s="91">
        <v>0</v>
      </c>
      <c r="X30" s="91">
        <v>0</v>
      </c>
      <c r="Y30" s="91">
        <v>1</v>
      </c>
      <c r="AA30" s="95">
        <v>219.5</v>
      </c>
      <c r="AB30" s="95">
        <v>-25.5</v>
      </c>
    </row>
    <row r="31" spans="2:28">
      <c r="B31" s="99" t="s">
        <v>875</v>
      </c>
      <c r="C31" s="100">
        <v>7.9699999999999999E-6</v>
      </c>
      <c r="D31" s="101">
        <v>0</v>
      </c>
      <c r="E31" s="100">
        <v>2205.8734499500001</v>
      </c>
      <c r="F31" s="100">
        <v>0</v>
      </c>
      <c r="G31" s="100">
        <v>1142.9172802799999</v>
      </c>
      <c r="H31" s="100">
        <v>3348.7907302300005</v>
      </c>
      <c r="I31" s="102">
        <v>0.51091136636073498</v>
      </c>
      <c r="J31" s="100">
        <v>3348.7907382000003</v>
      </c>
      <c r="K31" s="101">
        <v>0.24</v>
      </c>
      <c r="M31" s="99" t="s">
        <v>875</v>
      </c>
      <c r="N31" s="100">
        <v>7.9699999999999999E-6</v>
      </c>
      <c r="O31" s="100">
        <v>7.9699999999999999E-6</v>
      </c>
      <c r="P31" s="100">
        <v>0</v>
      </c>
      <c r="Q31" s="100">
        <v>0</v>
      </c>
      <c r="R31" s="100">
        <v>0</v>
      </c>
      <c r="S31" s="96">
        <v>0</v>
      </c>
      <c r="U31" s="103">
        <v>0</v>
      </c>
      <c r="V31" s="103">
        <v>7</v>
      </c>
      <c r="W31" s="103">
        <v>0</v>
      </c>
      <c r="X31" s="103">
        <v>5</v>
      </c>
      <c r="Y31" s="103">
        <v>12</v>
      </c>
      <c r="AA31" s="100">
        <v>2030.5</v>
      </c>
      <c r="AB31" s="100">
        <v>-175.37344995000009</v>
      </c>
    </row>
    <row r="32" spans="2:28">
      <c r="B32" s="104"/>
      <c r="C32" s="95"/>
      <c r="D32" s="91"/>
      <c r="E32" s="91"/>
      <c r="F32" s="91"/>
      <c r="G32" s="91"/>
      <c r="H32" s="91"/>
      <c r="I32" s="106"/>
      <c r="J32" s="91"/>
      <c r="K32" s="94"/>
      <c r="M32" s="104"/>
      <c r="N32" s="91"/>
      <c r="O32" s="91"/>
      <c r="P32" s="91"/>
      <c r="Q32" s="91"/>
      <c r="R32" s="91"/>
      <c r="S32" s="96">
        <v>0</v>
      </c>
      <c r="U32" s="91"/>
      <c r="V32" s="91"/>
      <c r="W32" s="91"/>
      <c r="X32" s="91"/>
      <c r="Y32" s="91"/>
      <c r="AA32" s="91"/>
      <c r="AB32" s="91"/>
    </row>
    <row r="33" spans="2:28">
      <c r="B33" s="93" t="s">
        <v>512</v>
      </c>
      <c r="C33" s="95"/>
      <c r="D33" s="91"/>
      <c r="E33" s="91"/>
      <c r="F33" s="92"/>
      <c r="G33" s="91"/>
      <c r="H33" s="91"/>
      <c r="I33" s="106"/>
      <c r="J33" s="91"/>
      <c r="K33" s="94"/>
      <c r="M33" s="93" t="s">
        <v>512</v>
      </c>
      <c r="N33" s="91"/>
      <c r="O33" s="91"/>
      <c r="P33" s="91"/>
      <c r="Q33" s="91"/>
      <c r="R33" s="91"/>
      <c r="S33" s="96">
        <v>0</v>
      </c>
      <c r="U33" s="91"/>
      <c r="V33" s="91"/>
      <c r="W33" s="92"/>
      <c r="X33" s="91"/>
      <c r="Y33" s="91"/>
      <c r="AA33" s="91"/>
      <c r="AB33" s="91"/>
    </row>
    <row r="34" spans="2:28">
      <c r="B34" s="90" t="s">
        <v>876</v>
      </c>
      <c r="C34" s="95">
        <v>-8.0000000000000002E-8</v>
      </c>
      <c r="D34" s="95"/>
      <c r="E34" s="95">
        <v>0</v>
      </c>
      <c r="F34" s="95">
        <v>0</v>
      </c>
      <c r="G34" s="95">
        <v>0</v>
      </c>
      <c r="H34" s="95">
        <v>0</v>
      </c>
      <c r="I34" s="97"/>
      <c r="J34" s="95">
        <v>-8.0000000000000002E-8</v>
      </c>
      <c r="K34" s="94"/>
      <c r="M34" s="90" t="s">
        <v>876</v>
      </c>
      <c r="N34" s="95">
        <v>-8.0000000000000002E-8</v>
      </c>
      <c r="O34" s="95">
        <v>0</v>
      </c>
      <c r="P34" s="95">
        <v>0</v>
      </c>
      <c r="Q34" s="95">
        <v>0</v>
      </c>
      <c r="R34" s="95">
        <v>-8.0000000000000002E-8</v>
      </c>
      <c r="S34" s="96">
        <v>0</v>
      </c>
      <c r="U34" s="91">
        <v>0</v>
      </c>
      <c r="V34" s="91">
        <v>0</v>
      </c>
      <c r="W34" s="91">
        <v>0</v>
      </c>
      <c r="X34" s="91">
        <v>0</v>
      </c>
      <c r="Y34" s="91">
        <v>0</v>
      </c>
      <c r="AA34" s="95"/>
      <c r="AB34" s="95"/>
    </row>
    <row r="35" spans="2:28">
      <c r="B35" s="90" t="s">
        <v>398</v>
      </c>
      <c r="C35" s="95">
        <v>-6.7000000000000004E-7</v>
      </c>
      <c r="D35" s="95"/>
      <c r="E35" s="95">
        <v>0</v>
      </c>
      <c r="F35" s="95">
        <v>0</v>
      </c>
      <c r="G35" s="95">
        <v>0</v>
      </c>
      <c r="H35" s="95">
        <v>0</v>
      </c>
      <c r="I35" s="97"/>
      <c r="J35" s="95">
        <v>-6.7000000000000004E-7</v>
      </c>
      <c r="K35" s="94"/>
      <c r="M35" s="90" t="s">
        <v>398</v>
      </c>
      <c r="N35" s="95">
        <v>-6.7000000000000004E-7</v>
      </c>
      <c r="O35" s="95">
        <v>0</v>
      </c>
      <c r="P35" s="95">
        <v>-6.7000000000000004E-7</v>
      </c>
      <c r="Q35" s="95">
        <v>0</v>
      </c>
      <c r="R35" s="95">
        <v>0</v>
      </c>
      <c r="S35" s="96">
        <v>0</v>
      </c>
      <c r="U35" s="91">
        <v>0</v>
      </c>
      <c r="V35" s="91">
        <v>0</v>
      </c>
      <c r="W35" s="91">
        <v>0</v>
      </c>
      <c r="X35" s="91">
        <v>0</v>
      </c>
      <c r="Y35" s="91">
        <v>0</v>
      </c>
      <c r="AA35" s="95"/>
      <c r="AB35" s="95"/>
    </row>
    <row r="36" spans="2:28">
      <c r="B36" s="90" t="s">
        <v>400</v>
      </c>
      <c r="C36" s="95">
        <v>0</v>
      </c>
      <c r="D36" s="95"/>
      <c r="E36" s="95">
        <v>0</v>
      </c>
      <c r="F36" s="95">
        <v>0</v>
      </c>
      <c r="G36" s="95">
        <v>0</v>
      </c>
      <c r="H36" s="95">
        <v>0</v>
      </c>
      <c r="I36" s="97"/>
      <c r="J36" s="95">
        <v>0</v>
      </c>
      <c r="K36" s="94"/>
      <c r="M36" s="90" t="s">
        <v>400</v>
      </c>
      <c r="N36" s="95">
        <v>0</v>
      </c>
      <c r="O36" s="95">
        <v>0</v>
      </c>
      <c r="P36" s="95">
        <v>0</v>
      </c>
      <c r="Q36" s="95">
        <v>0</v>
      </c>
      <c r="R36" s="95">
        <v>0</v>
      </c>
      <c r="S36" s="96">
        <v>0</v>
      </c>
      <c r="U36" s="91">
        <v>1</v>
      </c>
      <c r="V36" s="91">
        <v>0</v>
      </c>
      <c r="W36" s="91">
        <v>0</v>
      </c>
      <c r="X36" s="91">
        <v>0</v>
      </c>
      <c r="Y36" s="91">
        <v>1</v>
      </c>
      <c r="AA36" s="95"/>
      <c r="AB36" s="95"/>
    </row>
    <row r="37" spans="2:28">
      <c r="B37" s="99" t="s">
        <v>875</v>
      </c>
      <c r="C37" s="100">
        <v>-7.5000000000000002E-7</v>
      </c>
      <c r="D37" s="101">
        <v>0</v>
      </c>
      <c r="E37" s="100">
        <v>0</v>
      </c>
      <c r="F37" s="100">
        <v>0</v>
      </c>
      <c r="G37" s="100">
        <v>0</v>
      </c>
      <c r="H37" s="107">
        <v>0</v>
      </c>
      <c r="I37" s="100"/>
      <c r="J37" s="100">
        <v>-7.5000000000000002E-7</v>
      </c>
      <c r="K37" s="101">
        <v>0</v>
      </c>
      <c r="M37" s="99" t="s">
        <v>875</v>
      </c>
      <c r="N37" s="100">
        <v>-7.5000000000000002E-7</v>
      </c>
      <c r="O37" s="100">
        <v>0</v>
      </c>
      <c r="P37" s="100">
        <v>-6.7000000000000004E-7</v>
      </c>
      <c r="Q37" s="100">
        <v>0</v>
      </c>
      <c r="R37" s="100">
        <v>-8.0000000000000002E-8</v>
      </c>
      <c r="S37" s="96">
        <v>0</v>
      </c>
      <c r="U37" s="103">
        <v>1</v>
      </c>
      <c r="V37" s="103">
        <v>0</v>
      </c>
      <c r="W37" s="103">
        <v>0</v>
      </c>
      <c r="X37" s="103">
        <v>0</v>
      </c>
      <c r="Y37" s="103">
        <v>1</v>
      </c>
      <c r="AA37" s="100"/>
      <c r="AB37" s="100"/>
    </row>
    <row r="38" spans="2:28" s="110" customFormat="1">
      <c r="B38" s="108" t="s">
        <v>506</v>
      </c>
      <c r="C38" s="107">
        <v>7418.2889146766684</v>
      </c>
      <c r="D38" s="109">
        <v>1</v>
      </c>
      <c r="E38" s="107">
        <v>4619.8614080900006</v>
      </c>
      <c r="F38" s="107">
        <v>253.37443738000002</v>
      </c>
      <c r="G38" s="107">
        <v>1681.3075660099998</v>
      </c>
      <c r="H38" s="107">
        <v>6554.5434114800009</v>
      </c>
      <c r="I38" s="107"/>
      <c r="J38" s="107">
        <v>13972.832326156669</v>
      </c>
      <c r="K38" s="109">
        <v>1</v>
      </c>
      <c r="L38" s="80"/>
      <c r="M38" s="108" t="s">
        <v>506</v>
      </c>
      <c r="N38" s="107">
        <v>7418.2889146766684</v>
      </c>
      <c r="O38" s="107">
        <v>1608.1852050699999</v>
      </c>
      <c r="P38" s="107">
        <v>837.00251159000004</v>
      </c>
      <c r="Q38" s="107">
        <v>4338.1333883966663</v>
      </c>
      <c r="R38" s="107">
        <v>634.96780961999991</v>
      </c>
      <c r="S38" s="96">
        <v>0</v>
      </c>
      <c r="U38" s="111">
        <v>83</v>
      </c>
      <c r="V38" s="111">
        <v>28</v>
      </c>
      <c r="W38" s="111">
        <v>0</v>
      </c>
      <c r="X38" s="111">
        <v>11</v>
      </c>
      <c r="Y38" s="111">
        <v>122</v>
      </c>
      <c r="AA38" s="107">
        <v>3783.9300000000003</v>
      </c>
      <c r="AB38" s="107">
        <v>-156.71144995000012</v>
      </c>
    </row>
    <row r="39" spans="2:28">
      <c r="C39" s="113"/>
      <c r="D39" s="114"/>
      <c r="E39" s="114"/>
      <c r="F39" s="114"/>
      <c r="G39" s="114"/>
      <c r="H39" s="113"/>
      <c r="I39" s="114"/>
      <c r="J39" s="113"/>
      <c r="K39" s="114"/>
      <c r="N39" s="114"/>
      <c r="O39" s="114"/>
      <c r="P39" s="114"/>
      <c r="Q39" s="114"/>
      <c r="R39" s="114"/>
      <c r="AA39" s="114"/>
      <c r="AB39" s="114"/>
    </row>
    <row r="40" spans="2:28">
      <c r="C40" s="114"/>
      <c r="D40" s="114"/>
      <c r="E40" s="115">
        <f>E38/$H$38</f>
        <v>0.70483344423327976</v>
      </c>
      <c r="F40" s="115">
        <f>F38/$H$38</f>
        <v>3.8656306240374513E-2</v>
      </c>
      <c r="G40" s="115">
        <f>G38/$H$38</f>
        <v>0.25651024952634566</v>
      </c>
      <c r="H40" s="114"/>
      <c r="I40" s="114"/>
      <c r="J40" s="114"/>
      <c r="K40" s="114"/>
      <c r="N40" s="114"/>
      <c r="O40" s="114"/>
      <c r="P40" s="114"/>
      <c r="Q40" s="114"/>
      <c r="R40" s="114"/>
      <c r="AA40" s="115"/>
      <c r="AB40" s="115"/>
    </row>
    <row r="41" spans="2:28">
      <c r="C41" s="114"/>
      <c r="D41" s="114"/>
      <c r="E41" s="114"/>
      <c r="F41" s="114"/>
      <c r="G41" s="114"/>
      <c r="H41" s="114"/>
      <c r="I41" s="114"/>
      <c r="J41" s="116"/>
      <c r="K41" s="114"/>
      <c r="N41" s="114"/>
      <c r="O41" s="114"/>
      <c r="P41" s="114"/>
      <c r="Q41" s="114"/>
      <c r="R41" s="114"/>
      <c r="AA41" s="114"/>
      <c r="AB41" s="114"/>
    </row>
    <row r="42" spans="2:28">
      <c r="C42" s="117"/>
      <c r="D42" s="117"/>
      <c r="E42" s="117"/>
      <c r="F42" s="117"/>
      <c r="G42" s="117"/>
      <c r="H42" s="117"/>
      <c r="I42" s="117"/>
      <c r="J42" s="117"/>
      <c r="K42" s="117"/>
      <c r="L42" s="117"/>
      <c r="N42" s="117"/>
      <c r="O42" s="117"/>
      <c r="P42" s="117"/>
      <c r="Q42" s="117"/>
      <c r="R42" s="117"/>
      <c r="AA42" s="117"/>
      <c r="AB42" s="117"/>
    </row>
    <row r="43" spans="2:28">
      <c r="C43" s="117"/>
      <c r="D43" s="117"/>
      <c r="E43" s="117"/>
      <c r="F43" s="117"/>
      <c r="G43" s="117"/>
      <c r="H43" s="117"/>
      <c r="I43" s="117"/>
      <c r="J43" s="117"/>
      <c r="K43" s="117"/>
      <c r="L43" s="117"/>
      <c r="N43" s="117"/>
      <c r="O43" s="117"/>
      <c r="P43" s="117"/>
      <c r="Q43" s="117"/>
      <c r="R43" s="117"/>
      <c r="AA43" s="117"/>
      <c r="AB43" s="117"/>
    </row>
    <row r="44" spans="2:28">
      <c r="C44" s="117"/>
      <c r="D44" s="117"/>
      <c r="E44" s="117"/>
      <c r="F44" s="117"/>
      <c r="G44" s="117"/>
      <c r="H44" s="117"/>
      <c r="I44" s="117"/>
      <c r="J44" s="117"/>
      <c r="K44" s="117"/>
      <c r="L44" s="117"/>
      <c r="N44" s="117"/>
      <c r="O44" s="117"/>
      <c r="P44" s="117"/>
      <c r="Q44" s="117"/>
      <c r="R44" s="117"/>
      <c r="AA44" s="117"/>
      <c r="AB44" s="117"/>
    </row>
    <row r="45" spans="2:28">
      <c r="C45" s="117"/>
      <c r="D45" s="117"/>
      <c r="E45" s="117"/>
      <c r="F45" s="117"/>
      <c r="G45" s="117"/>
      <c r="H45" s="117"/>
      <c r="I45" s="117"/>
      <c r="J45" s="117"/>
      <c r="K45" s="117"/>
      <c r="L45" s="117"/>
      <c r="N45" s="117"/>
      <c r="O45" s="117"/>
      <c r="P45" s="117"/>
      <c r="Q45" s="117"/>
      <c r="R45" s="117"/>
      <c r="AA45" s="117"/>
      <c r="AB45" s="117"/>
    </row>
    <row r="46" spans="2:28">
      <c r="C46" s="117"/>
      <c r="D46" s="117"/>
      <c r="E46" s="117"/>
      <c r="F46" s="117"/>
      <c r="G46" s="117"/>
      <c r="H46" s="117"/>
      <c r="I46" s="117"/>
      <c r="J46" s="117"/>
      <c r="K46" s="117"/>
      <c r="L46" s="117"/>
      <c r="N46" s="117"/>
      <c r="O46" s="117"/>
      <c r="P46" s="117"/>
      <c r="Q46" s="117"/>
      <c r="R46" s="117"/>
      <c r="AA46" s="117"/>
      <c r="AB46" s="117"/>
    </row>
    <row r="47" spans="2:28">
      <c r="C47" s="117"/>
      <c r="D47" s="117"/>
      <c r="E47" s="117"/>
      <c r="F47" s="117"/>
      <c r="G47" s="117"/>
      <c r="H47" s="117"/>
      <c r="I47" s="117"/>
      <c r="J47" s="117"/>
      <c r="K47" s="117"/>
      <c r="L47" s="117"/>
      <c r="N47" s="117"/>
      <c r="O47" s="117"/>
      <c r="P47" s="117"/>
      <c r="Q47" s="117"/>
      <c r="R47" s="117"/>
      <c r="AA47" s="117"/>
      <c r="AB47" s="117"/>
    </row>
    <row r="48" spans="2:28">
      <c r="C48" s="117"/>
      <c r="D48" s="117"/>
      <c r="E48" s="117"/>
      <c r="F48" s="117"/>
      <c r="G48" s="117"/>
      <c r="H48" s="117"/>
      <c r="I48" s="117"/>
      <c r="J48" s="117"/>
      <c r="K48" s="117"/>
      <c r="L48" s="117"/>
      <c r="N48" s="117"/>
      <c r="O48" s="117"/>
      <c r="P48" s="117"/>
      <c r="Q48" s="117"/>
      <c r="R48" s="117"/>
      <c r="AA48" s="117"/>
      <c r="AB48" s="117"/>
    </row>
    <row r="49" spans="3:28">
      <c r="C49" s="117"/>
      <c r="D49" s="117"/>
      <c r="E49" s="117"/>
      <c r="F49" s="117"/>
      <c r="G49" s="117"/>
      <c r="H49" s="117"/>
      <c r="I49" s="117"/>
      <c r="J49" s="117"/>
      <c r="K49" s="117"/>
      <c r="L49" s="117"/>
      <c r="N49" s="117"/>
      <c r="O49" s="117"/>
      <c r="P49" s="117"/>
      <c r="Q49" s="117"/>
      <c r="R49" s="117"/>
      <c r="AA49" s="117"/>
      <c r="AB49" s="117"/>
    </row>
    <row r="50" spans="3:28">
      <c r="C50" s="117"/>
      <c r="D50" s="117"/>
      <c r="E50" s="117"/>
      <c r="F50" s="117"/>
      <c r="G50" s="117"/>
      <c r="H50" s="117"/>
      <c r="I50" s="117"/>
      <c r="J50" s="117"/>
      <c r="K50" s="117"/>
      <c r="L50" s="117"/>
      <c r="N50" s="117"/>
      <c r="O50" s="117"/>
      <c r="P50" s="117"/>
      <c r="Q50" s="117"/>
      <c r="R50" s="117"/>
      <c r="AA50" s="117"/>
      <c r="AB50" s="117"/>
    </row>
    <row r="91" spans="2:18">
      <c r="B91" s="118" t="s">
        <v>877</v>
      </c>
      <c r="C91" s="119">
        <f>D17</f>
        <v>0.78</v>
      </c>
      <c r="M91" s="118" t="s">
        <v>877</v>
      </c>
      <c r="N91" s="119">
        <f>O17</f>
        <v>1130.8421979100001</v>
      </c>
      <c r="O91" s="119" t="e">
        <f>#REF!</f>
        <v>#REF!</v>
      </c>
      <c r="P91" s="119" t="e">
        <f>#REF!</f>
        <v>#REF!</v>
      </c>
      <c r="Q91" s="119" t="e">
        <f>#REF!</f>
        <v>#REF!</v>
      </c>
      <c r="R91" s="119" t="e">
        <f>#REF!</f>
        <v>#REF!</v>
      </c>
    </row>
    <row r="92" spans="2:18">
      <c r="B92" s="118" t="s">
        <v>55</v>
      </c>
      <c r="C92" s="119">
        <f>D24</f>
        <v>0.22</v>
      </c>
      <c r="M92" s="118" t="s">
        <v>55</v>
      </c>
      <c r="N92" s="119">
        <f>O24</f>
        <v>477.34299919</v>
      </c>
      <c r="O92" s="119" t="e">
        <f>#REF!</f>
        <v>#REF!</v>
      </c>
      <c r="P92" s="119" t="e">
        <f>#REF!</f>
        <v>#REF!</v>
      </c>
      <c r="Q92" s="119" t="e">
        <f>#REF!</f>
        <v>#REF!</v>
      </c>
      <c r="R92" s="119" t="e">
        <f>#REF!</f>
        <v>#REF!</v>
      </c>
    </row>
    <row r="93" spans="2:18">
      <c r="B93" s="118" t="s">
        <v>56</v>
      </c>
      <c r="C93" s="119">
        <f>D31</f>
        <v>0</v>
      </c>
      <c r="M93" s="118" t="s">
        <v>56</v>
      </c>
      <c r="N93" s="119">
        <f>O31</f>
        <v>7.9699999999999999E-6</v>
      </c>
      <c r="O93" s="119" t="e">
        <f>#REF!</f>
        <v>#REF!</v>
      </c>
      <c r="P93" s="119" t="e">
        <f>#REF!</f>
        <v>#REF!</v>
      </c>
      <c r="Q93" s="119" t="e">
        <f>#REF!</f>
        <v>#REF!</v>
      </c>
      <c r="R93" s="119" t="e">
        <f>#REF!</f>
        <v>#REF!</v>
      </c>
    </row>
    <row r="94" spans="2:18">
      <c r="B94" s="118" t="s">
        <v>512</v>
      </c>
      <c r="C94" s="119">
        <f>D37</f>
        <v>0</v>
      </c>
      <c r="M94" s="118" t="s">
        <v>512</v>
      </c>
      <c r="N94" s="119">
        <f>O37</f>
        <v>0</v>
      </c>
      <c r="O94" s="119" t="e">
        <f>#REF!</f>
        <v>#REF!</v>
      </c>
      <c r="P94" s="119" t="e">
        <f>#REF!</f>
        <v>#REF!</v>
      </c>
      <c r="Q94" s="119" t="e">
        <f>#REF!</f>
        <v>#REF!</v>
      </c>
      <c r="R94" s="119" t="e">
        <f>#REF!</f>
        <v>#REF!</v>
      </c>
    </row>
    <row r="95" spans="2:18">
      <c r="B95" s="118"/>
      <c r="C95" s="120"/>
      <c r="M95" s="118"/>
      <c r="N95" s="120"/>
      <c r="O95" s="120"/>
      <c r="P95" s="120"/>
      <c r="Q95" s="120"/>
      <c r="R95" s="120"/>
    </row>
    <row r="96" spans="2:18">
      <c r="B96" s="118" t="s">
        <v>51</v>
      </c>
      <c r="C96" s="119">
        <f>C38/$J$38</f>
        <v>0.53090803220975336</v>
      </c>
      <c r="M96" s="118" t="s">
        <v>51</v>
      </c>
      <c r="N96" s="119">
        <f>N38/$J$38</f>
        <v>0.53090803220975336</v>
      </c>
      <c r="O96" s="119">
        <f>O38/$J$38</f>
        <v>0.11509371668759895</v>
      </c>
      <c r="P96" s="119">
        <f>P38/$J$38</f>
        <v>5.9902136664386908E-2</v>
      </c>
      <c r="Q96" s="119">
        <f>Q38/$J$38</f>
        <v>0.31046915093054023</v>
      </c>
      <c r="R96" s="119">
        <f>R38/$J$38</f>
        <v>4.5443027927227153E-2</v>
      </c>
    </row>
    <row r="97" spans="2:18">
      <c r="B97" s="118" t="s">
        <v>52</v>
      </c>
      <c r="C97" s="119">
        <f>E38/$J$38</f>
        <v>0.33063170731976627</v>
      </c>
      <c r="M97" s="118" t="s">
        <v>52</v>
      </c>
      <c r="N97" s="119" t="e">
        <f>#REF!/$J$38</f>
        <v>#REF!</v>
      </c>
      <c r="O97" s="119">
        <f>P38/$J$38</f>
        <v>5.9902136664386908E-2</v>
      </c>
      <c r="P97" s="119">
        <f>Q38/$J$38</f>
        <v>0.31046915093054023</v>
      </c>
      <c r="Q97" s="119">
        <f>R38/$J$38</f>
        <v>4.5443027927227153E-2</v>
      </c>
      <c r="R97" s="119">
        <f>S38/$J$38</f>
        <v>0</v>
      </c>
    </row>
    <row r="98" spans="2:18">
      <c r="B98" s="118" t="s">
        <v>623</v>
      </c>
      <c r="C98" s="119">
        <f>F38/$J$38</f>
        <v>1.8133362761799672E-2</v>
      </c>
      <c r="M98" s="118" t="s">
        <v>623</v>
      </c>
      <c r="N98" s="119">
        <f>P38/$J$38</f>
        <v>5.9902136664386908E-2</v>
      </c>
      <c r="O98" s="119">
        <f>Q38/$J$38</f>
        <v>0.31046915093054023</v>
      </c>
      <c r="P98" s="119">
        <f>R38/$J$38</f>
        <v>4.5443027927227153E-2</v>
      </c>
      <c r="Q98" s="119">
        <f>S38/$J$38</f>
        <v>0</v>
      </c>
      <c r="R98" s="119">
        <f>T38/$J$38</f>
        <v>0</v>
      </c>
    </row>
    <row r="99" spans="2:18">
      <c r="B99" s="118" t="s">
        <v>430</v>
      </c>
      <c r="C99" s="119">
        <f>G38/$J$38</f>
        <v>0.12032689770868064</v>
      </c>
      <c r="M99" s="118" t="s">
        <v>430</v>
      </c>
      <c r="N99" s="119">
        <f>Q38/$J$38</f>
        <v>0.31046915093054023</v>
      </c>
      <c r="O99" s="119">
        <f>R38/$J$38</f>
        <v>4.5443027927227153E-2</v>
      </c>
      <c r="P99" s="119">
        <f>S38/$J$38</f>
        <v>0</v>
      </c>
      <c r="Q99" s="119">
        <f>T38/$J$38</f>
        <v>0</v>
      </c>
      <c r="R99" s="119">
        <f>AA38/$J$38</f>
        <v>0.27080622680318089</v>
      </c>
    </row>
    <row r="100" spans="2:18">
      <c r="B100" s="118"/>
      <c r="C100" s="120"/>
      <c r="M100" s="118"/>
      <c r="N100" s="120"/>
      <c r="O100" s="120"/>
      <c r="P100" s="120"/>
      <c r="Q100" s="120"/>
      <c r="R100" s="120"/>
    </row>
    <row r="101" spans="2:18">
      <c r="B101" s="118" t="s">
        <v>877</v>
      </c>
      <c r="C101" s="119">
        <f>K17</f>
        <v>0.56999999999999995</v>
      </c>
      <c r="M101" s="118" t="s">
        <v>877</v>
      </c>
      <c r="N101" s="119">
        <f>AA17</f>
        <v>1753.43</v>
      </c>
      <c r="O101" s="119">
        <f>AB17</f>
        <v>18.661999999999967</v>
      </c>
      <c r="P101" s="119">
        <f>AC17</f>
        <v>0</v>
      </c>
      <c r="Q101" s="119">
        <f>AD17</f>
        <v>0</v>
      </c>
      <c r="R101" s="119">
        <f>AE17</f>
        <v>0</v>
      </c>
    </row>
    <row r="102" spans="2:18">
      <c r="B102" s="118" t="s">
        <v>55</v>
      </c>
      <c r="C102" s="119">
        <f>K24</f>
        <v>0.19</v>
      </c>
      <c r="M102" s="118" t="s">
        <v>55</v>
      </c>
      <c r="N102" s="119">
        <f>AA24</f>
        <v>0</v>
      </c>
      <c r="O102" s="119">
        <f>AB24</f>
        <v>0</v>
      </c>
      <c r="P102" s="119">
        <f>AC24</f>
        <v>0</v>
      </c>
      <c r="Q102" s="119">
        <f>AD24</f>
        <v>0</v>
      </c>
      <c r="R102" s="119">
        <f>AE24</f>
        <v>0</v>
      </c>
    </row>
    <row r="103" spans="2:18">
      <c r="B103" s="118" t="s">
        <v>878</v>
      </c>
      <c r="C103" s="119">
        <f>K31</f>
        <v>0.24</v>
      </c>
      <c r="M103" s="118" t="s">
        <v>878</v>
      </c>
      <c r="N103" s="119">
        <f>AA31</f>
        <v>2030.5</v>
      </c>
      <c r="O103" s="119">
        <f>AB31</f>
        <v>-175.37344995000009</v>
      </c>
      <c r="P103" s="119">
        <f>AC31</f>
        <v>0</v>
      </c>
      <c r="Q103" s="119">
        <f>AD31</f>
        <v>0</v>
      </c>
      <c r="R103" s="119">
        <f>AE31</f>
        <v>0</v>
      </c>
    </row>
    <row r="104" spans="2:18">
      <c r="B104" s="118" t="s">
        <v>512</v>
      </c>
      <c r="C104" s="119">
        <f>K37</f>
        <v>0</v>
      </c>
      <c r="M104" s="118" t="s">
        <v>512</v>
      </c>
      <c r="N104" s="119">
        <f>AA37</f>
        <v>0</v>
      </c>
      <c r="O104" s="119">
        <f>AB37</f>
        <v>0</v>
      </c>
      <c r="P104" s="119">
        <f>AC37</f>
        <v>0</v>
      </c>
      <c r="Q104" s="119">
        <f>AD37</f>
        <v>0</v>
      </c>
      <c r="R104" s="119">
        <f>AE37</f>
        <v>0</v>
      </c>
    </row>
  </sheetData>
  <pageMargins left="0.59055118110236227" right="0.59055118110236227" top="0.98425196850393704" bottom="0.98425196850393704" header="0.51181102362204722" footer="0.51181102362204722"/>
  <pageSetup paperSize="9" scale="5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10"/>
  <sheetViews>
    <sheetView topLeftCell="A2" zoomScale="85" zoomScaleNormal="85" workbookViewId="0">
      <selection activeCell="C19" sqref="C19"/>
    </sheetView>
  </sheetViews>
  <sheetFormatPr defaultRowHeight="14.4"/>
  <cols>
    <col min="1" max="1" width="5.6640625" style="121" customWidth="1"/>
    <col min="2" max="2" width="16.5546875" style="156" customWidth="1"/>
    <col min="3" max="3" width="9.44140625" style="121" customWidth="1"/>
    <col min="4" max="4" width="5.6640625" style="121" customWidth="1"/>
    <col min="5" max="10" width="9.44140625" style="121" customWidth="1"/>
    <col min="11" max="11" width="4.33203125" style="121" bestFit="1" customWidth="1"/>
    <col min="12" max="12" width="9.44140625" style="121" customWidth="1"/>
    <col min="13" max="13" width="5.6640625" style="121" customWidth="1"/>
    <col min="14" max="14" width="3" style="121" customWidth="1"/>
    <col min="15" max="15" width="16.5546875" style="156" customWidth="1"/>
    <col min="16" max="20" width="9.44140625" style="121" customWidth="1"/>
    <col min="21" max="22" width="9.109375" style="121"/>
    <col min="23" max="27" width="9.88671875" style="121" hidden="1" customWidth="1"/>
    <col min="28" max="28" width="5.109375" style="121" customWidth="1"/>
    <col min="29" max="30" width="9.44140625" style="121" customWidth="1"/>
    <col min="31" max="256" width="9.109375" style="121"/>
    <col min="257" max="257" width="5.6640625" style="121" customWidth="1"/>
    <col min="258" max="258" width="16.5546875" style="121" customWidth="1"/>
    <col min="259" max="259" width="9.44140625" style="121" customWidth="1"/>
    <col min="260" max="260" width="5.6640625" style="121" customWidth="1"/>
    <col min="261" max="266" width="9.44140625" style="121" customWidth="1"/>
    <col min="267" max="267" width="4.33203125" style="121" bestFit="1" customWidth="1"/>
    <col min="268" max="268" width="9.44140625" style="121" customWidth="1"/>
    <col min="269" max="269" width="5.6640625" style="121" customWidth="1"/>
    <col min="270" max="270" width="3" style="121" customWidth="1"/>
    <col min="271" max="271" width="16.5546875" style="121" customWidth="1"/>
    <col min="272" max="276" width="9.44140625" style="121" customWidth="1"/>
    <col min="277" max="278" width="9.109375" style="121"/>
    <col min="279" max="283" width="0" style="121" hidden="1" customWidth="1"/>
    <col min="284" max="284" width="5.109375" style="121" customWidth="1"/>
    <col min="285" max="286" width="9.44140625" style="121" customWidth="1"/>
    <col min="287" max="512" width="9.109375" style="121"/>
    <col min="513" max="513" width="5.6640625" style="121" customWidth="1"/>
    <col min="514" max="514" width="16.5546875" style="121" customWidth="1"/>
    <col min="515" max="515" width="9.44140625" style="121" customWidth="1"/>
    <col min="516" max="516" width="5.6640625" style="121" customWidth="1"/>
    <col min="517" max="522" width="9.44140625" style="121" customWidth="1"/>
    <col min="523" max="523" width="4.33203125" style="121" bestFit="1" customWidth="1"/>
    <col min="524" max="524" width="9.44140625" style="121" customWidth="1"/>
    <col min="525" max="525" width="5.6640625" style="121" customWidth="1"/>
    <col min="526" max="526" width="3" style="121" customWidth="1"/>
    <col min="527" max="527" width="16.5546875" style="121" customWidth="1"/>
    <col min="528" max="532" width="9.44140625" style="121" customWidth="1"/>
    <col min="533" max="534" width="9.109375" style="121"/>
    <col min="535" max="539" width="0" style="121" hidden="1" customWidth="1"/>
    <col min="540" max="540" width="5.109375" style="121" customWidth="1"/>
    <col min="541" max="542" width="9.44140625" style="121" customWidth="1"/>
    <col min="543" max="768" width="9.109375" style="121"/>
    <col min="769" max="769" width="5.6640625" style="121" customWidth="1"/>
    <col min="770" max="770" width="16.5546875" style="121" customWidth="1"/>
    <col min="771" max="771" width="9.44140625" style="121" customWidth="1"/>
    <col min="772" max="772" width="5.6640625" style="121" customWidth="1"/>
    <col min="773" max="778" width="9.44140625" style="121" customWidth="1"/>
    <col min="779" max="779" width="4.33203125" style="121" bestFit="1" customWidth="1"/>
    <col min="780" max="780" width="9.44140625" style="121" customWidth="1"/>
    <col min="781" max="781" width="5.6640625" style="121" customWidth="1"/>
    <col min="782" max="782" width="3" style="121" customWidth="1"/>
    <col min="783" max="783" width="16.5546875" style="121" customWidth="1"/>
    <col min="784" max="788" width="9.44140625" style="121" customWidth="1"/>
    <col min="789" max="790" width="9.109375" style="121"/>
    <col min="791" max="795" width="0" style="121" hidden="1" customWidth="1"/>
    <col min="796" max="796" width="5.109375" style="121" customWidth="1"/>
    <col min="797" max="798" width="9.44140625" style="121" customWidth="1"/>
    <col min="799" max="1024" width="9.109375" style="121"/>
    <col min="1025" max="1025" width="5.6640625" style="121" customWidth="1"/>
    <col min="1026" max="1026" width="16.5546875" style="121" customWidth="1"/>
    <col min="1027" max="1027" width="9.44140625" style="121" customWidth="1"/>
    <col min="1028" max="1028" width="5.6640625" style="121" customWidth="1"/>
    <col min="1029" max="1034" width="9.44140625" style="121" customWidth="1"/>
    <col min="1035" max="1035" width="4.33203125" style="121" bestFit="1" customWidth="1"/>
    <col min="1036" max="1036" width="9.44140625" style="121" customWidth="1"/>
    <col min="1037" max="1037" width="5.6640625" style="121" customWidth="1"/>
    <col min="1038" max="1038" width="3" style="121" customWidth="1"/>
    <col min="1039" max="1039" width="16.5546875" style="121" customWidth="1"/>
    <col min="1040" max="1044" width="9.44140625" style="121" customWidth="1"/>
    <col min="1045" max="1046" width="9.109375" style="121"/>
    <col min="1047" max="1051" width="0" style="121" hidden="1" customWidth="1"/>
    <col min="1052" max="1052" width="5.109375" style="121" customWidth="1"/>
    <col min="1053" max="1054" width="9.44140625" style="121" customWidth="1"/>
    <col min="1055" max="1280" width="9.109375" style="121"/>
    <col min="1281" max="1281" width="5.6640625" style="121" customWidth="1"/>
    <col min="1282" max="1282" width="16.5546875" style="121" customWidth="1"/>
    <col min="1283" max="1283" width="9.44140625" style="121" customWidth="1"/>
    <col min="1284" max="1284" width="5.6640625" style="121" customWidth="1"/>
    <col min="1285" max="1290" width="9.44140625" style="121" customWidth="1"/>
    <col min="1291" max="1291" width="4.33203125" style="121" bestFit="1" customWidth="1"/>
    <col min="1292" max="1292" width="9.44140625" style="121" customWidth="1"/>
    <col min="1293" max="1293" width="5.6640625" style="121" customWidth="1"/>
    <col min="1294" max="1294" width="3" style="121" customWidth="1"/>
    <col min="1295" max="1295" width="16.5546875" style="121" customWidth="1"/>
    <col min="1296" max="1300" width="9.44140625" style="121" customWidth="1"/>
    <col min="1301" max="1302" width="9.109375" style="121"/>
    <col min="1303" max="1307" width="0" style="121" hidden="1" customWidth="1"/>
    <col min="1308" max="1308" width="5.109375" style="121" customWidth="1"/>
    <col min="1309" max="1310" width="9.44140625" style="121" customWidth="1"/>
    <col min="1311" max="1536" width="9.109375" style="121"/>
    <col min="1537" max="1537" width="5.6640625" style="121" customWidth="1"/>
    <col min="1538" max="1538" width="16.5546875" style="121" customWidth="1"/>
    <col min="1539" max="1539" width="9.44140625" style="121" customWidth="1"/>
    <col min="1540" max="1540" width="5.6640625" style="121" customWidth="1"/>
    <col min="1541" max="1546" width="9.44140625" style="121" customWidth="1"/>
    <col min="1547" max="1547" width="4.33203125" style="121" bestFit="1" customWidth="1"/>
    <col min="1548" max="1548" width="9.44140625" style="121" customWidth="1"/>
    <col min="1549" max="1549" width="5.6640625" style="121" customWidth="1"/>
    <col min="1550" max="1550" width="3" style="121" customWidth="1"/>
    <col min="1551" max="1551" width="16.5546875" style="121" customWidth="1"/>
    <col min="1552" max="1556" width="9.44140625" style="121" customWidth="1"/>
    <col min="1557" max="1558" width="9.109375" style="121"/>
    <col min="1559" max="1563" width="0" style="121" hidden="1" customWidth="1"/>
    <col min="1564" max="1564" width="5.109375" style="121" customWidth="1"/>
    <col min="1565" max="1566" width="9.44140625" style="121" customWidth="1"/>
    <col min="1567" max="1792" width="9.109375" style="121"/>
    <col min="1793" max="1793" width="5.6640625" style="121" customWidth="1"/>
    <col min="1794" max="1794" width="16.5546875" style="121" customWidth="1"/>
    <col min="1795" max="1795" width="9.44140625" style="121" customWidth="1"/>
    <col min="1796" max="1796" width="5.6640625" style="121" customWidth="1"/>
    <col min="1797" max="1802" width="9.44140625" style="121" customWidth="1"/>
    <col min="1803" max="1803" width="4.33203125" style="121" bestFit="1" customWidth="1"/>
    <col min="1804" max="1804" width="9.44140625" style="121" customWidth="1"/>
    <col min="1805" max="1805" width="5.6640625" style="121" customWidth="1"/>
    <col min="1806" max="1806" width="3" style="121" customWidth="1"/>
    <col min="1807" max="1807" width="16.5546875" style="121" customWidth="1"/>
    <col min="1808" max="1812" width="9.44140625" style="121" customWidth="1"/>
    <col min="1813" max="1814" width="9.109375" style="121"/>
    <col min="1815" max="1819" width="0" style="121" hidden="1" customWidth="1"/>
    <col min="1820" max="1820" width="5.109375" style="121" customWidth="1"/>
    <col min="1821" max="1822" width="9.44140625" style="121" customWidth="1"/>
    <col min="1823" max="2048" width="9.109375" style="121"/>
    <col min="2049" max="2049" width="5.6640625" style="121" customWidth="1"/>
    <col min="2050" max="2050" width="16.5546875" style="121" customWidth="1"/>
    <col min="2051" max="2051" width="9.44140625" style="121" customWidth="1"/>
    <col min="2052" max="2052" width="5.6640625" style="121" customWidth="1"/>
    <col min="2053" max="2058" width="9.44140625" style="121" customWidth="1"/>
    <col min="2059" max="2059" width="4.33203125" style="121" bestFit="1" customWidth="1"/>
    <col min="2060" max="2060" width="9.44140625" style="121" customWidth="1"/>
    <col min="2061" max="2061" width="5.6640625" style="121" customWidth="1"/>
    <col min="2062" max="2062" width="3" style="121" customWidth="1"/>
    <col min="2063" max="2063" width="16.5546875" style="121" customWidth="1"/>
    <col min="2064" max="2068" width="9.44140625" style="121" customWidth="1"/>
    <col min="2069" max="2070" width="9.109375" style="121"/>
    <col min="2071" max="2075" width="0" style="121" hidden="1" customWidth="1"/>
    <col min="2076" max="2076" width="5.109375" style="121" customWidth="1"/>
    <col min="2077" max="2078" width="9.44140625" style="121" customWidth="1"/>
    <col min="2079" max="2304" width="9.109375" style="121"/>
    <col min="2305" max="2305" width="5.6640625" style="121" customWidth="1"/>
    <col min="2306" max="2306" width="16.5546875" style="121" customWidth="1"/>
    <col min="2307" max="2307" width="9.44140625" style="121" customWidth="1"/>
    <col min="2308" max="2308" width="5.6640625" style="121" customWidth="1"/>
    <col min="2309" max="2314" width="9.44140625" style="121" customWidth="1"/>
    <col min="2315" max="2315" width="4.33203125" style="121" bestFit="1" customWidth="1"/>
    <col min="2316" max="2316" width="9.44140625" style="121" customWidth="1"/>
    <col min="2317" max="2317" width="5.6640625" style="121" customWidth="1"/>
    <col min="2318" max="2318" width="3" style="121" customWidth="1"/>
    <col min="2319" max="2319" width="16.5546875" style="121" customWidth="1"/>
    <col min="2320" max="2324" width="9.44140625" style="121" customWidth="1"/>
    <col min="2325" max="2326" width="9.109375" style="121"/>
    <col min="2327" max="2331" width="0" style="121" hidden="1" customWidth="1"/>
    <col min="2332" max="2332" width="5.109375" style="121" customWidth="1"/>
    <col min="2333" max="2334" width="9.44140625" style="121" customWidth="1"/>
    <col min="2335" max="2560" width="9.109375" style="121"/>
    <col min="2561" max="2561" width="5.6640625" style="121" customWidth="1"/>
    <col min="2562" max="2562" width="16.5546875" style="121" customWidth="1"/>
    <col min="2563" max="2563" width="9.44140625" style="121" customWidth="1"/>
    <col min="2564" max="2564" width="5.6640625" style="121" customWidth="1"/>
    <col min="2565" max="2570" width="9.44140625" style="121" customWidth="1"/>
    <col min="2571" max="2571" width="4.33203125" style="121" bestFit="1" customWidth="1"/>
    <col min="2572" max="2572" width="9.44140625" style="121" customWidth="1"/>
    <col min="2573" max="2573" width="5.6640625" style="121" customWidth="1"/>
    <col min="2574" max="2574" width="3" style="121" customWidth="1"/>
    <col min="2575" max="2575" width="16.5546875" style="121" customWidth="1"/>
    <col min="2576" max="2580" width="9.44140625" style="121" customWidth="1"/>
    <col min="2581" max="2582" width="9.109375" style="121"/>
    <col min="2583" max="2587" width="0" style="121" hidden="1" customWidth="1"/>
    <col min="2588" max="2588" width="5.109375" style="121" customWidth="1"/>
    <col min="2589" max="2590" width="9.44140625" style="121" customWidth="1"/>
    <col min="2591" max="2816" width="9.109375" style="121"/>
    <col min="2817" max="2817" width="5.6640625" style="121" customWidth="1"/>
    <col min="2818" max="2818" width="16.5546875" style="121" customWidth="1"/>
    <col min="2819" max="2819" width="9.44140625" style="121" customWidth="1"/>
    <col min="2820" max="2820" width="5.6640625" style="121" customWidth="1"/>
    <col min="2821" max="2826" width="9.44140625" style="121" customWidth="1"/>
    <col min="2827" max="2827" width="4.33203125" style="121" bestFit="1" customWidth="1"/>
    <col min="2828" max="2828" width="9.44140625" style="121" customWidth="1"/>
    <col min="2829" max="2829" width="5.6640625" style="121" customWidth="1"/>
    <col min="2830" max="2830" width="3" style="121" customWidth="1"/>
    <col min="2831" max="2831" width="16.5546875" style="121" customWidth="1"/>
    <col min="2832" max="2836" width="9.44140625" style="121" customWidth="1"/>
    <col min="2837" max="2838" width="9.109375" style="121"/>
    <col min="2839" max="2843" width="0" style="121" hidden="1" customWidth="1"/>
    <col min="2844" max="2844" width="5.109375" style="121" customWidth="1"/>
    <col min="2845" max="2846" width="9.44140625" style="121" customWidth="1"/>
    <col min="2847" max="3072" width="9.109375" style="121"/>
    <col min="3073" max="3073" width="5.6640625" style="121" customWidth="1"/>
    <col min="3074" max="3074" width="16.5546875" style="121" customWidth="1"/>
    <col min="3075" max="3075" width="9.44140625" style="121" customWidth="1"/>
    <col min="3076" max="3076" width="5.6640625" style="121" customWidth="1"/>
    <col min="3077" max="3082" width="9.44140625" style="121" customWidth="1"/>
    <col min="3083" max="3083" width="4.33203125" style="121" bestFit="1" customWidth="1"/>
    <col min="3084" max="3084" width="9.44140625" style="121" customWidth="1"/>
    <col min="3085" max="3085" width="5.6640625" style="121" customWidth="1"/>
    <col min="3086" max="3086" width="3" style="121" customWidth="1"/>
    <col min="3087" max="3087" width="16.5546875" style="121" customWidth="1"/>
    <col min="3088" max="3092" width="9.44140625" style="121" customWidth="1"/>
    <col min="3093" max="3094" width="9.109375" style="121"/>
    <col min="3095" max="3099" width="0" style="121" hidden="1" customWidth="1"/>
    <col min="3100" max="3100" width="5.109375" style="121" customWidth="1"/>
    <col min="3101" max="3102" width="9.44140625" style="121" customWidth="1"/>
    <col min="3103" max="3328" width="9.109375" style="121"/>
    <col min="3329" max="3329" width="5.6640625" style="121" customWidth="1"/>
    <col min="3330" max="3330" width="16.5546875" style="121" customWidth="1"/>
    <col min="3331" max="3331" width="9.44140625" style="121" customWidth="1"/>
    <col min="3332" max="3332" width="5.6640625" style="121" customWidth="1"/>
    <col min="3333" max="3338" width="9.44140625" style="121" customWidth="1"/>
    <col min="3339" max="3339" width="4.33203125" style="121" bestFit="1" customWidth="1"/>
    <col min="3340" max="3340" width="9.44140625" style="121" customWidth="1"/>
    <col min="3341" max="3341" width="5.6640625" style="121" customWidth="1"/>
    <col min="3342" max="3342" width="3" style="121" customWidth="1"/>
    <col min="3343" max="3343" width="16.5546875" style="121" customWidth="1"/>
    <col min="3344" max="3348" width="9.44140625" style="121" customWidth="1"/>
    <col min="3349" max="3350" width="9.109375" style="121"/>
    <col min="3351" max="3355" width="0" style="121" hidden="1" customWidth="1"/>
    <col min="3356" max="3356" width="5.109375" style="121" customWidth="1"/>
    <col min="3357" max="3358" width="9.44140625" style="121" customWidth="1"/>
    <col min="3359" max="3584" width="9.109375" style="121"/>
    <col min="3585" max="3585" width="5.6640625" style="121" customWidth="1"/>
    <col min="3586" max="3586" width="16.5546875" style="121" customWidth="1"/>
    <col min="3587" max="3587" width="9.44140625" style="121" customWidth="1"/>
    <col min="3588" max="3588" width="5.6640625" style="121" customWidth="1"/>
    <col min="3589" max="3594" width="9.44140625" style="121" customWidth="1"/>
    <col min="3595" max="3595" width="4.33203125" style="121" bestFit="1" customWidth="1"/>
    <col min="3596" max="3596" width="9.44140625" style="121" customWidth="1"/>
    <col min="3597" max="3597" width="5.6640625" style="121" customWidth="1"/>
    <col min="3598" max="3598" width="3" style="121" customWidth="1"/>
    <col min="3599" max="3599" width="16.5546875" style="121" customWidth="1"/>
    <col min="3600" max="3604" width="9.44140625" style="121" customWidth="1"/>
    <col min="3605" max="3606" width="9.109375" style="121"/>
    <col min="3607" max="3611" width="0" style="121" hidden="1" customWidth="1"/>
    <col min="3612" max="3612" width="5.109375" style="121" customWidth="1"/>
    <col min="3613" max="3614" width="9.44140625" style="121" customWidth="1"/>
    <col min="3615" max="3840" width="9.109375" style="121"/>
    <col min="3841" max="3841" width="5.6640625" style="121" customWidth="1"/>
    <col min="3842" max="3842" width="16.5546875" style="121" customWidth="1"/>
    <col min="3843" max="3843" width="9.44140625" style="121" customWidth="1"/>
    <col min="3844" max="3844" width="5.6640625" style="121" customWidth="1"/>
    <col min="3845" max="3850" width="9.44140625" style="121" customWidth="1"/>
    <col min="3851" max="3851" width="4.33203125" style="121" bestFit="1" customWidth="1"/>
    <col min="3852" max="3852" width="9.44140625" style="121" customWidth="1"/>
    <col min="3853" max="3853" width="5.6640625" style="121" customWidth="1"/>
    <col min="3854" max="3854" width="3" style="121" customWidth="1"/>
    <col min="3855" max="3855" width="16.5546875" style="121" customWidth="1"/>
    <col min="3856" max="3860" width="9.44140625" style="121" customWidth="1"/>
    <col min="3861" max="3862" width="9.109375" style="121"/>
    <col min="3863" max="3867" width="0" style="121" hidden="1" customWidth="1"/>
    <col min="3868" max="3868" width="5.109375" style="121" customWidth="1"/>
    <col min="3869" max="3870" width="9.44140625" style="121" customWidth="1"/>
    <col min="3871" max="4096" width="9.109375" style="121"/>
    <col min="4097" max="4097" width="5.6640625" style="121" customWidth="1"/>
    <col min="4098" max="4098" width="16.5546875" style="121" customWidth="1"/>
    <col min="4099" max="4099" width="9.44140625" style="121" customWidth="1"/>
    <col min="4100" max="4100" width="5.6640625" style="121" customWidth="1"/>
    <col min="4101" max="4106" width="9.44140625" style="121" customWidth="1"/>
    <col min="4107" max="4107" width="4.33203125" style="121" bestFit="1" customWidth="1"/>
    <col min="4108" max="4108" width="9.44140625" style="121" customWidth="1"/>
    <col min="4109" max="4109" width="5.6640625" style="121" customWidth="1"/>
    <col min="4110" max="4110" width="3" style="121" customWidth="1"/>
    <col min="4111" max="4111" width="16.5546875" style="121" customWidth="1"/>
    <col min="4112" max="4116" width="9.44140625" style="121" customWidth="1"/>
    <col min="4117" max="4118" width="9.109375" style="121"/>
    <col min="4119" max="4123" width="0" style="121" hidden="1" customWidth="1"/>
    <col min="4124" max="4124" width="5.109375" style="121" customWidth="1"/>
    <col min="4125" max="4126" width="9.44140625" style="121" customWidth="1"/>
    <col min="4127" max="4352" width="9.109375" style="121"/>
    <col min="4353" max="4353" width="5.6640625" style="121" customWidth="1"/>
    <col min="4354" max="4354" width="16.5546875" style="121" customWidth="1"/>
    <col min="4355" max="4355" width="9.44140625" style="121" customWidth="1"/>
    <col min="4356" max="4356" width="5.6640625" style="121" customWidth="1"/>
    <col min="4357" max="4362" width="9.44140625" style="121" customWidth="1"/>
    <col min="4363" max="4363" width="4.33203125" style="121" bestFit="1" customWidth="1"/>
    <col min="4364" max="4364" width="9.44140625" style="121" customWidth="1"/>
    <col min="4365" max="4365" width="5.6640625" style="121" customWidth="1"/>
    <col min="4366" max="4366" width="3" style="121" customWidth="1"/>
    <col min="4367" max="4367" width="16.5546875" style="121" customWidth="1"/>
    <col min="4368" max="4372" width="9.44140625" style="121" customWidth="1"/>
    <col min="4373" max="4374" width="9.109375" style="121"/>
    <col min="4375" max="4379" width="0" style="121" hidden="1" customWidth="1"/>
    <col min="4380" max="4380" width="5.109375" style="121" customWidth="1"/>
    <col min="4381" max="4382" width="9.44140625" style="121" customWidth="1"/>
    <col min="4383" max="4608" width="9.109375" style="121"/>
    <col min="4609" max="4609" width="5.6640625" style="121" customWidth="1"/>
    <col min="4610" max="4610" width="16.5546875" style="121" customWidth="1"/>
    <col min="4611" max="4611" width="9.44140625" style="121" customWidth="1"/>
    <col min="4612" max="4612" width="5.6640625" style="121" customWidth="1"/>
    <col min="4613" max="4618" width="9.44140625" style="121" customWidth="1"/>
    <col min="4619" max="4619" width="4.33203125" style="121" bestFit="1" customWidth="1"/>
    <col min="4620" max="4620" width="9.44140625" style="121" customWidth="1"/>
    <col min="4621" max="4621" width="5.6640625" style="121" customWidth="1"/>
    <col min="4622" max="4622" width="3" style="121" customWidth="1"/>
    <col min="4623" max="4623" width="16.5546875" style="121" customWidth="1"/>
    <col min="4624" max="4628" width="9.44140625" style="121" customWidth="1"/>
    <col min="4629" max="4630" width="9.109375" style="121"/>
    <col min="4631" max="4635" width="0" style="121" hidden="1" customWidth="1"/>
    <col min="4636" max="4636" width="5.109375" style="121" customWidth="1"/>
    <col min="4637" max="4638" width="9.44140625" style="121" customWidth="1"/>
    <col min="4639" max="4864" width="9.109375" style="121"/>
    <col min="4865" max="4865" width="5.6640625" style="121" customWidth="1"/>
    <col min="4866" max="4866" width="16.5546875" style="121" customWidth="1"/>
    <col min="4867" max="4867" width="9.44140625" style="121" customWidth="1"/>
    <col min="4868" max="4868" width="5.6640625" style="121" customWidth="1"/>
    <col min="4869" max="4874" width="9.44140625" style="121" customWidth="1"/>
    <col min="4875" max="4875" width="4.33203125" style="121" bestFit="1" customWidth="1"/>
    <col min="4876" max="4876" width="9.44140625" style="121" customWidth="1"/>
    <col min="4877" max="4877" width="5.6640625" style="121" customWidth="1"/>
    <col min="4878" max="4878" width="3" style="121" customWidth="1"/>
    <col min="4879" max="4879" width="16.5546875" style="121" customWidth="1"/>
    <col min="4880" max="4884" width="9.44140625" style="121" customWidth="1"/>
    <col min="4885" max="4886" width="9.109375" style="121"/>
    <col min="4887" max="4891" width="0" style="121" hidden="1" customWidth="1"/>
    <col min="4892" max="4892" width="5.109375" style="121" customWidth="1"/>
    <col min="4893" max="4894" width="9.44140625" style="121" customWidth="1"/>
    <col min="4895" max="5120" width="9.109375" style="121"/>
    <col min="5121" max="5121" width="5.6640625" style="121" customWidth="1"/>
    <col min="5122" max="5122" width="16.5546875" style="121" customWidth="1"/>
    <col min="5123" max="5123" width="9.44140625" style="121" customWidth="1"/>
    <col min="5124" max="5124" width="5.6640625" style="121" customWidth="1"/>
    <col min="5125" max="5130" width="9.44140625" style="121" customWidth="1"/>
    <col min="5131" max="5131" width="4.33203125" style="121" bestFit="1" customWidth="1"/>
    <col min="5132" max="5132" width="9.44140625" style="121" customWidth="1"/>
    <col min="5133" max="5133" width="5.6640625" style="121" customWidth="1"/>
    <col min="5134" max="5134" width="3" style="121" customWidth="1"/>
    <col min="5135" max="5135" width="16.5546875" style="121" customWidth="1"/>
    <col min="5136" max="5140" width="9.44140625" style="121" customWidth="1"/>
    <col min="5141" max="5142" width="9.109375" style="121"/>
    <col min="5143" max="5147" width="0" style="121" hidden="1" customWidth="1"/>
    <col min="5148" max="5148" width="5.109375" style="121" customWidth="1"/>
    <col min="5149" max="5150" width="9.44140625" style="121" customWidth="1"/>
    <col min="5151" max="5376" width="9.109375" style="121"/>
    <col min="5377" max="5377" width="5.6640625" style="121" customWidth="1"/>
    <col min="5378" max="5378" width="16.5546875" style="121" customWidth="1"/>
    <col min="5379" max="5379" width="9.44140625" style="121" customWidth="1"/>
    <col min="5380" max="5380" width="5.6640625" style="121" customWidth="1"/>
    <col min="5381" max="5386" width="9.44140625" style="121" customWidth="1"/>
    <col min="5387" max="5387" width="4.33203125" style="121" bestFit="1" customWidth="1"/>
    <col min="5388" max="5388" width="9.44140625" style="121" customWidth="1"/>
    <col min="5389" max="5389" width="5.6640625" style="121" customWidth="1"/>
    <col min="5390" max="5390" width="3" style="121" customWidth="1"/>
    <col min="5391" max="5391" width="16.5546875" style="121" customWidth="1"/>
    <col min="5392" max="5396" width="9.44140625" style="121" customWidth="1"/>
    <col min="5397" max="5398" width="9.109375" style="121"/>
    <col min="5399" max="5403" width="0" style="121" hidden="1" customWidth="1"/>
    <col min="5404" max="5404" width="5.109375" style="121" customWidth="1"/>
    <col min="5405" max="5406" width="9.44140625" style="121" customWidth="1"/>
    <col min="5407" max="5632" width="9.109375" style="121"/>
    <col min="5633" max="5633" width="5.6640625" style="121" customWidth="1"/>
    <col min="5634" max="5634" width="16.5546875" style="121" customWidth="1"/>
    <col min="5635" max="5635" width="9.44140625" style="121" customWidth="1"/>
    <col min="5636" max="5636" width="5.6640625" style="121" customWidth="1"/>
    <col min="5637" max="5642" width="9.44140625" style="121" customWidth="1"/>
    <col min="5643" max="5643" width="4.33203125" style="121" bestFit="1" customWidth="1"/>
    <col min="5644" max="5644" width="9.44140625" style="121" customWidth="1"/>
    <col min="5645" max="5645" width="5.6640625" style="121" customWidth="1"/>
    <col min="5646" max="5646" width="3" style="121" customWidth="1"/>
    <col min="5647" max="5647" width="16.5546875" style="121" customWidth="1"/>
    <col min="5648" max="5652" width="9.44140625" style="121" customWidth="1"/>
    <col min="5653" max="5654" width="9.109375" style="121"/>
    <col min="5655" max="5659" width="0" style="121" hidden="1" customWidth="1"/>
    <col min="5660" max="5660" width="5.109375" style="121" customWidth="1"/>
    <col min="5661" max="5662" width="9.44140625" style="121" customWidth="1"/>
    <col min="5663" max="5888" width="9.109375" style="121"/>
    <col min="5889" max="5889" width="5.6640625" style="121" customWidth="1"/>
    <col min="5890" max="5890" width="16.5546875" style="121" customWidth="1"/>
    <col min="5891" max="5891" width="9.44140625" style="121" customWidth="1"/>
    <col min="5892" max="5892" width="5.6640625" style="121" customWidth="1"/>
    <col min="5893" max="5898" width="9.44140625" style="121" customWidth="1"/>
    <col min="5899" max="5899" width="4.33203125" style="121" bestFit="1" customWidth="1"/>
    <col min="5900" max="5900" width="9.44140625" style="121" customWidth="1"/>
    <col min="5901" max="5901" width="5.6640625" style="121" customWidth="1"/>
    <col min="5902" max="5902" width="3" style="121" customWidth="1"/>
    <col min="5903" max="5903" width="16.5546875" style="121" customWidth="1"/>
    <col min="5904" max="5908" width="9.44140625" style="121" customWidth="1"/>
    <col min="5909" max="5910" width="9.109375" style="121"/>
    <col min="5911" max="5915" width="0" style="121" hidden="1" customWidth="1"/>
    <col min="5916" max="5916" width="5.109375" style="121" customWidth="1"/>
    <col min="5917" max="5918" width="9.44140625" style="121" customWidth="1"/>
    <col min="5919" max="6144" width="9.109375" style="121"/>
    <col min="6145" max="6145" width="5.6640625" style="121" customWidth="1"/>
    <col min="6146" max="6146" width="16.5546875" style="121" customWidth="1"/>
    <col min="6147" max="6147" width="9.44140625" style="121" customWidth="1"/>
    <col min="6148" max="6148" width="5.6640625" style="121" customWidth="1"/>
    <col min="6149" max="6154" width="9.44140625" style="121" customWidth="1"/>
    <col min="6155" max="6155" width="4.33203125" style="121" bestFit="1" customWidth="1"/>
    <col min="6156" max="6156" width="9.44140625" style="121" customWidth="1"/>
    <col min="6157" max="6157" width="5.6640625" style="121" customWidth="1"/>
    <col min="6158" max="6158" width="3" style="121" customWidth="1"/>
    <col min="6159" max="6159" width="16.5546875" style="121" customWidth="1"/>
    <col min="6160" max="6164" width="9.44140625" style="121" customWidth="1"/>
    <col min="6165" max="6166" width="9.109375" style="121"/>
    <col min="6167" max="6171" width="0" style="121" hidden="1" customWidth="1"/>
    <col min="6172" max="6172" width="5.109375" style="121" customWidth="1"/>
    <col min="6173" max="6174" width="9.44140625" style="121" customWidth="1"/>
    <col min="6175" max="6400" width="9.109375" style="121"/>
    <col min="6401" max="6401" width="5.6640625" style="121" customWidth="1"/>
    <col min="6402" max="6402" width="16.5546875" style="121" customWidth="1"/>
    <col min="6403" max="6403" width="9.44140625" style="121" customWidth="1"/>
    <col min="6404" max="6404" width="5.6640625" style="121" customWidth="1"/>
    <col min="6405" max="6410" width="9.44140625" style="121" customWidth="1"/>
    <col min="6411" max="6411" width="4.33203125" style="121" bestFit="1" customWidth="1"/>
    <col min="6412" max="6412" width="9.44140625" style="121" customWidth="1"/>
    <col min="6413" max="6413" width="5.6640625" style="121" customWidth="1"/>
    <col min="6414" max="6414" width="3" style="121" customWidth="1"/>
    <col min="6415" max="6415" width="16.5546875" style="121" customWidth="1"/>
    <col min="6416" max="6420" width="9.44140625" style="121" customWidth="1"/>
    <col min="6421" max="6422" width="9.109375" style="121"/>
    <col min="6423" max="6427" width="0" style="121" hidden="1" customWidth="1"/>
    <col min="6428" max="6428" width="5.109375" style="121" customWidth="1"/>
    <col min="6429" max="6430" width="9.44140625" style="121" customWidth="1"/>
    <col min="6431" max="6656" width="9.109375" style="121"/>
    <col min="6657" max="6657" width="5.6640625" style="121" customWidth="1"/>
    <col min="6658" max="6658" width="16.5546875" style="121" customWidth="1"/>
    <col min="6659" max="6659" width="9.44140625" style="121" customWidth="1"/>
    <col min="6660" max="6660" width="5.6640625" style="121" customWidth="1"/>
    <col min="6661" max="6666" width="9.44140625" style="121" customWidth="1"/>
    <col min="6667" max="6667" width="4.33203125" style="121" bestFit="1" customWidth="1"/>
    <col min="6668" max="6668" width="9.44140625" style="121" customWidth="1"/>
    <col min="6669" max="6669" width="5.6640625" style="121" customWidth="1"/>
    <col min="6670" max="6670" width="3" style="121" customWidth="1"/>
    <col min="6671" max="6671" width="16.5546875" style="121" customWidth="1"/>
    <col min="6672" max="6676" width="9.44140625" style="121" customWidth="1"/>
    <col min="6677" max="6678" width="9.109375" style="121"/>
    <col min="6679" max="6683" width="0" style="121" hidden="1" customWidth="1"/>
    <col min="6684" max="6684" width="5.109375" style="121" customWidth="1"/>
    <col min="6685" max="6686" width="9.44140625" style="121" customWidth="1"/>
    <col min="6687" max="6912" width="9.109375" style="121"/>
    <col min="6913" max="6913" width="5.6640625" style="121" customWidth="1"/>
    <col min="6914" max="6914" width="16.5546875" style="121" customWidth="1"/>
    <col min="6915" max="6915" width="9.44140625" style="121" customWidth="1"/>
    <col min="6916" max="6916" width="5.6640625" style="121" customWidth="1"/>
    <col min="6917" max="6922" width="9.44140625" style="121" customWidth="1"/>
    <col min="6923" max="6923" width="4.33203125" style="121" bestFit="1" customWidth="1"/>
    <col min="6924" max="6924" width="9.44140625" style="121" customWidth="1"/>
    <col min="6925" max="6925" width="5.6640625" style="121" customWidth="1"/>
    <col min="6926" max="6926" width="3" style="121" customWidth="1"/>
    <col min="6927" max="6927" width="16.5546875" style="121" customWidth="1"/>
    <col min="6928" max="6932" width="9.44140625" style="121" customWidth="1"/>
    <col min="6933" max="6934" width="9.109375" style="121"/>
    <col min="6935" max="6939" width="0" style="121" hidden="1" customWidth="1"/>
    <col min="6940" max="6940" width="5.109375" style="121" customWidth="1"/>
    <col min="6941" max="6942" width="9.44140625" style="121" customWidth="1"/>
    <col min="6943" max="7168" width="9.109375" style="121"/>
    <col min="7169" max="7169" width="5.6640625" style="121" customWidth="1"/>
    <col min="7170" max="7170" width="16.5546875" style="121" customWidth="1"/>
    <col min="7171" max="7171" width="9.44140625" style="121" customWidth="1"/>
    <col min="7172" max="7172" width="5.6640625" style="121" customWidth="1"/>
    <col min="7173" max="7178" width="9.44140625" style="121" customWidth="1"/>
    <col min="7179" max="7179" width="4.33203125" style="121" bestFit="1" customWidth="1"/>
    <col min="7180" max="7180" width="9.44140625" style="121" customWidth="1"/>
    <col min="7181" max="7181" width="5.6640625" style="121" customWidth="1"/>
    <col min="7182" max="7182" width="3" style="121" customWidth="1"/>
    <col min="7183" max="7183" width="16.5546875" style="121" customWidth="1"/>
    <col min="7184" max="7188" width="9.44140625" style="121" customWidth="1"/>
    <col min="7189" max="7190" width="9.109375" style="121"/>
    <col min="7191" max="7195" width="0" style="121" hidden="1" customWidth="1"/>
    <col min="7196" max="7196" width="5.109375" style="121" customWidth="1"/>
    <col min="7197" max="7198" width="9.44140625" style="121" customWidth="1"/>
    <col min="7199" max="7424" width="9.109375" style="121"/>
    <col min="7425" max="7425" width="5.6640625" style="121" customWidth="1"/>
    <col min="7426" max="7426" width="16.5546875" style="121" customWidth="1"/>
    <col min="7427" max="7427" width="9.44140625" style="121" customWidth="1"/>
    <col min="7428" max="7428" width="5.6640625" style="121" customWidth="1"/>
    <col min="7429" max="7434" width="9.44140625" style="121" customWidth="1"/>
    <col min="7435" max="7435" width="4.33203125" style="121" bestFit="1" customWidth="1"/>
    <col min="7436" max="7436" width="9.44140625" style="121" customWidth="1"/>
    <col min="7437" max="7437" width="5.6640625" style="121" customWidth="1"/>
    <col min="7438" max="7438" width="3" style="121" customWidth="1"/>
    <col min="7439" max="7439" width="16.5546875" style="121" customWidth="1"/>
    <col min="7440" max="7444" width="9.44140625" style="121" customWidth="1"/>
    <col min="7445" max="7446" width="9.109375" style="121"/>
    <col min="7447" max="7451" width="0" style="121" hidden="1" customWidth="1"/>
    <col min="7452" max="7452" width="5.109375" style="121" customWidth="1"/>
    <col min="7453" max="7454" width="9.44140625" style="121" customWidth="1"/>
    <col min="7455" max="7680" width="9.109375" style="121"/>
    <col min="7681" max="7681" width="5.6640625" style="121" customWidth="1"/>
    <col min="7682" max="7682" width="16.5546875" style="121" customWidth="1"/>
    <col min="7683" max="7683" width="9.44140625" style="121" customWidth="1"/>
    <col min="7684" max="7684" width="5.6640625" style="121" customWidth="1"/>
    <col min="7685" max="7690" width="9.44140625" style="121" customWidth="1"/>
    <col min="7691" max="7691" width="4.33203125" style="121" bestFit="1" customWidth="1"/>
    <col min="7692" max="7692" width="9.44140625" style="121" customWidth="1"/>
    <col min="7693" max="7693" width="5.6640625" style="121" customWidth="1"/>
    <col min="7694" max="7694" width="3" style="121" customWidth="1"/>
    <col min="7695" max="7695" width="16.5546875" style="121" customWidth="1"/>
    <col min="7696" max="7700" width="9.44140625" style="121" customWidth="1"/>
    <col min="7701" max="7702" width="9.109375" style="121"/>
    <col min="7703" max="7707" width="0" style="121" hidden="1" customWidth="1"/>
    <col min="7708" max="7708" width="5.109375" style="121" customWidth="1"/>
    <col min="7709" max="7710" width="9.44140625" style="121" customWidth="1"/>
    <col min="7711" max="7936" width="9.109375" style="121"/>
    <col min="7937" max="7937" width="5.6640625" style="121" customWidth="1"/>
    <col min="7938" max="7938" width="16.5546875" style="121" customWidth="1"/>
    <col min="7939" max="7939" width="9.44140625" style="121" customWidth="1"/>
    <col min="7940" max="7940" width="5.6640625" style="121" customWidth="1"/>
    <col min="7941" max="7946" width="9.44140625" style="121" customWidth="1"/>
    <col min="7947" max="7947" width="4.33203125" style="121" bestFit="1" customWidth="1"/>
    <col min="7948" max="7948" width="9.44140625" style="121" customWidth="1"/>
    <col min="7949" max="7949" width="5.6640625" style="121" customWidth="1"/>
    <col min="7950" max="7950" width="3" style="121" customWidth="1"/>
    <col min="7951" max="7951" width="16.5546875" style="121" customWidth="1"/>
    <col min="7952" max="7956" width="9.44140625" style="121" customWidth="1"/>
    <col min="7957" max="7958" width="9.109375" style="121"/>
    <col min="7959" max="7963" width="0" style="121" hidden="1" customWidth="1"/>
    <col min="7964" max="7964" width="5.109375" style="121" customWidth="1"/>
    <col min="7965" max="7966" width="9.44140625" style="121" customWidth="1"/>
    <col min="7967" max="8192" width="9.109375" style="121"/>
    <col min="8193" max="8193" width="5.6640625" style="121" customWidth="1"/>
    <col min="8194" max="8194" width="16.5546875" style="121" customWidth="1"/>
    <col min="8195" max="8195" width="9.44140625" style="121" customWidth="1"/>
    <col min="8196" max="8196" width="5.6640625" style="121" customWidth="1"/>
    <col min="8197" max="8202" width="9.44140625" style="121" customWidth="1"/>
    <col min="8203" max="8203" width="4.33203125" style="121" bestFit="1" customWidth="1"/>
    <col min="8204" max="8204" width="9.44140625" style="121" customWidth="1"/>
    <col min="8205" max="8205" width="5.6640625" style="121" customWidth="1"/>
    <col min="8206" max="8206" width="3" style="121" customWidth="1"/>
    <col min="8207" max="8207" width="16.5546875" style="121" customWidth="1"/>
    <col min="8208" max="8212" width="9.44140625" style="121" customWidth="1"/>
    <col min="8213" max="8214" width="9.109375" style="121"/>
    <col min="8215" max="8219" width="0" style="121" hidden="1" customWidth="1"/>
    <col min="8220" max="8220" width="5.109375" style="121" customWidth="1"/>
    <col min="8221" max="8222" width="9.44140625" style="121" customWidth="1"/>
    <col min="8223" max="8448" width="9.109375" style="121"/>
    <col min="8449" max="8449" width="5.6640625" style="121" customWidth="1"/>
    <col min="8450" max="8450" width="16.5546875" style="121" customWidth="1"/>
    <col min="8451" max="8451" width="9.44140625" style="121" customWidth="1"/>
    <col min="8452" max="8452" width="5.6640625" style="121" customWidth="1"/>
    <col min="8453" max="8458" width="9.44140625" style="121" customWidth="1"/>
    <col min="8459" max="8459" width="4.33203125" style="121" bestFit="1" customWidth="1"/>
    <col min="8460" max="8460" width="9.44140625" style="121" customWidth="1"/>
    <col min="8461" max="8461" width="5.6640625" style="121" customWidth="1"/>
    <col min="8462" max="8462" width="3" style="121" customWidth="1"/>
    <col min="8463" max="8463" width="16.5546875" style="121" customWidth="1"/>
    <col min="8464" max="8468" width="9.44140625" style="121" customWidth="1"/>
    <col min="8469" max="8470" width="9.109375" style="121"/>
    <col min="8471" max="8475" width="0" style="121" hidden="1" customWidth="1"/>
    <col min="8476" max="8476" width="5.109375" style="121" customWidth="1"/>
    <col min="8477" max="8478" width="9.44140625" style="121" customWidth="1"/>
    <col min="8479" max="8704" width="9.109375" style="121"/>
    <col min="8705" max="8705" width="5.6640625" style="121" customWidth="1"/>
    <col min="8706" max="8706" width="16.5546875" style="121" customWidth="1"/>
    <col min="8707" max="8707" width="9.44140625" style="121" customWidth="1"/>
    <col min="8708" max="8708" width="5.6640625" style="121" customWidth="1"/>
    <col min="8709" max="8714" width="9.44140625" style="121" customWidth="1"/>
    <col min="8715" max="8715" width="4.33203125" style="121" bestFit="1" customWidth="1"/>
    <col min="8716" max="8716" width="9.44140625" style="121" customWidth="1"/>
    <col min="8717" max="8717" width="5.6640625" style="121" customWidth="1"/>
    <col min="8718" max="8718" width="3" style="121" customWidth="1"/>
    <col min="8719" max="8719" width="16.5546875" style="121" customWidth="1"/>
    <col min="8720" max="8724" width="9.44140625" style="121" customWidth="1"/>
    <col min="8725" max="8726" width="9.109375" style="121"/>
    <col min="8727" max="8731" width="0" style="121" hidden="1" customWidth="1"/>
    <col min="8732" max="8732" width="5.109375" style="121" customWidth="1"/>
    <col min="8733" max="8734" width="9.44140625" style="121" customWidth="1"/>
    <col min="8735" max="8960" width="9.109375" style="121"/>
    <col min="8961" max="8961" width="5.6640625" style="121" customWidth="1"/>
    <col min="8962" max="8962" width="16.5546875" style="121" customWidth="1"/>
    <col min="8963" max="8963" width="9.44140625" style="121" customWidth="1"/>
    <col min="8964" max="8964" width="5.6640625" style="121" customWidth="1"/>
    <col min="8965" max="8970" width="9.44140625" style="121" customWidth="1"/>
    <col min="8971" max="8971" width="4.33203125" style="121" bestFit="1" customWidth="1"/>
    <col min="8972" max="8972" width="9.44140625" style="121" customWidth="1"/>
    <col min="8973" max="8973" width="5.6640625" style="121" customWidth="1"/>
    <col min="8974" max="8974" width="3" style="121" customWidth="1"/>
    <col min="8975" max="8975" width="16.5546875" style="121" customWidth="1"/>
    <col min="8976" max="8980" width="9.44140625" style="121" customWidth="1"/>
    <col min="8981" max="8982" width="9.109375" style="121"/>
    <col min="8983" max="8987" width="0" style="121" hidden="1" customWidth="1"/>
    <col min="8988" max="8988" width="5.109375" style="121" customWidth="1"/>
    <col min="8989" max="8990" width="9.44140625" style="121" customWidth="1"/>
    <col min="8991" max="9216" width="9.109375" style="121"/>
    <col min="9217" max="9217" width="5.6640625" style="121" customWidth="1"/>
    <col min="9218" max="9218" width="16.5546875" style="121" customWidth="1"/>
    <col min="9219" max="9219" width="9.44140625" style="121" customWidth="1"/>
    <col min="9220" max="9220" width="5.6640625" style="121" customWidth="1"/>
    <col min="9221" max="9226" width="9.44140625" style="121" customWidth="1"/>
    <col min="9227" max="9227" width="4.33203125" style="121" bestFit="1" customWidth="1"/>
    <col min="9228" max="9228" width="9.44140625" style="121" customWidth="1"/>
    <col min="9229" max="9229" width="5.6640625" style="121" customWidth="1"/>
    <col min="9230" max="9230" width="3" style="121" customWidth="1"/>
    <col min="9231" max="9231" width="16.5546875" style="121" customWidth="1"/>
    <col min="9232" max="9236" width="9.44140625" style="121" customWidth="1"/>
    <col min="9237" max="9238" width="9.109375" style="121"/>
    <col min="9239" max="9243" width="0" style="121" hidden="1" customWidth="1"/>
    <col min="9244" max="9244" width="5.109375" style="121" customWidth="1"/>
    <col min="9245" max="9246" width="9.44140625" style="121" customWidth="1"/>
    <col min="9247" max="9472" width="9.109375" style="121"/>
    <col min="9473" max="9473" width="5.6640625" style="121" customWidth="1"/>
    <col min="9474" max="9474" width="16.5546875" style="121" customWidth="1"/>
    <col min="9475" max="9475" width="9.44140625" style="121" customWidth="1"/>
    <col min="9476" max="9476" width="5.6640625" style="121" customWidth="1"/>
    <col min="9477" max="9482" width="9.44140625" style="121" customWidth="1"/>
    <col min="9483" max="9483" width="4.33203125" style="121" bestFit="1" customWidth="1"/>
    <col min="9484" max="9484" width="9.44140625" style="121" customWidth="1"/>
    <col min="9485" max="9485" width="5.6640625" style="121" customWidth="1"/>
    <col min="9486" max="9486" width="3" style="121" customWidth="1"/>
    <col min="9487" max="9487" width="16.5546875" style="121" customWidth="1"/>
    <col min="9488" max="9492" width="9.44140625" style="121" customWidth="1"/>
    <col min="9493" max="9494" width="9.109375" style="121"/>
    <col min="9495" max="9499" width="0" style="121" hidden="1" customWidth="1"/>
    <col min="9500" max="9500" width="5.109375" style="121" customWidth="1"/>
    <col min="9501" max="9502" width="9.44140625" style="121" customWidth="1"/>
    <col min="9503" max="9728" width="9.109375" style="121"/>
    <col min="9729" max="9729" width="5.6640625" style="121" customWidth="1"/>
    <col min="9730" max="9730" width="16.5546875" style="121" customWidth="1"/>
    <col min="9731" max="9731" width="9.44140625" style="121" customWidth="1"/>
    <col min="9732" max="9732" width="5.6640625" style="121" customWidth="1"/>
    <col min="9733" max="9738" width="9.44140625" style="121" customWidth="1"/>
    <col min="9739" max="9739" width="4.33203125" style="121" bestFit="1" customWidth="1"/>
    <col min="9740" max="9740" width="9.44140625" style="121" customWidth="1"/>
    <col min="9741" max="9741" width="5.6640625" style="121" customWidth="1"/>
    <col min="9742" max="9742" width="3" style="121" customWidth="1"/>
    <col min="9743" max="9743" width="16.5546875" style="121" customWidth="1"/>
    <col min="9744" max="9748" width="9.44140625" style="121" customWidth="1"/>
    <col min="9749" max="9750" width="9.109375" style="121"/>
    <col min="9751" max="9755" width="0" style="121" hidden="1" customWidth="1"/>
    <col min="9756" max="9756" width="5.109375" style="121" customWidth="1"/>
    <col min="9757" max="9758" width="9.44140625" style="121" customWidth="1"/>
    <col min="9759" max="9984" width="9.109375" style="121"/>
    <col min="9985" max="9985" width="5.6640625" style="121" customWidth="1"/>
    <col min="9986" max="9986" width="16.5546875" style="121" customWidth="1"/>
    <col min="9987" max="9987" width="9.44140625" style="121" customWidth="1"/>
    <col min="9988" max="9988" width="5.6640625" style="121" customWidth="1"/>
    <col min="9989" max="9994" width="9.44140625" style="121" customWidth="1"/>
    <col min="9995" max="9995" width="4.33203125" style="121" bestFit="1" customWidth="1"/>
    <col min="9996" max="9996" width="9.44140625" style="121" customWidth="1"/>
    <col min="9997" max="9997" width="5.6640625" style="121" customWidth="1"/>
    <col min="9998" max="9998" width="3" style="121" customWidth="1"/>
    <col min="9999" max="9999" width="16.5546875" style="121" customWidth="1"/>
    <col min="10000" max="10004" width="9.44140625" style="121" customWidth="1"/>
    <col min="10005" max="10006" width="9.109375" style="121"/>
    <col min="10007" max="10011" width="0" style="121" hidden="1" customWidth="1"/>
    <col min="10012" max="10012" width="5.109375" style="121" customWidth="1"/>
    <col min="10013" max="10014" width="9.44140625" style="121" customWidth="1"/>
    <col min="10015" max="10240" width="9.109375" style="121"/>
    <col min="10241" max="10241" width="5.6640625" style="121" customWidth="1"/>
    <col min="10242" max="10242" width="16.5546875" style="121" customWidth="1"/>
    <col min="10243" max="10243" width="9.44140625" style="121" customWidth="1"/>
    <col min="10244" max="10244" width="5.6640625" style="121" customWidth="1"/>
    <col min="10245" max="10250" width="9.44140625" style="121" customWidth="1"/>
    <col min="10251" max="10251" width="4.33203125" style="121" bestFit="1" customWidth="1"/>
    <col min="10252" max="10252" width="9.44140625" style="121" customWidth="1"/>
    <col min="10253" max="10253" width="5.6640625" style="121" customWidth="1"/>
    <col min="10254" max="10254" width="3" style="121" customWidth="1"/>
    <col min="10255" max="10255" width="16.5546875" style="121" customWidth="1"/>
    <col min="10256" max="10260" width="9.44140625" style="121" customWidth="1"/>
    <col min="10261" max="10262" width="9.109375" style="121"/>
    <col min="10263" max="10267" width="0" style="121" hidden="1" customWidth="1"/>
    <col min="10268" max="10268" width="5.109375" style="121" customWidth="1"/>
    <col min="10269" max="10270" width="9.44140625" style="121" customWidth="1"/>
    <col min="10271" max="10496" width="9.109375" style="121"/>
    <col min="10497" max="10497" width="5.6640625" style="121" customWidth="1"/>
    <col min="10498" max="10498" width="16.5546875" style="121" customWidth="1"/>
    <col min="10499" max="10499" width="9.44140625" style="121" customWidth="1"/>
    <col min="10500" max="10500" width="5.6640625" style="121" customWidth="1"/>
    <col min="10501" max="10506" width="9.44140625" style="121" customWidth="1"/>
    <col min="10507" max="10507" width="4.33203125" style="121" bestFit="1" customWidth="1"/>
    <col min="10508" max="10508" width="9.44140625" style="121" customWidth="1"/>
    <col min="10509" max="10509" width="5.6640625" style="121" customWidth="1"/>
    <col min="10510" max="10510" width="3" style="121" customWidth="1"/>
    <col min="10511" max="10511" width="16.5546875" style="121" customWidth="1"/>
    <col min="10512" max="10516" width="9.44140625" style="121" customWidth="1"/>
    <col min="10517" max="10518" width="9.109375" style="121"/>
    <col min="10519" max="10523" width="0" style="121" hidden="1" customWidth="1"/>
    <col min="10524" max="10524" width="5.109375" style="121" customWidth="1"/>
    <col min="10525" max="10526" width="9.44140625" style="121" customWidth="1"/>
    <col min="10527" max="10752" width="9.109375" style="121"/>
    <col min="10753" max="10753" width="5.6640625" style="121" customWidth="1"/>
    <col min="10754" max="10754" width="16.5546875" style="121" customWidth="1"/>
    <col min="10755" max="10755" width="9.44140625" style="121" customWidth="1"/>
    <col min="10756" max="10756" width="5.6640625" style="121" customWidth="1"/>
    <col min="10757" max="10762" width="9.44140625" style="121" customWidth="1"/>
    <col min="10763" max="10763" width="4.33203125" style="121" bestFit="1" customWidth="1"/>
    <col min="10764" max="10764" width="9.44140625" style="121" customWidth="1"/>
    <col min="10765" max="10765" width="5.6640625" style="121" customWidth="1"/>
    <col min="10766" max="10766" width="3" style="121" customWidth="1"/>
    <col min="10767" max="10767" width="16.5546875" style="121" customWidth="1"/>
    <col min="10768" max="10772" width="9.44140625" style="121" customWidth="1"/>
    <col min="10773" max="10774" width="9.109375" style="121"/>
    <col min="10775" max="10779" width="0" style="121" hidden="1" customWidth="1"/>
    <col min="10780" max="10780" width="5.109375" style="121" customWidth="1"/>
    <col min="10781" max="10782" width="9.44140625" style="121" customWidth="1"/>
    <col min="10783" max="11008" width="9.109375" style="121"/>
    <col min="11009" max="11009" width="5.6640625" style="121" customWidth="1"/>
    <col min="11010" max="11010" width="16.5546875" style="121" customWidth="1"/>
    <col min="11011" max="11011" width="9.44140625" style="121" customWidth="1"/>
    <col min="11012" max="11012" width="5.6640625" style="121" customWidth="1"/>
    <col min="11013" max="11018" width="9.44140625" style="121" customWidth="1"/>
    <col min="11019" max="11019" width="4.33203125" style="121" bestFit="1" customWidth="1"/>
    <col min="11020" max="11020" width="9.44140625" style="121" customWidth="1"/>
    <col min="11021" max="11021" width="5.6640625" style="121" customWidth="1"/>
    <col min="11022" max="11022" width="3" style="121" customWidth="1"/>
    <col min="11023" max="11023" width="16.5546875" style="121" customWidth="1"/>
    <col min="11024" max="11028" width="9.44140625" style="121" customWidth="1"/>
    <col min="11029" max="11030" width="9.109375" style="121"/>
    <col min="11031" max="11035" width="0" style="121" hidden="1" customWidth="1"/>
    <col min="11036" max="11036" width="5.109375" style="121" customWidth="1"/>
    <col min="11037" max="11038" width="9.44140625" style="121" customWidth="1"/>
    <col min="11039" max="11264" width="9.109375" style="121"/>
    <col min="11265" max="11265" width="5.6640625" style="121" customWidth="1"/>
    <col min="11266" max="11266" width="16.5546875" style="121" customWidth="1"/>
    <col min="11267" max="11267" width="9.44140625" style="121" customWidth="1"/>
    <col min="11268" max="11268" width="5.6640625" style="121" customWidth="1"/>
    <col min="11269" max="11274" width="9.44140625" style="121" customWidth="1"/>
    <col min="11275" max="11275" width="4.33203125" style="121" bestFit="1" customWidth="1"/>
    <col min="11276" max="11276" width="9.44140625" style="121" customWidth="1"/>
    <col min="11277" max="11277" width="5.6640625" style="121" customWidth="1"/>
    <col min="11278" max="11278" width="3" style="121" customWidth="1"/>
    <col min="11279" max="11279" width="16.5546875" style="121" customWidth="1"/>
    <col min="11280" max="11284" width="9.44140625" style="121" customWidth="1"/>
    <col min="11285" max="11286" width="9.109375" style="121"/>
    <col min="11287" max="11291" width="0" style="121" hidden="1" customWidth="1"/>
    <col min="11292" max="11292" width="5.109375" style="121" customWidth="1"/>
    <col min="11293" max="11294" width="9.44140625" style="121" customWidth="1"/>
    <col min="11295" max="11520" width="9.109375" style="121"/>
    <col min="11521" max="11521" width="5.6640625" style="121" customWidth="1"/>
    <col min="11522" max="11522" width="16.5546875" style="121" customWidth="1"/>
    <col min="11523" max="11523" width="9.44140625" style="121" customWidth="1"/>
    <col min="11524" max="11524" width="5.6640625" style="121" customWidth="1"/>
    <col min="11525" max="11530" width="9.44140625" style="121" customWidth="1"/>
    <col min="11531" max="11531" width="4.33203125" style="121" bestFit="1" customWidth="1"/>
    <col min="11532" max="11532" width="9.44140625" style="121" customWidth="1"/>
    <col min="11533" max="11533" width="5.6640625" style="121" customWidth="1"/>
    <col min="11534" max="11534" width="3" style="121" customWidth="1"/>
    <col min="11535" max="11535" width="16.5546875" style="121" customWidth="1"/>
    <col min="11536" max="11540" width="9.44140625" style="121" customWidth="1"/>
    <col min="11541" max="11542" width="9.109375" style="121"/>
    <col min="11543" max="11547" width="0" style="121" hidden="1" customWidth="1"/>
    <col min="11548" max="11548" width="5.109375" style="121" customWidth="1"/>
    <col min="11549" max="11550" width="9.44140625" style="121" customWidth="1"/>
    <col min="11551" max="11776" width="9.109375" style="121"/>
    <col min="11777" max="11777" width="5.6640625" style="121" customWidth="1"/>
    <col min="11778" max="11778" width="16.5546875" style="121" customWidth="1"/>
    <col min="11779" max="11779" width="9.44140625" style="121" customWidth="1"/>
    <col min="11780" max="11780" width="5.6640625" style="121" customWidth="1"/>
    <col min="11781" max="11786" width="9.44140625" style="121" customWidth="1"/>
    <col min="11787" max="11787" width="4.33203125" style="121" bestFit="1" customWidth="1"/>
    <col min="11788" max="11788" width="9.44140625" style="121" customWidth="1"/>
    <col min="11789" max="11789" width="5.6640625" style="121" customWidth="1"/>
    <col min="11790" max="11790" width="3" style="121" customWidth="1"/>
    <col min="11791" max="11791" width="16.5546875" style="121" customWidth="1"/>
    <col min="11792" max="11796" width="9.44140625" style="121" customWidth="1"/>
    <col min="11797" max="11798" width="9.109375" style="121"/>
    <col min="11799" max="11803" width="0" style="121" hidden="1" customWidth="1"/>
    <col min="11804" max="11804" width="5.109375" style="121" customWidth="1"/>
    <col min="11805" max="11806" width="9.44140625" style="121" customWidth="1"/>
    <col min="11807" max="12032" width="9.109375" style="121"/>
    <col min="12033" max="12033" width="5.6640625" style="121" customWidth="1"/>
    <col min="12034" max="12034" width="16.5546875" style="121" customWidth="1"/>
    <col min="12035" max="12035" width="9.44140625" style="121" customWidth="1"/>
    <col min="12036" max="12036" width="5.6640625" style="121" customWidth="1"/>
    <col min="12037" max="12042" width="9.44140625" style="121" customWidth="1"/>
    <col min="12043" max="12043" width="4.33203125" style="121" bestFit="1" customWidth="1"/>
    <col min="12044" max="12044" width="9.44140625" style="121" customWidth="1"/>
    <col min="12045" max="12045" width="5.6640625" style="121" customWidth="1"/>
    <col min="12046" max="12046" width="3" style="121" customWidth="1"/>
    <col min="12047" max="12047" width="16.5546875" style="121" customWidth="1"/>
    <col min="12048" max="12052" width="9.44140625" style="121" customWidth="1"/>
    <col min="12053" max="12054" width="9.109375" style="121"/>
    <col min="12055" max="12059" width="0" style="121" hidden="1" customWidth="1"/>
    <col min="12060" max="12060" width="5.109375" style="121" customWidth="1"/>
    <col min="12061" max="12062" width="9.44140625" style="121" customWidth="1"/>
    <col min="12063" max="12288" width="9.109375" style="121"/>
    <col min="12289" max="12289" width="5.6640625" style="121" customWidth="1"/>
    <col min="12290" max="12290" width="16.5546875" style="121" customWidth="1"/>
    <col min="12291" max="12291" width="9.44140625" style="121" customWidth="1"/>
    <col min="12292" max="12292" width="5.6640625" style="121" customWidth="1"/>
    <col min="12293" max="12298" width="9.44140625" style="121" customWidth="1"/>
    <col min="12299" max="12299" width="4.33203125" style="121" bestFit="1" customWidth="1"/>
    <col min="12300" max="12300" width="9.44140625" style="121" customWidth="1"/>
    <col min="12301" max="12301" width="5.6640625" style="121" customWidth="1"/>
    <col min="12302" max="12302" width="3" style="121" customWidth="1"/>
    <col min="12303" max="12303" width="16.5546875" style="121" customWidth="1"/>
    <col min="12304" max="12308" width="9.44140625" style="121" customWidth="1"/>
    <col min="12309" max="12310" width="9.109375" style="121"/>
    <col min="12311" max="12315" width="0" style="121" hidden="1" customWidth="1"/>
    <col min="12316" max="12316" width="5.109375" style="121" customWidth="1"/>
    <col min="12317" max="12318" width="9.44140625" style="121" customWidth="1"/>
    <col min="12319" max="12544" width="9.109375" style="121"/>
    <col min="12545" max="12545" width="5.6640625" style="121" customWidth="1"/>
    <col min="12546" max="12546" width="16.5546875" style="121" customWidth="1"/>
    <col min="12547" max="12547" width="9.44140625" style="121" customWidth="1"/>
    <col min="12548" max="12548" width="5.6640625" style="121" customWidth="1"/>
    <col min="12549" max="12554" width="9.44140625" style="121" customWidth="1"/>
    <col min="12555" max="12555" width="4.33203125" style="121" bestFit="1" customWidth="1"/>
    <col min="12556" max="12556" width="9.44140625" style="121" customWidth="1"/>
    <col min="12557" max="12557" width="5.6640625" style="121" customWidth="1"/>
    <col min="12558" max="12558" width="3" style="121" customWidth="1"/>
    <col min="12559" max="12559" width="16.5546875" style="121" customWidth="1"/>
    <col min="12560" max="12564" width="9.44140625" style="121" customWidth="1"/>
    <col min="12565" max="12566" width="9.109375" style="121"/>
    <col min="12567" max="12571" width="0" style="121" hidden="1" customWidth="1"/>
    <col min="12572" max="12572" width="5.109375" style="121" customWidth="1"/>
    <col min="12573" max="12574" width="9.44140625" style="121" customWidth="1"/>
    <col min="12575" max="12800" width="9.109375" style="121"/>
    <col min="12801" max="12801" width="5.6640625" style="121" customWidth="1"/>
    <col min="12802" max="12802" width="16.5546875" style="121" customWidth="1"/>
    <col min="12803" max="12803" width="9.44140625" style="121" customWidth="1"/>
    <col min="12804" max="12804" width="5.6640625" style="121" customWidth="1"/>
    <col min="12805" max="12810" width="9.44140625" style="121" customWidth="1"/>
    <col min="12811" max="12811" width="4.33203125" style="121" bestFit="1" customWidth="1"/>
    <col min="12812" max="12812" width="9.44140625" style="121" customWidth="1"/>
    <col min="12813" max="12813" width="5.6640625" style="121" customWidth="1"/>
    <col min="12814" max="12814" width="3" style="121" customWidth="1"/>
    <col min="12815" max="12815" width="16.5546875" style="121" customWidth="1"/>
    <col min="12816" max="12820" width="9.44140625" style="121" customWidth="1"/>
    <col min="12821" max="12822" width="9.109375" style="121"/>
    <col min="12823" max="12827" width="0" style="121" hidden="1" customWidth="1"/>
    <col min="12828" max="12828" width="5.109375" style="121" customWidth="1"/>
    <col min="12829" max="12830" width="9.44140625" style="121" customWidth="1"/>
    <col min="12831" max="13056" width="9.109375" style="121"/>
    <col min="13057" max="13057" width="5.6640625" style="121" customWidth="1"/>
    <col min="13058" max="13058" width="16.5546875" style="121" customWidth="1"/>
    <col min="13059" max="13059" width="9.44140625" style="121" customWidth="1"/>
    <col min="13060" max="13060" width="5.6640625" style="121" customWidth="1"/>
    <col min="13061" max="13066" width="9.44140625" style="121" customWidth="1"/>
    <col min="13067" max="13067" width="4.33203125" style="121" bestFit="1" customWidth="1"/>
    <col min="13068" max="13068" width="9.44140625" style="121" customWidth="1"/>
    <col min="13069" max="13069" width="5.6640625" style="121" customWidth="1"/>
    <col min="13070" max="13070" width="3" style="121" customWidth="1"/>
    <col min="13071" max="13071" width="16.5546875" style="121" customWidth="1"/>
    <col min="13072" max="13076" width="9.44140625" style="121" customWidth="1"/>
    <col min="13077" max="13078" width="9.109375" style="121"/>
    <col min="13079" max="13083" width="0" style="121" hidden="1" customWidth="1"/>
    <col min="13084" max="13084" width="5.109375" style="121" customWidth="1"/>
    <col min="13085" max="13086" width="9.44140625" style="121" customWidth="1"/>
    <col min="13087" max="13312" width="9.109375" style="121"/>
    <col min="13313" max="13313" width="5.6640625" style="121" customWidth="1"/>
    <col min="13314" max="13314" width="16.5546875" style="121" customWidth="1"/>
    <col min="13315" max="13315" width="9.44140625" style="121" customWidth="1"/>
    <col min="13316" max="13316" width="5.6640625" style="121" customWidth="1"/>
    <col min="13317" max="13322" width="9.44140625" style="121" customWidth="1"/>
    <col min="13323" max="13323" width="4.33203125" style="121" bestFit="1" customWidth="1"/>
    <col min="13324" max="13324" width="9.44140625" style="121" customWidth="1"/>
    <col min="13325" max="13325" width="5.6640625" style="121" customWidth="1"/>
    <col min="13326" max="13326" width="3" style="121" customWidth="1"/>
    <col min="13327" max="13327" width="16.5546875" style="121" customWidth="1"/>
    <col min="13328" max="13332" width="9.44140625" style="121" customWidth="1"/>
    <col min="13333" max="13334" width="9.109375" style="121"/>
    <col min="13335" max="13339" width="0" style="121" hidden="1" customWidth="1"/>
    <col min="13340" max="13340" width="5.109375" style="121" customWidth="1"/>
    <col min="13341" max="13342" width="9.44140625" style="121" customWidth="1"/>
    <col min="13343" max="13568" width="9.109375" style="121"/>
    <col min="13569" max="13569" width="5.6640625" style="121" customWidth="1"/>
    <col min="13570" max="13570" width="16.5546875" style="121" customWidth="1"/>
    <col min="13571" max="13571" width="9.44140625" style="121" customWidth="1"/>
    <col min="13572" max="13572" width="5.6640625" style="121" customWidth="1"/>
    <col min="13573" max="13578" width="9.44140625" style="121" customWidth="1"/>
    <col min="13579" max="13579" width="4.33203125" style="121" bestFit="1" customWidth="1"/>
    <col min="13580" max="13580" width="9.44140625" style="121" customWidth="1"/>
    <col min="13581" max="13581" width="5.6640625" style="121" customWidth="1"/>
    <col min="13582" max="13582" width="3" style="121" customWidth="1"/>
    <col min="13583" max="13583" width="16.5546875" style="121" customWidth="1"/>
    <col min="13584" max="13588" width="9.44140625" style="121" customWidth="1"/>
    <col min="13589" max="13590" width="9.109375" style="121"/>
    <col min="13591" max="13595" width="0" style="121" hidden="1" customWidth="1"/>
    <col min="13596" max="13596" width="5.109375" style="121" customWidth="1"/>
    <col min="13597" max="13598" width="9.44140625" style="121" customWidth="1"/>
    <col min="13599" max="13824" width="9.109375" style="121"/>
    <col min="13825" max="13825" width="5.6640625" style="121" customWidth="1"/>
    <col min="13826" max="13826" width="16.5546875" style="121" customWidth="1"/>
    <col min="13827" max="13827" width="9.44140625" style="121" customWidth="1"/>
    <col min="13828" max="13828" width="5.6640625" style="121" customWidth="1"/>
    <col min="13829" max="13834" width="9.44140625" style="121" customWidth="1"/>
    <col min="13835" max="13835" width="4.33203125" style="121" bestFit="1" customWidth="1"/>
    <col min="13836" max="13836" width="9.44140625" style="121" customWidth="1"/>
    <col min="13837" max="13837" width="5.6640625" style="121" customWidth="1"/>
    <col min="13838" max="13838" width="3" style="121" customWidth="1"/>
    <col min="13839" max="13839" width="16.5546875" style="121" customWidth="1"/>
    <col min="13840" max="13844" width="9.44140625" style="121" customWidth="1"/>
    <col min="13845" max="13846" width="9.109375" style="121"/>
    <col min="13847" max="13851" width="0" style="121" hidden="1" customWidth="1"/>
    <col min="13852" max="13852" width="5.109375" style="121" customWidth="1"/>
    <col min="13853" max="13854" width="9.44140625" style="121" customWidth="1"/>
    <col min="13855" max="14080" width="9.109375" style="121"/>
    <col min="14081" max="14081" width="5.6640625" style="121" customWidth="1"/>
    <col min="14082" max="14082" width="16.5546875" style="121" customWidth="1"/>
    <col min="14083" max="14083" width="9.44140625" style="121" customWidth="1"/>
    <col min="14084" max="14084" width="5.6640625" style="121" customWidth="1"/>
    <col min="14085" max="14090" width="9.44140625" style="121" customWidth="1"/>
    <col min="14091" max="14091" width="4.33203125" style="121" bestFit="1" customWidth="1"/>
    <col min="14092" max="14092" width="9.44140625" style="121" customWidth="1"/>
    <col min="14093" max="14093" width="5.6640625" style="121" customWidth="1"/>
    <col min="14094" max="14094" width="3" style="121" customWidth="1"/>
    <col min="14095" max="14095" width="16.5546875" style="121" customWidth="1"/>
    <col min="14096" max="14100" width="9.44140625" style="121" customWidth="1"/>
    <col min="14101" max="14102" width="9.109375" style="121"/>
    <col min="14103" max="14107" width="0" style="121" hidden="1" customWidth="1"/>
    <col min="14108" max="14108" width="5.109375" style="121" customWidth="1"/>
    <col min="14109" max="14110" width="9.44140625" style="121" customWidth="1"/>
    <col min="14111" max="14336" width="9.109375" style="121"/>
    <col min="14337" max="14337" width="5.6640625" style="121" customWidth="1"/>
    <col min="14338" max="14338" width="16.5546875" style="121" customWidth="1"/>
    <col min="14339" max="14339" width="9.44140625" style="121" customWidth="1"/>
    <col min="14340" max="14340" width="5.6640625" style="121" customWidth="1"/>
    <col min="14341" max="14346" width="9.44140625" style="121" customWidth="1"/>
    <col min="14347" max="14347" width="4.33203125" style="121" bestFit="1" customWidth="1"/>
    <col min="14348" max="14348" width="9.44140625" style="121" customWidth="1"/>
    <col min="14349" max="14349" width="5.6640625" style="121" customWidth="1"/>
    <col min="14350" max="14350" width="3" style="121" customWidth="1"/>
    <col min="14351" max="14351" width="16.5546875" style="121" customWidth="1"/>
    <col min="14352" max="14356" width="9.44140625" style="121" customWidth="1"/>
    <col min="14357" max="14358" width="9.109375" style="121"/>
    <col min="14359" max="14363" width="0" style="121" hidden="1" customWidth="1"/>
    <col min="14364" max="14364" width="5.109375" style="121" customWidth="1"/>
    <col min="14365" max="14366" width="9.44140625" style="121" customWidth="1"/>
    <col min="14367" max="14592" width="9.109375" style="121"/>
    <col min="14593" max="14593" width="5.6640625" style="121" customWidth="1"/>
    <col min="14594" max="14594" width="16.5546875" style="121" customWidth="1"/>
    <col min="14595" max="14595" width="9.44140625" style="121" customWidth="1"/>
    <col min="14596" max="14596" width="5.6640625" style="121" customWidth="1"/>
    <col min="14597" max="14602" width="9.44140625" style="121" customWidth="1"/>
    <col min="14603" max="14603" width="4.33203125" style="121" bestFit="1" customWidth="1"/>
    <col min="14604" max="14604" width="9.44140625" style="121" customWidth="1"/>
    <col min="14605" max="14605" width="5.6640625" style="121" customWidth="1"/>
    <col min="14606" max="14606" width="3" style="121" customWidth="1"/>
    <col min="14607" max="14607" width="16.5546875" style="121" customWidth="1"/>
    <col min="14608" max="14612" width="9.44140625" style="121" customWidth="1"/>
    <col min="14613" max="14614" width="9.109375" style="121"/>
    <col min="14615" max="14619" width="0" style="121" hidden="1" customWidth="1"/>
    <col min="14620" max="14620" width="5.109375" style="121" customWidth="1"/>
    <col min="14621" max="14622" width="9.44140625" style="121" customWidth="1"/>
    <col min="14623" max="14848" width="9.109375" style="121"/>
    <col min="14849" max="14849" width="5.6640625" style="121" customWidth="1"/>
    <col min="14850" max="14850" width="16.5546875" style="121" customWidth="1"/>
    <col min="14851" max="14851" width="9.44140625" style="121" customWidth="1"/>
    <col min="14852" max="14852" width="5.6640625" style="121" customWidth="1"/>
    <col min="14853" max="14858" width="9.44140625" style="121" customWidth="1"/>
    <col min="14859" max="14859" width="4.33203125" style="121" bestFit="1" customWidth="1"/>
    <col min="14860" max="14860" width="9.44140625" style="121" customWidth="1"/>
    <col min="14861" max="14861" width="5.6640625" style="121" customWidth="1"/>
    <col min="14862" max="14862" width="3" style="121" customWidth="1"/>
    <col min="14863" max="14863" width="16.5546875" style="121" customWidth="1"/>
    <col min="14864" max="14868" width="9.44140625" style="121" customWidth="1"/>
    <col min="14869" max="14870" width="9.109375" style="121"/>
    <col min="14871" max="14875" width="0" style="121" hidden="1" customWidth="1"/>
    <col min="14876" max="14876" width="5.109375" style="121" customWidth="1"/>
    <col min="14877" max="14878" width="9.44140625" style="121" customWidth="1"/>
    <col min="14879" max="15104" width="9.109375" style="121"/>
    <col min="15105" max="15105" width="5.6640625" style="121" customWidth="1"/>
    <col min="15106" max="15106" width="16.5546875" style="121" customWidth="1"/>
    <col min="15107" max="15107" width="9.44140625" style="121" customWidth="1"/>
    <col min="15108" max="15108" width="5.6640625" style="121" customWidth="1"/>
    <col min="15109" max="15114" width="9.44140625" style="121" customWidth="1"/>
    <col min="15115" max="15115" width="4.33203125" style="121" bestFit="1" customWidth="1"/>
    <col min="15116" max="15116" width="9.44140625" style="121" customWidth="1"/>
    <col min="15117" max="15117" width="5.6640625" style="121" customWidth="1"/>
    <col min="15118" max="15118" width="3" style="121" customWidth="1"/>
    <col min="15119" max="15119" width="16.5546875" style="121" customWidth="1"/>
    <col min="15120" max="15124" width="9.44140625" style="121" customWidth="1"/>
    <col min="15125" max="15126" width="9.109375" style="121"/>
    <col min="15127" max="15131" width="0" style="121" hidden="1" customWidth="1"/>
    <col min="15132" max="15132" width="5.109375" style="121" customWidth="1"/>
    <col min="15133" max="15134" width="9.44140625" style="121" customWidth="1"/>
    <col min="15135" max="15360" width="9.109375" style="121"/>
    <col min="15361" max="15361" width="5.6640625" style="121" customWidth="1"/>
    <col min="15362" max="15362" width="16.5546875" style="121" customWidth="1"/>
    <col min="15363" max="15363" width="9.44140625" style="121" customWidth="1"/>
    <col min="15364" max="15364" width="5.6640625" style="121" customWidth="1"/>
    <col min="15365" max="15370" width="9.44140625" style="121" customWidth="1"/>
    <col min="15371" max="15371" width="4.33203125" style="121" bestFit="1" customWidth="1"/>
    <col min="15372" max="15372" width="9.44140625" style="121" customWidth="1"/>
    <col min="15373" max="15373" width="5.6640625" style="121" customWidth="1"/>
    <col min="15374" max="15374" width="3" style="121" customWidth="1"/>
    <col min="15375" max="15375" width="16.5546875" style="121" customWidth="1"/>
    <col min="15376" max="15380" width="9.44140625" style="121" customWidth="1"/>
    <col min="15381" max="15382" width="9.109375" style="121"/>
    <col min="15383" max="15387" width="0" style="121" hidden="1" customWidth="1"/>
    <col min="15388" max="15388" width="5.109375" style="121" customWidth="1"/>
    <col min="15389" max="15390" width="9.44140625" style="121" customWidth="1"/>
    <col min="15391" max="15616" width="9.109375" style="121"/>
    <col min="15617" max="15617" width="5.6640625" style="121" customWidth="1"/>
    <col min="15618" max="15618" width="16.5546875" style="121" customWidth="1"/>
    <col min="15619" max="15619" width="9.44140625" style="121" customWidth="1"/>
    <col min="15620" max="15620" width="5.6640625" style="121" customWidth="1"/>
    <col min="15621" max="15626" width="9.44140625" style="121" customWidth="1"/>
    <col min="15627" max="15627" width="4.33203125" style="121" bestFit="1" customWidth="1"/>
    <col min="15628" max="15628" width="9.44140625" style="121" customWidth="1"/>
    <col min="15629" max="15629" width="5.6640625" style="121" customWidth="1"/>
    <col min="15630" max="15630" width="3" style="121" customWidth="1"/>
    <col min="15631" max="15631" width="16.5546875" style="121" customWidth="1"/>
    <col min="15632" max="15636" width="9.44140625" style="121" customWidth="1"/>
    <col min="15637" max="15638" width="9.109375" style="121"/>
    <col min="15639" max="15643" width="0" style="121" hidden="1" customWidth="1"/>
    <col min="15644" max="15644" width="5.109375" style="121" customWidth="1"/>
    <col min="15645" max="15646" width="9.44140625" style="121" customWidth="1"/>
    <col min="15647" max="15872" width="9.109375" style="121"/>
    <col min="15873" max="15873" width="5.6640625" style="121" customWidth="1"/>
    <col min="15874" max="15874" width="16.5546875" style="121" customWidth="1"/>
    <col min="15875" max="15875" width="9.44140625" style="121" customWidth="1"/>
    <col min="15876" max="15876" width="5.6640625" style="121" customWidth="1"/>
    <col min="15877" max="15882" width="9.44140625" style="121" customWidth="1"/>
    <col min="15883" max="15883" width="4.33203125" style="121" bestFit="1" customWidth="1"/>
    <col min="15884" max="15884" width="9.44140625" style="121" customWidth="1"/>
    <col min="15885" max="15885" width="5.6640625" style="121" customWidth="1"/>
    <col min="15886" max="15886" width="3" style="121" customWidth="1"/>
    <col min="15887" max="15887" width="16.5546875" style="121" customWidth="1"/>
    <col min="15888" max="15892" width="9.44140625" style="121" customWidth="1"/>
    <col min="15893" max="15894" width="9.109375" style="121"/>
    <col min="15895" max="15899" width="0" style="121" hidden="1" customWidth="1"/>
    <col min="15900" max="15900" width="5.109375" style="121" customWidth="1"/>
    <col min="15901" max="15902" width="9.44140625" style="121" customWidth="1"/>
    <col min="15903" max="16128" width="9.109375" style="121"/>
    <col min="16129" max="16129" width="5.6640625" style="121" customWidth="1"/>
    <col min="16130" max="16130" width="16.5546875" style="121" customWidth="1"/>
    <col min="16131" max="16131" width="9.44140625" style="121" customWidth="1"/>
    <col min="16132" max="16132" width="5.6640625" style="121" customWidth="1"/>
    <col min="16133" max="16138" width="9.44140625" style="121" customWidth="1"/>
    <col min="16139" max="16139" width="4.33203125" style="121" bestFit="1" customWidth="1"/>
    <col min="16140" max="16140" width="9.44140625" style="121" customWidth="1"/>
    <col min="16141" max="16141" width="5.6640625" style="121" customWidth="1"/>
    <col min="16142" max="16142" width="3" style="121" customWidth="1"/>
    <col min="16143" max="16143" width="16.5546875" style="121" customWidth="1"/>
    <col min="16144" max="16148" width="9.44140625" style="121" customWidth="1"/>
    <col min="16149" max="16150" width="9.109375" style="121"/>
    <col min="16151" max="16155" width="0" style="121" hidden="1" customWidth="1"/>
    <col min="16156" max="16156" width="5.109375" style="121" customWidth="1"/>
    <col min="16157" max="16158" width="9.44140625" style="121" customWidth="1"/>
    <col min="16159" max="16384" width="9.109375" style="121"/>
  </cols>
  <sheetData>
    <row r="2" spans="1:30" ht="16.2">
      <c r="B2" s="122" t="s">
        <v>870</v>
      </c>
      <c r="G2" s="415" t="s">
        <v>1417</v>
      </c>
      <c r="O2" s="122"/>
    </row>
    <row r="3" spans="1:30" ht="16.2">
      <c r="B3" s="123" t="s">
        <v>503</v>
      </c>
      <c r="O3" s="123"/>
    </row>
    <row r="4" spans="1:30" ht="16.2">
      <c r="B4" s="123" t="s">
        <v>1089</v>
      </c>
      <c r="O4" s="123"/>
    </row>
    <row r="5" spans="1:30">
      <c r="B5" s="124"/>
      <c r="C5" s="124"/>
      <c r="D5" s="124"/>
      <c r="E5" s="124"/>
      <c r="F5" s="124"/>
      <c r="G5" s="124"/>
      <c r="H5" s="124"/>
      <c r="I5" s="124"/>
      <c r="J5" s="124"/>
      <c r="K5" s="124"/>
      <c r="L5" s="124"/>
      <c r="M5" s="124"/>
      <c r="O5" s="124"/>
      <c r="P5" s="124"/>
      <c r="Q5" s="124"/>
      <c r="R5" s="124"/>
      <c r="S5" s="124"/>
      <c r="T5" s="124"/>
      <c r="W5" s="124"/>
      <c r="X5" s="124"/>
      <c r="Y5" s="124"/>
      <c r="Z5" s="124"/>
      <c r="AA5" s="124"/>
      <c r="AB5" s="124"/>
      <c r="AC5" s="124"/>
      <c r="AD5" s="124"/>
    </row>
    <row r="6" spans="1:30" ht="14.25" customHeight="1">
      <c r="B6" s="124"/>
      <c r="K6" s="124"/>
      <c r="O6" s="124"/>
    </row>
    <row r="7" spans="1:30" s="125" customFormat="1">
      <c r="B7" s="126"/>
      <c r="C7" s="127" t="s">
        <v>871</v>
      </c>
      <c r="D7" s="128"/>
      <c r="E7" s="128"/>
      <c r="F7" s="128"/>
      <c r="G7" s="128"/>
      <c r="H7" s="128"/>
      <c r="I7" s="128"/>
      <c r="J7" s="129"/>
      <c r="K7" s="129"/>
      <c r="L7" s="121"/>
      <c r="M7" s="121"/>
      <c r="N7" s="121"/>
      <c r="O7" s="126"/>
      <c r="P7" s="127" t="s">
        <v>871</v>
      </c>
      <c r="Q7" s="128"/>
      <c r="R7" s="128"/>
      <c r="S7" s="128"/>
      <c r="T7" s="129"/>
      <c r="U7" s="121"/>
      <c r="W7" s="127" t="s">
        <v>504</v>
      </c>
      <c r="X7" s="128"/>
      <c r="Y7" s="128"/>
      <c r="Z7" s="128"/>
      <c r="AA7" s="129"/>
      <c r="AC7" s="128"/>
      <c r="AD7" s="128"/>
    </row>
    <row r="8" spans="1:30" s="125" customFormat="1" ht="15" customHeight="1">
      <c r="B8" s="130"/>
      <c r="C8" s="131" t="s">
        <v>1078</v>
      </c>
      <c r="D8" s="131"/>
      <c r="E8" s="131" t="s">
        <v>1079</v>
      </c>
      <c r="F8" s="131" t="s">
        <v>1080</v>
      </c>
      <c r="G8" s="131" t="s">
        <v>1081</v>
      </c>
      <c r="H8" s="131" t="s">
        <v>1082</v>
      </c>
      <c r="I8" s="131" t="s">
        <v>1083</v>
      </c>
      <c r="J8" s="131"/>
      <c r="K8" s="131"/>
      <c r="L8" s="121"/>
      <c r="M8" s="121"/>
      <c r="N8" s="121"/>
      <c r="O8" s="126"/>
      <c r="P8" s="131" t="s">
        <v>1078</v>
      </c>
      <c r="Q8" s="131" t="s">
        <v>616</v>
      </c>
      <c r="R8" s="131" t="s">
        <v>619</v>
      </c>
      <c r="S8" s="131" t="s">
        <v>620</v>
      </c>
      <c r="T8" s="131" t="s">
        <v>1084</v>
      </c>
      <c r="U8" s="121"/>
      <c r="W8" s="127"/>
      <c r="X8" s="128"/>
      <c r="Y8" s="128"/>
      <c r="Z8" s="128"/>
      <c r="AA8" s="129"/>
      <c r="AC8" s="128"/>
      <c r="AD8" s="128"/>
    </row>
    <row r="9" spans="1:30" ht="28.8">
      <c r="B9" s="132" t="s">
        <v>872</v>
      </c>
      <c r="C9" s="131" t="s">
        <v>51</v>
      </c>
      <c r="D9" s="131" t="s">
        <v>69</v>
      </c>
      <c r="E9" s="131" t="s">
        <v>52</v>
      </c>
      <c r="F9" s="131" t="s">
        <v>623</v>
      </c>
      <c r="G9" s="131" t="s">
        <v>430</v>
      </c>
      <c r="H9" s="131" t="s">
        <v>913</v>
      </c>
      <c r="I9" s="131" t="s">
        <v>1085</v>
      </c>
      <c r="J9" s="131" t="s">
        <v>873</v>
      </c>
      <c r="K9" s="131" t="s">
        <v>69</v>
      </c>
      <c r="L9" s="131" t="s">
        <v>502</v>
      </c>
      <c r="M9" s="131" t="s">
        <v>69</v>
      </c>
      <c r="O9" s="132" t="s">
        <v>872</v>
      </c>
      <c r="P9" s="131" t="s">
        <v>51</v>
      </c>
      <c r="Q9" s="131" t="s">
        <v>616</v>
      </c>
      <c r="R9" s="131" t="s">
        <v>619</v>
      </c>
      <c r="S9" s="131" t="s">
        <v>620</v>
      </c>
      <c r="T9" s="131" t="s">
        <v>622</v>
      </c>
      <c r="U9" s="121" t="s">
        <v>874</v>
      </c>
      <c r="W9" s="131" t="s">
        <v>51</v>
      </c>
      <c r="X9" s="131" t="s">
        <v>52</v>
      </c>
      <c r="Y9" s="131" t="s">
        <v>623</v>
      </c>
      <c r="Z9" s="131" t="s">
        <v>430</v>
      </c>
      <c r="AA9" s="131" t="s">
        <v>502</v>
      </c>
      <c r="AC9" s="131"/>
      <c r="AD9" s="131"/>
    </row>
    <row r="10" spans="1:30">
      <c r="B10" s="133"/>
      <c r="C10" s="134"/>
      <c r="D10" s="134"/>
      <c r="E10" s="134"/>
      <c r="F10" s="135"/>
      <c r="G10" s="134"/>
      <c r="H10" s="134"/>
      <c r="I10" s="134"/>
      <c r="J10" s="134"/>
      <c r="K10" s="124"/>
      <c r="L10" s="134"/>
      <c r="M10" s="134"/>
      <c r="O10" s="133"/>
      <c r="P10" s="134"/>
      <c r="Q10" s="134"/>
      <c r="R10" s="134"/>
      <c r="S10" s="134"/>
      <c r="T10" s="134"/>
      <c r="W10" s="134"/>
      <c r="X10" s="134"/>
      <c r="Y10" s="135"/>
      <c r="Z10" s="134"/>
      <c r="AA10" s="134"/>
      <c r="AC10" s="134"/>
      <c r="AD10" s="134"/>
    </row>
    <row r="11" spans="1:30">
      <c r="A11" s="136" t="s">
        <v>1086</v>
      </c>
      <c r="B11" s="137" t="s">
        <v>54</v>
      </c>
      <c r="C11" s="134"/>
      <c r="D11" s="134"/>
      <c r="E11" s="134"/>
      <c r="F11" s="135"/>
      <c r="G11" s="134"/>
      <c r="H11" s="134"/>
      <c r="I11" s="134"/>
      <c r="J11" s="134"/>
      <c r="K11" s="124"/>
      <c r="L11" s="134"/>
      <c r="M11" s="138"/>
      <c r="O11" s="137" t="s">
        <v>54</v>
      </c>
      <c r="P11" s="134"/>
      <c r="Q11" s="134"/>
      <c r="R11" s="134"/>
      <c r="S11" s="134"/>
      <c r="T11" s="134"/>
      <c r="W11" s="134"/>
      <c r="X11" s="134"/>
      <c r="Y11" s="135"/>
      <c r="Z11" s="134"/>
      <c r="AA11" s="134"/>
      <c r="AC11" s="134"/>
      <c r="AD11" s="134"/>
    </row>
    <row r="12" spans="1:30">
      <c r="B12" s="133" t="s">
        <v>112</v>
      </c>
      <c r="C12" s="139">
        <v>4674.6125605749985</v>
      </c>
      <c r="D12" s="139"/>
      <c r="E12" s="139">
        <v>1127.9999999966667</v>
      </c>
      <c r="F12" s="139">
        <v>0</v>
      </c>
      <c r="G12" s="139">
        <v>390.5</v>
      </c>
      <c r="H12" s="139">
        <v>877.21375556999999</v>
      </c>
      <c r="I12" s="139">
        <v>0</v>
      </c>
      <c r="J12" s="139">
        <v>2395.7137555666668</v>
      </c>
      <c r="K12" s="124"/>
      <c r="L12" s="139">
        <v>7070.3263161416653</v>
      </c>
      <c r="M12" s="138"/>
      <c r="O12" s="133" t="s">
        <v>112</v>
      </c>
      <c r="P12" s="139">
        <v>4674.6125605749985</v>
      </c>
      <c r="Q12" s="139">
        <v>477.4349876</v>
      </c>
      <c r="R12" s="139">
        <v>150.76373696000002</v>
      </c>
      <c r="S12" s="139">
        <v>3886.9126595750008</v>
      </c>
      <c r="T12" s="139">
        <v>159.60117643999999</v>
      </c>
      <c r="U12" s="140">
        <v>0.10000000000218279</v>
      </c>
      <c r="W12" s="134">
        <v>19</v>
      </c>
      <c r="X12" s="134">
        <v>0</v>
      </c>
      <c r="Y12" s="134">
        <v>0</v>
      </c>
      <c r="Z12" s="134">
        <v>0</v>
      </c>
      <c r="AA12" s="134">
        <v>19</v>
      </c>
      <c r="AC12" s="139">
        <v>1057.8800000000001</v>
      </c>
      <c r="AD12" s="139">
        <v>70.119999996666593</v>
      </c>
    </row>
    <row r="13" spans="1:30" s="141" customFormat="1">
      <c r="B13" s="133" t="s">
        <v>246</v>
      </c>
      <c r="C13" s="139">
        <v>1119.5681643550004</v>
      </c>
      <c r="D13" s="139"/>
      <c r="E13" s="139">
        <v>450</v>
      </c>
      <c r="F13" s="139">
        <v>0</v>
      </c>
      <c r="G13" s="139">
        <v>0</v>
      </c>
      <c r="H13" s="139">
        <v>352.84436813499997</v>
      </c>
      <c r="I13" s="139">
        <v>0</v>
      </c>
      <c r="J13" s="139">
        <v>802.84436813499997</v>
      </c>
      <c r="K13" s="142"/>
      <c r="L13" s="139">
        <v>1922.4125324900003</v>
      </c>
      <c r="M13" s="138"/>
      <c r="N13" s="121"/>
      <c r="O13" s="133" t="s">
        <v>246</v>
      </c>
      <c r="P13" s="139">
        <v>1119.5681643550004</v>
      </c>
      <c r="Q13" s="139">
        <v>251.96724811000001</v>
      </c>
      <c r="R13" s="139">
        <v>0</v>
      </c>
      <c r="S13" s="139">
        <v>811.34436813500008</v>
      </c>
      <c r="T13" s="139">
        <v>56.256548109999997</v>
      </c>
      <c r="U13" s="140">
        <v>0</v>
      </c>
      <c r="W13" s="134">
        <v>6</v>
      </c>
      <c r="X13" s="134">
        <v>0</v>
      </c>
      <c r="Y13" s="134">
        <v>0</v>
      </c>
      <c r="Z13" s="134">
        <v>0</v>
      </c>
      <c r="AA13" s="134">
        <v>6</v>
      </c>
      <c r="AC13" s="139">
        <v>436.1</v>
      </c>
      <c r="AD13" s="139">
        <v>13.899999999999977</v>
      </c>
    </row>
    <row r="14" spans="1:30" s="141" customFormat="1">
      <c r="B14" s="133" t="s">
        <v>236</v>
      </c>
      <c r="C14" s="139">
        <v>845.43195497500005</v>
      </c>
      <c r="D14" s="139"/>
      <c r="E14" s="139">
        <v>436.5</v>
      </c>
      <c r="F14" s="139">
        <v>0</v>
      </c>
      <c r="G14" s="139">
        <v>0</v>
      </c>
      <c r="H14" s="139">
        <v>222.502377145</v>
      </c>
      <c r="I14" s="139">
        <v>0</v>
      </c>
      <c r="J14" s="139">
        <v>659.00237714499997</v>
      </c>
      <c r="K14" s="142"/>
      <c r="L14" s="139">
        <v>1504.4343321200001</v>
      </c>
      <c r="M14" s="138"/>
      <c r="N14" s="121"/>
      <c r="O14" s="133" t="s">
        <v>236</v>
      </c>
      <c r="P14" s="139">
        <v>845.43195497500005</v>
      </c>
      <c r="Q14" s="139">
        <v>404.384682</v>
      </c>
      <c r="R14" s="139">
        <v>0</v>
      </c>
      <c r="S14" s="139">
        <v>441.047272975</v>
      </c>
      <c r="T14" s="139">
        <v>0</v>
      </c>
      <c r="U14" s="140">
        <v>0</v>
      </c>
      <c r="W14" s="134">
        <v>3</v>
      </c>
      <c r="X14" s="134">
        <v>0</v>
      </c>
      <c r="Y14" s="134">
        <v>0</v>
      </c>
      <c r="Z14" s="134">
        <v>0</v>
      </c>
      <c r="AA14" s="134">
        <v>3</v>
      </c>
      <c r="AC14" s="139">
        <v>230.68</v>
      </c>
      <c r="AD14" s="139">
        <v>205.82</v>
      </c>
    </row>
    <row r="15" spans="1:30" s="141" customFormat="1">
      <c r="B15" s="133" t="s">
        <v>88</v>
      </c>
      <c r="C15" s="171">
        <v>99.122116974999997</v>
      </c>
      <c r="D15" s="139"/>
      <c r="E15" s="139">
        <v>0</v>
      </c>
      <c r="F15" s="139">
        <v>0</v>
      </c>
      <c r="G15" s="139">
        <v>0</v>
      </c>
      <c r="H15" s="139">
        <v>42.031376705</v>
      </c>
      <c r="I15" s="139">
        <v>0</v>
      </c>
      <c r="J15" s="139">
        <v>42.031376705</v>
      </c>
      <c r="K15" s="142"/>
      <c r="L15" s="139">
        <v>141.15349368</v>
      </c>
      <c r="M15" s="138"/>
      <c r="N15" s="121"/>
      <c r="O15" s="133" t="s">
        <v>88</v>
      </c>
      <c r="P15" s="139">
        <v>99.122116974999997</v>
      </c>
      <c r="Q15" s="139">
        <v>-3.7252902984619099E-15</v>
      </c>
      <c r="R15" s="139">
        <v>0</v>
      </c>
      <c r="S15" s="139">
        <v>99.122116974999997</v>
      </c>
      <c r="T15" s="139">
        <v>0</v>
      </c>
      <c r="U15" s="140">
        <v>0</v>
      </c>
      <c r="W15" s="134">
        <v>2</v>
      </c>
      <c r="X15" s="134">
        <v>0</v>
      </c>
      <c r="Y15" s="134">
        <v>0</v>
      </c>
      <c r="Z15" s="134">
        <v>0</v>
      </c>
      <c r="AA15" s="134">
        <v>2</v>
      </c>
      <c r="AC15" s="139"/>
      <c r="AD15" s="139"/>
    </row>
    <row r="16" spans="1:30" s="141" customFormat="1">
      <c r="B16" s="133" t="s">
        <v>261</v>
      </c>
      <c r="C16" s="171">
        <v>668.00577450999992</v>
      </c>
      <c r="D16" s="139"/>
      <c r="E16" s="139">
        <v>87.940000005000002</v>
      </c>
      <c r="F16" s="139">
        <v>0</v>
      </c>
      <c r="G16" s="139">
        <v>0</v>
      </c>
      <c r="H16" s="139">
        <v>79.479502940000003</v>
      </c>
      <c r="I16" s="139">
        <v>0</v>
      </c>
      <c r="J16" s="139">
        <v>167.419502945</v>
      </c>
      <c r="K16" s="142"/>
      <c r="L16" s="139">
        <v>835.4252774549999</v>
      </c>
      <c r="M16" s="138"/>
      <c r="N16" s="121"/>
      <c r="O16" s="133" t="s">
        <v>261</v>
      </c>
      <c r="P16" s="139">
        <v>668.00577450999992</v>
      </c>
      <c r="Q16" s="139">
        <v>0</v>
      </c>
      <c r="R16" s="139">
        <v>0</v>
      </c>
      <c r="S16" s="139">
        <v>668.00577450999992</v>
      </c>
      <c r="T16" s="139">
        <v>0</v>
      </c>
      <c r="U16" s="140">
        <v>0</v>
      </c>
      <c r="W16" s="134">
        <v>2</v>
      </c>
      <c r="X16" s="134">
        <v>0</v>
      </c>
      <c r="Y16" s="134">
        <v>0</v>
      </c>
      <c r="Z16" s="134">
        <v>0</v>
      </c>
      <c r="AA16" s="134">
        <v>2</v>
      </c>
      <c r="AC16" s="139">
        <v>28.77</v>
      </c>
      <c r="AD16" s="139">
        <v>-59.170000005000006</v>
      </c>
    </row>
    <row r="17" spans="1:30" s="141" customFormat="1">
      <c r="B17" s="133" t="s">
        <v>358</v>
      </c>
      <c r="C17" s="171">
        <v>121.97871216999998</v>
      </c>
      <c r="D17" s="139"/>
      <c r="E17" s="139">
        <v>0</v>
      </c>
      <c r="F17" s="139">
        <v>0</v>
      </c>
      <c r="G17" s="139">
        <v>0</v>
      </c>
      <c r="H17" s="139">
        <v>121.97871216999998</v>
      </c>
      <c r="I17" s="139">
        <v>0</v>
      </c>
      <c r="J17" s="139">
        <v>121.97871216999998</v>
      </c>
      <c r="K17" s="142"/>
      <c r="L17" s="139">
        <v>243.95742433999996</v>
      </c>
      <c r="M17" s="138"/>
      <c r="N17" s="121"/>
      <c r="O17" s="133" t="s">
        <v>358</v>
      </c>
      <c r="P17" s="139">
        <v>121.97871216999998</v>
      </c>
      <c r="Q17" s="139">
        <v>0</v>
      </c>
      <c r="R17" s="139">
        <v>0</v>
      </c>
      <c r="S17" s="139">
        <v>121.97871216999998</v>
      </c>
      <c r="T17" s="139">
        <v>0</v>
      </c>
      <c r="U17" s="140">
        <v>0</v>
      </c>
      <c r="W17" s="134"/>
      <c r="X17" s="134"/>
      <c r="Y17" s="134"/>
      <c r="Z17" s="134"/>
      <c r="AA17" s="134"/>
      <c r="AC17" s="139"/>
      <c r="AD17" s="139"/>
    </row>
    <row r="18" spans="1:30" s="141" customFormat="1">
      <c r="B18" s="133" t="s">
        <v>266</v>
      </c>
      <c r="C18" s="171">
        <v>130.07081920000002</v>
      </c>
      <c r="D18" s="139"/>
      <c r="E18" s="139">
        <v>0</v>
      </c>
      <c r="F18" s="139">
        <v>0</v>
      </c>
      <c r="G18" s="139">
        <v>0</v>
      </c>
      <c r="H18" s="139">
        <v>0</v>
      </c>
      <c r="I18" s="139">
        <v>0</v>
      </c>
      <c r="J18" s="139">
        <v>0</v>
      </c>
      <c r="K18" s="142"/>
      <c r="L18" s="139">
        <v>130.07081920000002</v>
      </c>
      <c r="M18" s="138"/>
      <c r="N18" s="121"/>
      <c r="O18" s="133" t="s">
        <v>266</v>
      </c>
      <c r="P18" s="139">
        <v>130.07081920000002</v>
      </c>
      <c r="Q18" s="139">
        <v>0</v>
      </c>
      <c r="R18" s="139">
        <v>0</v>
      </c>
      <c r="S18" s="139">
        <v>130.07081920000002</v>
      </c>
      <c r="T18" s="139">
        <v>0</v>
      </c>
      <c r="U18" s="140">
        <v>0</v>
      </c>
      <c r="W18" s="134">
        <v>1</v>
      </c>
      <c r="X18" s="134">
        <v>0</v>
      </c>
      <c r="Y18" s="134">
        <v>0</v>
      </c>
      <c r="Z18" s="134">
        <v>0</v>
      </c>
      <c r="AA18" s="134">
        <v>1</v>
      </c>
      <c r="AC18" s="139"/>
      <c r="AD18" s="139"/>
    </row>
    <row r="19" spans="1:30" s="141" customFormat="1">
      <c r="B19" s="143" t="s">
        <v>875</v>
      </c>
      <c r="C19" s="168">
        <v>7658.7901027599992</v>
      </c>
      <c r="D19" s="145">
        <v>0.84</v>
      </c>
      <c r="E19" s="144">
        <v>2102.4400000016667</v>
      </c>
      <c r="F19" s="144">
        <v>0</v>
      </c>
      <c r="G19" s="144">
        <v>390.5</v>
      </c>
      <c r="H19" s="144">
        <v>1696.050092665</v>
      </c>
      <c r="I19" s="144">
        <v>0</v>
      </c>
      <c r="J19" s="144">
        <v>4188.9900926666669</v>
      </c>
      <c r="K19" s="146">
        <v>0.4821526237736245</v>
      </c>
      <c r="L19" s="144">
        <v>11847.780195426665</v>
      </c>
      <c r="M19" s="145">
        <v>0.66</v>
      </c>
      <c r="N19" s="121"/>
      <c r="O19" s="143" t="s">
        <v>875</v>
      </c>
      <c r="P19" s="144">
        <v>7658.7901027599992</v>
      </c>
      <c r="Q19" s="144">
        <v>1133.7869177100001</v>
      </c>
      <c r="R19" s="144">
        <v>150.76373696000002</v>
      </c>
      <c r="S19" s="144">
        <v>6158.4817235400014</v>
      </c>
      <c r="T19" s="144">
        <v>215.85772455</v>
      </c>
      <c r="U19" s="140">
        <v>0.10000000000218279</v>
      </c>
      <c r="W19" s="147">
        <v>33</v>
      </c>
      <c r="X19" s="147">
        <v>0</v>
      </c>
      <c r="Y19" s="147">
        <v>0</v>
      </c>
      <c r="Z19" s="147">
        <v>0</v>
      </c>
      <c r="AA19" s="147">
        <v>33</v>
      </c>
      <c r="AC19" s="144">
        <v>1753.43</v>
      </c>
      <c r="AD19" s="144">
        <v>230.66999999166654</v>
      </c>
    </row>
    <row r="20" spans="1:30">
      <c r="B20" s="148"/>
      <c r="C20" s="139"/>
      <c r="D20" s="139"/>
      <c r="E20" s="139"/>
      <c r="F20" s="139"/>
      <c r="G20" s="139"/>
      <c r="H20" s="139"/>
      <c r="I20" s="139"/>
      <c r="J20" s="139"/>
      <c r="K20" s="142"/>
      <c r="L20" s="139"/>
      <c r="M20" s="138"/>
      <c r="O20" s="148"/>
      <c r="P20" s="139"/>
      <c r="Q20" s="139"/>
      <c r="R20" s="139"/>
      <c r="S20" s="139"/>
      <c r="T20" s="139"/>
      <c r="U20" s="140">
        <v>0</v>
      </c>
      <c r="W20" s="134"/>
      <c r="X20" s="134"/>
      <c r="Y20" s="134"/>
      <c r="Z20" s="134"/>
      <c r="AA20" s="134"/>
      <c r="AC20" s="139"/>
      <c r="AD20" s="139"/>
    </row>
    <row r="21" spans="1:30">
      <c r="A21" s="136" t="s">
        <v>1087</v>
      </c>
      <c r="B21" s="137" t="s">
        <v>55</v>
      </c>
      <c r="C21" s="139"/>
      <c r="D21" s="139"/>
      <c r="E21" s="139"/>
      <c r="F21" s="139"/>
      <c r="G21" s="139"/>
      <c r="H21" s="139"/>
      <c r="I21" s="139"/>
      <c r="J21" s="139"/>
      <c r="K21" s="142"/>
      <c r="L21" s="139"/>
      <c r="M21" s="138"/>
      <c r="O21" s="137" t="s">
        <v>55</v>
      </c>
      <c r="P21" s="139"/>
      <c r="Q21" s="139"/>
      <c r="R21" s="139"/>
      <c r="S21" s="139"/>
      <c r="T21" s="139"/>
      <c r="U21" s="140">
        <v>0</v>
      </c>
      <c r="W21" s="134"/>
      <c r="X21" s="134"/>
      <c r="Y21" s="134"/>
      <c r="Z21" s="134"/>
      <c r="AA21" s="134"/>
      <c r="AC21" s="139"/>
      <c r="AD21" s="139"/>
    </row>
    <row r="22" spans="1:30" s="141" customFormat="1">
      <c r="B22" s="133" t="s">
        <v>112</v>
      </c>
      <c r="C22" s="139">
        <v>849.50305388000015</v>
      </c>
      <c r="D22" s="139"/>
      <c r="E22" s="139">
        <v>387.7</v>
      </c>
      <c r="F22" s="139">
        <v>142.57499999999999</v>
      </c>
      <c r="G22" s="139">
        <v>116.45</v>
      </c>
      <c r="H22" s="139">
        <v>0</v>
      </c>
      <c r="I22" s="139">
        <v>29.309662719999999</v>
      </c>
      <c r="J22" s="139">
        <v>676.03466272000003</v>
      </c>
      <c r="K22" s="142"/>
      <c r="L22" s="139">
        <v>1525.5377166000003</v>
      </c>
      <c r="M22" s="138"/>
      <c r="N22" s="121"/>
      <c r="O22" s="133" t="s">
        <v>112</v>
      </c>
      <c r="P22" s="139">
        <v>849.50305388000015</v>
      </c>
      <c r="Q22" s="139">
        <v>266.39981877999998</v>
      </c>
      <c r="R22" s="139">
        <v>275.93393462</v>
      </c>
      <c r="S22" s="139">
        <v>0</v>
      </c>
      <c r="T22" s="139">
        <v>307.16930048</v>
      </c>
      <c r="U22" s="140">
        <v>0</v>
      </c>
      <c r="W22" s="134">
        <v>30</v>
      </c>
      <c r="X22" s="134">
        <v>0</v>
      </c>
      <c r="Y22" s="134">
        <v>0</v>
      </c>
      <c r="Z22" s="134">
        <v>0</v>
      </c>
      <c r="AA22" s="134">
        <v>30</v>
      </c>
      <c r="AC22" s="139">
        <v>380.89</v>
      </c>
      <c r="AD22" s="139">
        <v>-6.8100000000000023</v>
      </c>
    </row>
    <row r="23" spans="1:30" s="141" customFormat="1">
      <c r="B23" s="133" t="s">
        <v>246</v>
      </c>
      <c r="C23" s="139">
        <v>552.72044923999988</v>
      </c>
      <c r="D23" s="139"/>
      <c r="E23" s="139">
        <v>69.7</v>
      </c>
      <c r="F23" s="139">
        <v>125.65</v>
      </c>
      <c r="G23" s="139">
        <v>42</v>
      </c>
      <c r="H23" s="139">
        <v>0</v>
      </c>
      <c r="I23" s="139">
        <v>0</v>
      </c>
      <c r="J23" s="139">
        <v>237.35000000000002</v>
      </c>
      <c r="K23" s="142"/>
      <c r="L23" s="139">
        <v>790.0704492399999</v>
      </c>
      <c r="M23" s="138"/>
      <c r="N23" s="121"/>
      <c r="O23" s="133" t="s">
        <v>246</v>
      </c>
      <c r="P23" s="139">
        <v>552.72044923999988</v>
      </c>
      <c r="Q23" s="139">
        <v>243.24258300999995</v>
      </c>
      <c r="R23" s="139">
        <v>231.33017372</v>
      </c>
      <c r="S23" s="139">
        <v>0</v>
      </c>
      <c r="T23" s="139">
        <v>78.147692509999985</v>
      </c>
      <c r="U23" s="140">
        <v>0</v>
      </c>
      <c r="W23" s="134">
        <v>13</v>
      </c>
      <c r="X23" s="134">
        <v>0</v>
      </c>
      <c r="Y23" s="134">
        <v>0</v>
      </c>
      <c r="Z23" s="134">
        <v>0</v>
      </c>
      <c r="AA23" s="134">
        <v>13</v>
      </c>
      <c r="AC23" s="139">
        <v>68.650000000000006</v>
      </c>
      <c r="AD23" s="139">
        <v>-1.0499999999999972</v>
      </c>
    </row>
    <row r="24" spans="1:30" s="141" customFormat="1">
      <c r="B24" s="133" t="s">
        <v>236</v>
      </c>
      <c r="C24" s="139">
        <v>43.863188620000003</v>
      </c>
      <c r="D24" s="139"/>
      <c r="E24" s="139">
        <v>151.85</v>
      </c>
      <c r="F24" s="139">
        <v>0</v>
      </c>
      <c r="G24" s="139">
        <v>0</v>
      </c>
      <c r="H24" s="139">
        <v>0</v>
      </c>
      <c r="I24" s="139">
        <v>0</v>
      </c>
      <c r="J24" s="139">
        <v>151.85</v>
      </c>
      <c r="K24" s="142"/>
      <c r="L24" s="139">
        <v>195.71318861999998</v>
      </c>
      <c r="M24" s="138"/>
      <c r="N24" s="121"/>
      <c r="O24" s="133" t="s">
        <v>236</v>
      </c>
      <c r="P24" s="139">
        <v>43.863188620000003</v>
      </c>
      <c r="Q24" s="139">
        <v>0</v>
      </c>
      <c r="R24" s="139">
        <v>43.863188620000003</v>
      </c>
      <c r="S24" s="139">
        <v>0</v>
      </c>
      <c r="T24" s="139">
        <v>3.7346035239999048E-15</v>
      </c>
      <c r="U24" s="140">
        <v>0</v>
      </c>
      <c r="W24" s="134">
        <v>5</v>
      </c>
      <c r="X24" s="134">
        <v>0</v>
      </c>
      <c r="Y24" s="134">
        <v>0</v>
      </c>
      <c r="Z24" s="134">
        <v>0</v>
      </c>
      <c r="AA24" s="134">
        <v>5</v>
      </c>
      <c r="AC24" s="139">
        <v>56.75</v>
      </c>
      <c r="AD24" s="139">
        <v>-95.1</v>
      </c>
    </row>
    <row r="25" spans="1:30" s="141" customFormat="1">
      <c r="B25" s="133" t="s">
        <v>358</v>
      </c>
      <c r="C25" s="139">
        <v>24.5</v>
      </c>
      <c r="D25" s="139"/>
      <c r="E25" s="139">
        <v>0</v>
      </c>
      <c r="F25" s="139">
        <v>0</v>
      </c>
      <c r="G25" s="139">
        <v>0</v>
      </c>
      <c r="H25" s="139">
        <v>0</v>
      </c>
      <c r="I25" s="139">
        <v>0</v>
      </c>
      <c r="J25" s="139">
        <v>0</v>
      </c>
      <c r="K25" s="142"/>
      <c r="L25" s="139">
        <v>24.5</v>
      </c>
      <c r="M25" s="138"/>
      <c r="N25" s="121"/>
      <c r="O25" s="133" t="s">
        <v>358</v>
      </c>
      <c r="P25" s="139">
        <v>24.5</v>
      </c>
      <c r="Q25" s="139">
        <v>0</v>
      </c>
      <c r="R25" s="139">
        <v>24.5</v>
      </c>
      <c r="S25" s="139">
        <v>0</v>
      </c>
      <c r="T25" s="139">
        <v>0</v>
      </c>
      <c r="U25" s="140">
        <v>0</v>
      </c>
      <c r="W25" s="134">
        <v>1</v>
      </c>
      <c r="X25" s="134">
        <v>0</v>
      </c>
      <c r="Y25" s="134">
        <v>0</v>
      </c>
      <c r="Z25" s="134">
        <v>0</v>
      </c>
      <c r="AA25" s="134">
        <v>1</v>
      </c>
      <c r="AC25" s="139">
        <v>506.28999999999996</v>
      </c>
      <c r="AD25" s="139">
        <v>-102.96</v>
      </c>
    </row>
    <row r="26" spans="1:30">
      <c r="B26" s="143" t="s">
        <v>875</v>
      </c>
      <c r="C26" s="170">
        <v>1470.5866917400001</v>
      </c>
      <c r="D26" s="145">
        <v>0.16</v>
      </c>
      <c r="E26" s="144">
        <v>609.25</v>
      </c>
      <c r="F26" s="144">
        <v>268.22500000000002</v>
      </c>
      <c r="G26" s="144">
        <v>158.44999999999999</v>
      </c>
      <c r="H26" s="144">
        <v>0</v>
      </c>
      <c r="I26" s="144">
        <v>29.309662719999999</v>
      </c>
      <c r="J26" s="144">
        <v>1065.23466272</v>
      </c>
      <c r="K26" s="146">
        <v>0.12260847512248566</v>
      </c>
      <c r="L26" s="144">
        <v>2535.8213544600003</v>
      </c>
      <c r="M26" s="145">
        <v>0.14000000000000001</v>
      </c>
      <c r="O26" s="143" t="s">
        <v>875</v>
      </c>
      <c r="P26" s="144">
        <v>1470.5866917400001</v>
      </c>
      <c r="Q26" s="144">
        <v>509.64240178999989</v>
      </c>
      <c r="R26" s="144">
        <v>575.62729695999997</v>
      </c>
      <c r="S26" s="144">
        <v>0</v>
      </c>
      <c r="T26" s="144">
        <v>385.31699299000002</v>
      </c>
      <c r="U26" s="140">
        <v>0</v>
      </c>
      <c r="W26" s="147">
        <v>49</v>
      </c>
      <c r="X26" s="147">
        <v>0</v>
      </c>
      <c r="Y26" s="147">
        <v>0</v>
      </c>
      <c r="Z26" s="147">
        <v>0</v>
      </c>
      <c r="AA26" s="147">
        <v>49</v>
      </c>
      <c r="AC26" s="144"/>
      <c r="AD26" s="144"/>
    </row>
    <row r="27" spans="1:30">
      <c r="B27" s="148"/>
      <c r="C27" s="139"/>
      <c r="D27" s="139"/>
      <c r="E27" s="139"/>
      <c r="F27" s="139"/>
      <c r="G27" s="139"/>
      <c r="H27" s="139"/>
      <c r="I27" s="139"/>
      <c r="J27" s="139"/>
      <c r="K27" s="142"/>
      <c r="L27" s="139"/>
      <c r="M27" s="138"/>
      <c r="O27" s="148"/>
      <c r="P27" s="139"/>
      <c r="Q27" s="139"/>
      <c r="R27" s="139"/>
      <c r="S27" s="139"/>
      <c r="T27" s="139"/>
      <c r="U27" s="140">
        <v>0</v>
      </c>
      <c r="W27" s="134"/>
      <c r="X27" s="134"/>
      <c r="Y27" s="134"/>
      <c r="Z27" s="134"/>
      <c r="AA27" s="134"/>
      <c r="AC27" s="139"/>
      <c r="AD27" s="139"/>
    </row>
    <row r="28" spans="1:30">
      <c r="A28" s="136" t="s">
        <v>1088</v>
      </c>
      <c r="B28" s="137" t="s">
        <v>56</v>
      </c>
      <c r="C28" s="139"/>
      <c r="D28" s="139"/>
      <c r="E28" s="139"/>
      <c r="F28" s="149"/>
      <c r="G28" s="139"/>
      <c r="H28" s="139"/>
      <c r="I28" s="139"/>
      <c r="J28" s="139"/>
      <c r="K28" s="142"/>
      <c r="L28" s="139"/>
      <c r="M28" s="138"/>
      <c r="O28" s="137" t="s">
        <v>56</v>
      </c>
      <c r="P28" s="139"/>
      <c r="Q28" s="139"/>
      <c r="R28" s="139"/>
      <c r="S28" s="139"/>
      <c r="T28" s="139"/>
      <c r="U28" s="140">
        <v>0</v>
      </c>
      <c r="W28" s="134"/>
      <c r="X28" s="134"/>
      <c r="Y28" s="135"/>
      <c r="Z28" s="134"/>
      <c r="AA28" s="134"/>
      <c r="AC28" s="139"/>
      <c r="AD28" s="139"/>
    </row>
    <row r="29" spans="1:30">
      <c r="B29" s="133" t="s">
        <v>112</v>
      </c>
      <c r="C29" s="139">
        <v>0</v>
      </c>
      <c r="D29" s="139"/>
      <c r="E29" s="139">
        <v>1297</v>
      </c>
      <c r="F29" s="139">
        <v>0</v>
      </c>
      <c r="G29" s="139">
        <v>342</v>
      </c>
      <c r="H29" s="139">
        <v>0</v>
      </c>
      <c r="I29" s="139">
        <v>0</v>
      </c>
      <c r="J29" s="139">
        <v>1639</v>
      </c>
      <c r="K29" s="142"/>
      <c r="L29" s="139">
        <v>1639</v>
      </c>
      <c r="M29" s="138"/>
      <c r="O29" s="133" t="s">
        <v>112</v>
      </c>
      <c r="P29" s="139">
        <v>0</v>
      </c>
      <c r="Q29" s="139">
        <v>0</v>
      </c>
      <c r="R29" s="139">
        <v>0</v>
      </c>
      <c r="S29" s="139">
        <v>0</v>
      </c>
      <c r="T29" s="139">
        <v>0</v>
      </c>
      <c r="U29" s="140">
        <v>0</v>
      </c>
      <c r="W29" s="134">
        <v>0</v>
      </c>
      <c r="X29" s="134">
        <v>0</v>
      </c>
      <c r="Y29" s="134">
        <v>0</v>
      </c>
      <c r="Z29" s="134">
        <v>0</v>
      </c>
      <c r="AA29" s="134">
        <v>0</v>
      </c>
      <c r="AC29" s="139">
        <v>1177</v>
      </c>
      <c r="AD29" s="139">
        <v>-120</v>
      </c>
    </row>
    <row r="30" spans="1:30">
      <c r="B30" s="133" t="s">
        <v>246</v>
      </c>
      <c r="C30" s="139">
        <v>7.9699999999999999E-6</v>
      </c>
      <c r="D30" s="139"/>
      <c r="E30" s="139">
        <v>159.92500000000001</v>
      </c>
      <c r="F30" s="139">
        <v>0</v>
      </c>
      <c r="G30" s="139">
        <v>521.35</v>
      </c>
      <c r="H30" s="139">
        <v>0</v>
      </c>
      <c r="I30" s="139">
        <v>0</v>
      </c>
      <c r="J30" s="139">
        <v>681.27500000000009</v>
      </c>
      <c r="K30" s="142"/>
      <c r="L30" s="139">
        <v>681.27500797000005</v>
      </c>
      <c r="M30" s="138"/>
      <c r="O30" s="133" t="s">
        <v>246</v>
      </c>
      <c r="P30" s="139">
        <v>7.9699999999999999E-6</v>
      </c>
      <c r="Q30" s="139">
        <v>7.9699999999999999E-6</v>
      </c>
      <c r="R30" s="139">
        <v>0</v>
      </c>
      <c r="S30" s="139">
        <v>0</v>
      </c>
      <c r="T30" s="139">
        <v>0</v>
      </c>
      <c r="U30" s="140">
        <v>0</v>
      </c>
      <c r="W30" s="134">
        <v>0</v>
      </c>
      <c r="X30" s="134">
        <v>0</v>
      </c>
      <c r="Y30" s="134">
        <v>0</v>
      </c>
      <c r="Z30" s="134">
        <v>0</v>
      </c>
      <c r="AA30" s="134">
        <v>0</v>
      </c>
      <c r="AC30" s="139">
        <v>154.75</v>
      </c>
      <c r="AD30" s="139">
        <v>-5.1750000000000114</v>
      </c>
    </row>
    <row r="31" spans="1:30">
      <c r="B31" s="133" t="s">
        <v>236</v>
      </c>
      <c r="C31" s="139">
        <v>0</v>
      </c>
      <c r="D31" s="139"/>
      <c r="E31" s="139">
        <v>589.1</v>
      </c>
      <c r="F31" s="139">
        <v>0</v>
      </c>
      <c r="G31" s="139">
        <v>282</v>
      </c>
      <c r="H31" s="139">
        <v>0</v>
      </c>
      <c r="I31" s="139">
        <v>0</v>
      </c>
      <c r="J31" s="139">
        <v>871.1</v>
      </c>
      <c r="K31" s="142"/>
      <c r="L31" s="139">
        <v>871.1</v>
      </c>
      <c r="M31" s="138"/>
      <c r="O31" s="133" t="s">
        <v>236</v>
      </c>
      <c r="P31" s="139">
        <v>0</v>
      </c>
      <c r="Q31" s="139">
        <v>0</v>
      </c>
      <c r="R31" s="139">
        <v>0</v>
      </c>
      <c r="S31" s="139">
        <v>0</v>
      </c>
      <c r="T31" s="139">
        <v>0</v>
      </c>
      <c r="U31" s="140">
        <v>0</v>
      </c>
      <c r="W31" s="134">
        <v>0</v>
      </c>
      <c r="X31" s="134">
        <v>0</v>
      </c>
      <c r="Y31" s="134">
        <v>0</v>
      </c>
      <c r="Z31" s="134">
        <v>0</v>
      </c>
      <c r="AA31" s="134">
        <v>0</v>
      </c>
      <c r="AC31" s="139">
        <v>479.25</v>
      </c>
      <c r="AD31" s="139">
        <v>-109.85000000000002</v>
      </c>
    </row>
    <row r="32" spans="1:30">
      <c r="B32" s="133" t="s">
        <v>358</v>
      </c>
      <c r="C32" s="139">
        <v>0</v>
      </c>
      <c r="D32" s="139"/>
      <c r="E32" s="139">
        <v>242.5</v>
      </c>
      <c r="F32" s="139">
        <v>0</v>
      </c>
      <c r="G32" s="139">
        <v>0</v>
      </c>
      <c r="H32" s="139">
        <v>0</v>
      </c>
      <c r="I32" s="139">
        <v>0</v>
      </c>
      <c r="J32" s="139">
        <v>242.5</v>
      </c>
      <c r="K32" s="142"/>
      <c r="L32" s="139">
        <v>242.5</v>
      </c>
      <c r="M32" s="138"/>
      <c r="O32" s="133" t="s">
        <v>358</v>
      </c>
      <c r="P32" s="139">
        <v>0</v>
      </c>
      <c r="Q32" s="139">
        <v>0</v>
      </c>
      <c r="R32" s="139">
        <v>0</v>
      </c>
      <c r="S32" s="139">
        <v>0</v>
      </c>
      <c r="T32" s="139">
        <v>0</v>
      </c>
      <c r="U32" s="140">
        <v>0</v>
      </c>
      <c r="W32" s="134">
        <v>0</v>
      </c>
      <c r="X32" s="134">
        <v>0</v>
      </c>
      <c r="Y32" s="134">
        <v>0</v>
      </c>
      <c r="Z32" s="134">
        <v>0</v>
      </c>
      <c r="AA32" s="134">
        <v>0</v>
      </c>
      <c r="AC32" s="139">
        <v>219.5</v>
      </c>
      <c r="AD32" s="139">
        <v>-23</v>
      </c>
    </row>
    <row r="33" spans="2:30">
      <c r="B33" s="143" t="s">
        <v>875</v>
      </c>
      <c r="C33" s="144">
        <v>7.9699999999999999E-6</v>
      </c>
      <c r="D33" s="145">
        <v>0</v>
      </c>
      <c r="E33" s="144">
        <v>2288.5250000000001</v>
      </c>
      <c r="F33" s="144">
        <v>0</v>
      </c>
      <c r="G33" s="144">
        <v>1145.3499999999999</v>
      </c>
      <c r="H33" s="144">
        <v>0</v>
      </c>
      <c r="I33" s="144">
        <v>0</v>
      </c>
      <c r="J33" s="144">
        <v>3433.875</v>
      </c>
      <c r="K33" s="146">
        <v>0.39523890110388976</v>
      </c>
      <c r="L33" s="144">
        <v>3433.8750079699998</v>
      </c>
      <c r="M33" s="145">
        <v>0.19</v>
      </c>
      <c r="O33" s="143" t="s">
        <v>875</v>
      </c>
      <c r="P33" s="144">
        <v>7.9699999999999999E-6</v>
      </c>
      <c r="Q33" s="144">
        <v>7.9699999999999999E-6</v>
      </c>
      <c r="R33" s="144">
        <v>0</v>
      </c>
      <c r="S33" s="144">
        <v>0</v>
      </c>
      <c r="T33" s="144">
        <v>0</v>
      </c>
      <c r="U33" s="140">
        <v>0</v>
      </c>
      <c r="W33" s="147">
        <v>0</v>
      </c>
      <c r="X33" s="147">
        <v>0</v>
      </c>
      <c r="Y33" s="147">
        <v>0</v>
      </c>
      <c r="Z33" s="147">
        <v>0</v>
      </c>
      <c r="AA33" s="147">
        <v>0</v>
      </c>
      <c r="AC33" s="144">
        <v>2030.5</v>
      </c>
      <c r="AD33" s="144">
        <v>-258.02500000000003</v>
      </c>
    </row>
    <row r="34" spans="2:30">
      <c r="B34" s="148"/>
      <c r="C34" s="139"/>
      <c r="D34" s="134"/>
      <c r="E34" s="134"/>
      <c r="F34" s="134"/>
      <c r="G34" s="134"/>
      <c r="H34" s="134"/>
      <c r="I34" s="134"/>
      <c r="J34" s="134"/>
      <c r="K34" s="150"/>
      <c r="L34" s="134"/>
      <c r="M34" s="138"/>
      <c r="O34" s="148"/>
      <c r="P34" s="134"/>
      <c r="Q34" s="134"/>
      <c r="R34" s="134"/>
      <c r="S34" s="134"/>
      <c r="T34" s="134"/>
      <c r="U34" s="140">
        <v>0</v>
      </c>
      <c r="W34" s="134"/>
      <c r="X34" s="134"/>
      <c r="Y34" s="134"/>
      <c r="Z34" s="134"/>
      <c r="AA34" s="134"/>
      <c r="AC34" s="134"/>
      <c r="AD34" s="134"/>
    </row>
    <row r="35" spans="2:30">
      <c r="B35" s="137" t="s">
        <v>512</v>
      </c>
      <c r="C35" s="139"/>
      <c r="D35" s="134"/>
      <c r="E35" s="134"/>
      <c r="F35" s="135"/>
      <c r="G35" s="134"/>
      <c r="H35" s="134"/>
      <c r="I35" s="134"/>
      <c r="J35" s="134"/>
      <c r="K35" s="150"/>
      <c r="L35" s="134"/>
      <c r="M35" s="138"/>
      <c r="O35" s="137" t="s">
        <v>512</v>
      </c>
      <c r="P35" s="134"/>
      <c r="Q35" s="134"/>
      <c r="R35" s="134"/>
      <c r="S35" s="134"/>
      <c r="T35" s="134"/>
      <c r="U35" s="140">
        <v>0</v>
      </c>
      <c r="W35" s="134"/>
      <c r="X35" s="134"/>
      <c r="Y35" s="135"/>
      <c r="Z35" s="134"/>
      <c r="AA35" s="134"/>
      <c r="AC35" s="134"/>
      <c r="AD35" s="134"/>
    </row>
    <row r="36" spans="2:30">
      <c r="B36" s="133" t="s">
        <v>876</v>
      </c>
      <c r="C36" s="139">
        <v>-8.0000000000000002E-8</v>
      </c>
      <c r="D36" s="139"/>
      <c r="E36" s="139">
        <v>0</v>
      </c>
      <c r="F36" s="139">
        <v>0</v>
      </c>
      <c r="G36" s="139">
        <v>0</v>
      </c>
      <c r="H36" s="139">
        <v>0</v>
      </c>
      <c r="I36" s="139">
        <v>0</v>
      </c>
      <c r="J36" s="139">
        <v>0</v>
      </c>
      <c r="K36" s="142"/>
      <c r="L36" s="139">
        <v>-8.0000000000000002E-8</v>
      </c>
      <c r="M36" s="138"/>
      <c r="O36" s="133" t="s">
        <v>876</v>
      </c>
      <c r="P36" s="139">
        <v>-8.0000000000000002E-8</v>
      </c>
      <c r="Q36" s="139">
        <v>0</v>
      </c>
      <c r="R36" s="139">
        <v>0</v>
      </c>
      <c r="S36" s="139">
        <v>0</v>
      </c>
      <c r="T36" s="139">
        <v>-8.0000000000000002E-8</v>
      </c>
      <c r="U36" s="140">
        <v>0</v>
      </c>
      <c r="W36" s="134">
        <v>0</v>
      </c>
      <c r="X36" s="134">
        <v>0</v>
      </c>
      <c r="Y36" s="134">
        <v>0</v>
      </c>
      <c r="Z36" s="134">
        <v>0</v>
      </c>
      <c r="AA36" s="134">
        <v>0</v>
      </c>
      <c r="AC36" s="139"/>
      <c r="AD36" s="139"/>
    </row>
    <row r="37" spans="2:30">
      <c r="B37" s="133" t="s">
        <v>398</v>
      </c>
      <c r="C37" s="139">
        <v>0</v>
      </c>
      <c r="D37" s="139"/>
      <c r="E37" s="139">
        <v>0</v>
      </c>
      <c r="F37" s="139">
        <v>0</v>
      </c>
      <c r="G37" s="139">
        <v>0</v>
      </c>
      <c r="H37" s="139">
        <v>0</v>
      </c>
      <c r="I37" s="139">
        <v>0</v>
      </c>
      <c r="J37" s="139">
        <v>0</v>
      </c>
      <c r="K37" s="142"/>
      <c r="L37" s="139">
        <v>0</v>
      </c>
      <c r="M37" s="138"/>
      <c r="O37" s="133" t="s">
        <v>398</v>
      </c>
      <c r="P37" s="139">
        <v>0</v>
      </c>
      <c r="Q37" s="139">
        <v>0</v>
      </c>
      <c r="R37" s="139">
        <v>0</v>
      </c>
      <c r="S37" s="139">
        <v>0</v>
      </c>
      <c r="T37" s="139">
        <v>0</v>
      </c>
      <c r="U37" s="140">
        <v>0</v>
      </c>
      <c r="W37" s="134">
        <v>0</v>
      </c>
      <c r="X37" s="134">
        <v>0</v>
      </c>
      <c r="Y37" s="134">
        <v>0</v>
      </c>
      <c r="Z37" s="134">
        <v>0</v>
      </c>
      <c r="AA37" s="134">
        <v>0</v>
      </c>
      <c r="AC37" s="139"/>
      <c r="AD37" s="139"/>
    </row>
    <row r="38" spans="2:30">
      <c r="B38" s="133" t="s">
        <v>400</v>
      </c>
      <c r="C38" s="139">
        <v>0</v>
      </c>
      <c r="D38" s="139"/>
      <c r="E38" s="139">
        <v>0</v>
      </c>
      <c r="F38" s="139">
        <v>0</v>
      </c>
      <c r="G38" s="139">
        <v>0</v>
      </c>
      <c r="H38" s="139">
        <v>0</v>
      </c>
      <c r="I38" s="139">
        <v>0</v>
      </c>
      <c r="J38" s="139">
        <v>0</v>
      </c>
      <c r="K38" s="142"/>
      <c r="L38" s="139">
        <v>0</v>
      </c>
      <c r="M38" s="138"/>
      <c r="O38" s="133" t="s">
        <v>400</v>
      </c>
      <c r="P38" s="139">
        <v>0</v>
      </c>
      <c r="Q38" s="139">
        <v>0</v>
      </c>
      <c r="R38" s="139">
        <v>0</v>
      </c>
      <c r="S38" s="139">
        <v>0</v>
      </c>
      <c r="T38" s="139">
        <v>0</v>
      </c>
      <c r="U38" s="140">
        <v>0</v>
      </c>
      <c r="W38" s="134">
        <v>0</v>
      </c>
      <c r="X38" s="134">
        <v>0</v>
      </c>
      <c r="Y38" s="134">
        <v>0</v>
      </c>
      <c r="Z38" s="134">
        <v>0</v>
      </c>
      <c r="AA38" s="134">
        <v>0</v>
      </c>
      <c r="AC38" s="139"/>
      <c r="AD38" s="139"/>
    </row>
    <row r="39" spans="2:30">
      <c r="B39" s="143" t="s">
        <v>875</v>
      </c>
      <c r="C39" s="144">
        <v>-8.0000000000000002E-8</v>
      </c>
      <c r="D39" s="145">
        <v>0</v>
      </c>
      <c r="E39" s="144">
        <v>0</v>
      </c>
      <c r="F39" s="144">
        <v>0</v>
      </c>
      <c r="G39" s="144">
        <v>0</v>
      </c>
      <c r="H39" s="144">
        <v>0</v>
      </c>
      <c r="I39" s="144">
        <v>0</v>
      </c>
      <c r="J39" s="151">
        <v>0</v>
      </c>
      <c r="K39" s="144"/>
      <c r="L39" s="144">
        <v>-8.0000000000000002E-8</v>
      </c>
      <c r="M39" s="145">
        <v>0</v>
      </c>
      <c r="O39" s="143" t="s">
        <v>875</v>
      </c>
      <c r="P39" s="144">
        <v>-8.0000000000000002E-8</v>
      </c>
      <c r="Q39" s="144">
        <v>0</v>
      </c>
      <c r="R39" s="144">
        <v>0</v>
      </c>
      <c r="S39" s="144">
        <v>0</v>
      </c>
      <c r="T39" s="144">
        <v>-8.0000000000000002E-8</v>
      </c>
      <c r="U39" s="140">
        <v>0</v>
      </c>
      <c r="W39" s="147">
        <v>0</v>
      </c>
      <c r="X39" s="147">
        <v>0</v>
      </c>
      <c r="Y39" s="147">
        <v>0</v>
      </c>
      <c r="Z39" s="147">
        <v>0</v>
      </c>
      <c r="AA39" s="147">
        <v>0</v>
      </c>
      <c r="AC39" s="144"/>
      <c r="AD39" s="144"/>
    </row>
    <row r="40" spans="2:30" s="154" customFormat="1">
      <c r="B40" s="152" t="s">
        <v>506</v>
      </c>
      <c r="C40" s="151">
        <v>9129.3768023900011</v>
      </c>
      <c r="D40" s="153">
        <v>1</v>
      </c>
      <c r="E40" s="151">
        <v>5000.2150000016672</v>
      </c>
      <c r="F40" s="151">
        <v>268.22500000000002</v>
      </c>
      <c r="G40" s="151">
        <v>1694.3</v>
      </c>
      <c r="H40" s="151">
        <v>1696.050092665</v>
      </c>
      <c r="I40" s="151">
        <v>29.309662719999999</v>
      </c>
      <c r="J40" s="151">
        <v>8688.0997553866673</v>
      </c>
      <c r="K40" s="151"/>
      <c r="L40" s="151">
        <v>17817.476557776667</v>
      </c>
      <c r="M40" s="153">
        <v>1</v>
      </c>
      <c r="N40" s="121"/>
      <c r="O40" s="152" t="s">
        <v>506</v>
      </c>
      <c r="P40" s="151">
        <v>9129.3768023900011</v>
      </c>
      <c r="Q40" s="151">
        <v>1643.4293274699999</v>
      </c>
      <c r="R40" s="151">
        <v>726.39103391999993</v>
      </c>
      <c r="S40" s="151">
        <v>6158.4817235400014</v>
      </c>
      <c r="T40" s="151">
        <v>601.17471746000001</v>
      </c>
      <c r="U40" s="140">
        <v>0.1000000000003638</v>
      </c>
      <c r="W40" s="155">
        <v>82</v>
      </c>
      <c r="X40" s="155">
        <v>0</v>
      </c>
      <c r="Y40" s="155">
        <v>0</v>
      </c>
      <c r="Z40" s="155">
        <v>0</v>
      </c>
      <c r="AA40" s="155">
        <v>82</v>
      </c>
      <c r="AC40" s="151">
        <v>3783.9300000000003</v>
      </c>
      <c r="AD40" s="151">
        <v>-27.355000008333491</v>
      </c>
    </row>
    <row r="41" spans="2:30">
      <c r="C41" s="157"/>
      <c r="D41" s="158"/>
      <c r="E41" s="158"/>
      <c r="F41" s="158"/>
      <c r="G41" s="158"/>
      <c r="H41" s="158"/>
      <c r="I41" s="158"/>
      <c r="J41" s="157"/>
      <c r="K41" s="158"/>
      <c r="L41" s="157"/>
      <c r="M41" s="158"/>
      <c r="P41" s="158"/>
      <c r="Q41" s="158"/>
      <c r="R41" s="158"/>
      <c r="S41" s="158"/>
      <c r="T41" s="158"/>
      <c r="AC41" s="158"/>
      <c r="AD41" s="158"/>
    </row>
    <row r="42" spans="2:30">
      <c r="C42" s="159"/>
      <c r="D42" s="158"/>
      <c r="E42" s="160">
        <v>0.57552458429146236</v>
      </c>
      <c r="F42" s="160">
        <v>3.0872688798686862E-2</v>
      </c>
      <c r="G42" s="160">
        <v>0.19501387503631334</v>
      </c>
      <c r="H42" s="160"/>
      <c r="I42" s="160"/>
      <c r="J42" s="159"/>
      <c r="K42" s="158"/>
      <c r="L42" s="158"/>
      <c r="M42" s="158"/>
      <c r="P42" s="158"/>
      <c r="Q42" s="158"/>
      <c r="R42" s="158"/>
      <c r="S42" s="158"/>
      <c r="T42" s="158"/>
      <c r="AC42" s="160"/>
      <c r="AD42" s="160"/>
    </row>
    <row r="43" spans="2:30">
      <c r="C43" s="158"/>
      <c r="D43" s="158"/>
      <c r="E43" s="158"/>
      <c r="F43" s="158"/>
      <c r="G43" s="158"/>
      <c r="H43" s="158"/>
      <c r="I43" s="158"/>
      <c r="J43" s="158"/>
      <c r="K43" s="158"/>
      <c r="L43" s="161"/>
      <c r="M43" s="158"/>
      <c r="P43" s="158"/>
      <c r="Q43" s="158"/>
      <c r="R43" s="158"/>
      <c r="S43" s="158"/>
      <c r="T43" s="158"/>
      <c r="AC43" s="158"/>
      <c r="AD43" s="158"/>
    </row>
    <row r="44" spans="2:30">
      <c r="C44" s="162"/>
      <c r="D44" s="162"/>
      <c r="E44" s="162"/>
      <c r="F44" s="162"/>
      <c r="G44" s="162"/>
      <c r="H44" s="162"/>
      <c r="I44" s="162"/>
      <c r="J44" s="162"/>
      <c r="K44" s="162"/>
      <c r="L44" s="162"/>
      <c r="M44" s="162"/>
      <c r="N44" s="162"/>
      <c r="P44" s="162"/>
      <c r="Q44" s="162"/>
      <c r="R44" s="162"/>
      <c r="S44" s="162"/>
      <c r="T44" s="162"/>
      <c r="AC44" s="162"/>
      <c r="AD44" s="162"/>
    </row>
    <row r="45" spans="2:30">
      <c r="C45" s="162"/>
      <c r="D45" s="162"/>
      <c r="E45" s="162"/>
      <c r="F45" s="162"/>
      <c r="G45" s="162"/>
      <c r="H45" s="162"/>
      <c r="I45" s="162"/>
      <c r="J45" s="162"/>
      <c r="K45" s="162"/>
      <c r="L45" s="162"/>
      <c r="M45" s="162"/>
      <c r="N45" s="162"/>
      <c r="P45" s="162"/>
      <c r="Q45" s="162"/>
      <c r="R45" s="162"/>
      <c r="S45" s="162"/>
      <c r="T45" s="162"/>
      <c r="AC45" s="162"/>
      <c r="AD45" s="162"/>
    </row>
    <row r="46" spans="2:30">
      <c r="C46" s="162"/>
      <c r="D46" s="162"/>
      <c r="E46" s="162"/>
      <c r="F46" s="162"/>
      <c r="G46" s="162"/>
      <c r="H46" s="162"/>
      <c r="I46" s="162"/>
      <c r="J46" s="162"/>
      <c r="K46" s="162"/>
      <c r="L46" s="162"/>
      <c r="M46" s="162"/>
      <c r="N46" s="162"/>
      <c r="P46" s="162"/>
      <c r="Q46" s="162"/>
      <c r="R46" s="162"/>
      <c r="S46" s="162"/>
      <c r="T46" s="162"/>
      <c r="AC46" s="162"/>
      <c r="AD46" s="162"/>
    </row>
    <row r="47" spans="2:30">
      <c r="C47" s="162"/>
      <c r="D47" s="162"/>
      <c r="E47" s="162"/>
      <c r="F47" s="162"/>
      <c r="G47" s="162"/>
      <c r="H47" s="162"/>
      <c r="I47" s="162"/>
      <c r="J47" s="162"/>
      <c r="K47" s="162"/>
      <c r="L47" s="162"/>
      <c r="M47" s="162"/>
      <c r="N47" s="162"/>
      <c r="P47" s="162"/>
      <c r="Q47" s="162"/>
      <c r="R47" s="162"/>
      <c r="S47" s="162"/>
      <c r="T47" s="162"/>
      <c r="AC47" s="162"/>
      <c r="AD47" s="162"/>
    </row>
    <row r="48" spans="2:30">
      <c r="C48" s="162"/>
      <c r="D48" s="162"/>
      <c r="E48" s="162"/>
      <c r="F48" s="162"/>
      <c r="G48" s="162"/>
      <c r="H48" s="162"/>
      <c r="I48" s="162"/>
      <c r="J48" s="162"/>
      <c r="K48" s="162"/>
      <c r="L48" s="162"/>
      <c r="M48" s="162"/>
      <c r="N48" s="162"/>
      <c r="P48" s="162"/>
      <c r="Q48" s="162"/>
      <c r="R48" s="162"/>
      <c r="S48" s="162"/>
      <c r="T48" s="162"/>
      <c r="AC48" s="162"/>
      <c r="AD48" s="162"/>
    </row>
    <row r="49" spans="3:30">
      <c r="C49" s="162"/>
      <c r="D49" s="162"/>
      <c r="E49" s="162"/>
      <c r="F49" s="162"/>
      <c r="G49" s="162"/>
      <c r="H49" s="162"/>
      <c r="I49" s="162"/>
      <c r="J49" s="162"/>
      <c r="K49" s="162"/>
      <c r="L49" s="162"/>
      <c r="M49" s="162"/>
      <c r="N49" s="162"/>
      <c r="P49" s="162"/>
      <c r="Q49" s="162"/>
      <c r="R49" s="162"/>
      <c r="S49" s="162"/>
      <c r="T49" s="162"/>
      <c r="AC49" s="162"/>
      <c r="AD49" s="162"/>
    </row>
    <row r="50" spans="3:30">
      <c r="C50" s="162"/>
      <c r="D50" s="162"/>
      <c r="E50" s="162"/>
      <c r="F50" s="162"/>
      <c r="G50" s="162"/>
      <c r="H50" s="162"/>
      <c r="I50" s="162"/>
      <c r="J50" s="162"/>
      <c r="K50" s="162"/>
      <c r="L50" s="162"/>
      <c r="M50" s="162"/>
      <c r="N50" s="162"/>
      <c r="P50" s="162"/>
      <c r="Q50" s="162"/>
      <c r="R50" s="162"/>
      <c r="S50" s="162"/>
      <c r="T50" s="162"/>
      <c r="AC50" s="162"/>
      <c r="AD50" s="162"/>
    </row>
    <row r="51" spans="3:30">
      <c r="C51" s="162"/>
      <c r="D51" s="162"/>
      <c r="E51" s="162"/>
      <c r="F51" s="162"/>
      <c r="G51" s="162"/>
      <c r="H51" s="162"/>
      <c r="I51" s="162"/>
      <c r="J51" s="162"/>
      <c r="K51" s="162"/>
      <c r="L51" s="162"/>
      <c r="M51" s="162"/>
      <c r="N51" s="162"/>
      <c r="P51" s="162"/>
      <c r="Q51" s="162"/>
      <c r="R51" s="162"/>
      <c r="S51" s="162"/>
      <c r="T51" s="162"/>
      <c r="AC51" s="162"/>
      <c r="AD51" s="162"/>
    </row>
    <row r="52" spans="3:30">
      <c r="C52" s="162"/>
      <c r="D52" s="162"/>
      <c r="E52" s="162"/>
      <c r="F52" s="162"/>
      <c r="G52" s="162"/>
      <c r="H52" s="162"/>
      <c r="I52" s="162"/>
      <c r="J52" s="162"/>
      <c r="K52" s="162"/>
      <c r="L52" s="162"/>
      <c r="M52" s="162"/>
      <c r="N52" s="162"/>
      <c r="P52" s="162"/>
      <c r="Q52" s="162"/>
      <c r="R52" s="162"/>
      <c r="S52" s="162"/>
      <c r="T52" s="162"/>
      <c r="AC52" s="162"/>
      <c r="AD52" s="162"/>
    </row>
    <row r="88" spans="2:20">
      <c r="B88" s="163"/>
      <c r="C88" s="125"/>
      <c r="D88" s="125"/>
      <c r="E88" s="125"/>
      <c r="F88" s="125"/>
      <c r="G88" s="125"/>
      <c r="H88" s="125"/>
      <c r="I88" s="125"/>
      <c r="J88" s="125"/>
      <c r="K88" s="125"/>
      <c r="L88" s="125"/>
      <c r="M88" s="125"/>
      <c r="N88" s="125"/>
      <c r="O88" s="163"/>
      <c r="P88" s="125"/>
      <c r="Q88" s="125"/>
      <c r="R88" s="125"/>
      <c r="S88" s="125"/>
      <c r="T88" s="125"/>
    </row>
    <row r="89" spans="2:20">
      <c r="B89" s="163"/>
      <c r="C89" s="125"/>
      <c r="D89" s="125"/>
      <c r="E89" s="125"/>
      <c r="F89" s="125"/>
      <c r="G89" s="125"/>
      <c r="H89" s="125"/>
      <c r="I89" s="125"/>
      <c r="J89" s="125"/>
      <c r="K89" s="125"/>
      <c r="L89" s="125"/>
      <c r="M89" s="125"/>
      <c r="N89" s="125"/>
      <c r="O89" s="163"/>
      <c r="P89" s="125"/>
      <c r="Q89" s="125"/>
      <c r="R89" s="125"/>
      <c r="S89" s="125"/>
      <c r="T89" s="125"/>
    </row>
    <row r="90" spans="2:20">
      <c r="B90" s="163"/>
      <c r="C90" s="125"/>
      <c r="D90" s="125"/>
      <c r="E90" s="125"/>
      <c r="F90" s="125"/>
      <c r="G90" s="125"/>
      <c r="H90" s="125"/>
      <c r="I90" s="125"/>
      <c r="J90" s="125"/>
      <c r="K90" s="125"/>
      <c r="L90" s="125"/>
      <c r="M90" s="125"/>
      <c r="N90" s="125"/>
      <c r="O90" s="163"/>
      <c r="P90" s="125"/>
      <c r="Q90" s="125"/>
      <c r="R90" s="125"/>
      <c r="S90" s="125"/>
      <c r="T90" s="125"/>
    </row>
    <row r="91" spans="2:20">
      <c r="B91" s="163"/>
      <c r="C91" s="125"/>
      <c r="D91" s="125"/>
      <c r="E91" s="125"/>
      <c r="F91" s="125"/>
      <c r="G91" s="125"/>
      <c r="H91" s="125"/>
      <c r="I91" s="125"/>
      <c r="J91" s="125"/>
      <c r="K91" s="125"/>
      <c r="L91" s="125"/>
      <c r="M91" s="125"/>
      <c r="N91" s="125"/>
      <c r="O91" s="163"/>
      <c r="P91" s="125"/>
      <c r="Q91" s="125"/>
      <c r="R91" s="125"/>
      <c r="S91" s="125"/>
      <c r="T91" s="125"/>
    </row>
    <row r="92" spans="2:20">
      <c r="B92" s="163"/>
      <c r="C92" s="125"/>
      <c r="D92" s="125"/>
      <c r="E92" s="125"/>
      <c r="F92" s="125"/>
      <c r="G92" s="125"/>
      <c r="H92" s="125"/>
      <c r="I92" s="125"/>
      <c r="J92" s="125"/>
      <c r="K92" s="125"/>
      <c r="L92" s="125"/>
      <c r="M92" s="125"/>
      <c r="N92" s="125"/>
      <c r="O92" s="163"/>
      <c r="P92" s="125"/>
      <c r="Q92" s="125"/>
      <c r="R92" s="125"/>
      <c r="S92" s="125"/>
      <c r="T92" s="125"/>
    </row>
    <row r="93" spans="2:20">
      <c r="B93" s="164" t="s">
        <v>877</v>
      </c>
      <c r="C93" s="165">
        <v>0.84</v>
      </c>
      <c r="D93" s="125"/>
      <c r="E93" s="125"/>
      <c r="F93" s="125"/>
      <c r="G93" s="125"/>
      <c r="H93" s="125"/>
      <c r="I93" s="125"/>
      <c r="J93" s="125"/>
      <c r="K93" s="125"/>
      <c r="L93" s="125"/>
      <c r="M93" s="125"/>
      <c r="N93" s="125"/>
      <c r="O93" s="164" t="s">
        <v>877</v>
      </c>
      <c r="P93" s="165">
        <v>1133.7869177100001</v>
      </c>
      <c r="Q93" s="165" t="e">
        <v>#REF!</v>
      </c>
      <c r="R93" s="165" t="e">
        <v>#REF!</v>
      </c>
      <c r="S93" s="165" t="e">
        <v>#REF!</v>
      </c>
      <c r="T93" s="165" t="e">
        <v>#REF!</v>
      </c>
    </row>
    <row r="94" spans="2:20">
      <c r="B94" s="164" t="s">
        <v>55</v>
      </c>
      <c r="C94" s="165">
        <v>0.16</v>
      </c>
      <c r="D94" s="125"/>
      <c r="E94" s="125"/>
      <c r="F94" s="125"/>
      <c r="G94" s="125"/>
      <c r="H94" s="125"/>
      <c r="I94" s="125"/>
      <c r="J94" s="125"/>
      <c r="K94" s="125"/>
      <c r="L94" s="125"/>
      <c r="M94" s="125"/>
      <c r="N94" s="125"/>
      <c r="O94" s="164" t="s">
        <v>55</v>
      </c>
      <c r="P94" s="165">
        <v>509.64240178999989</v>
      </c>
      <c r="Q94" s="165" t="e">
        <v>#REF!</v>
      </c>
      <c r="R94" s="165" t="e">
        <v>#REF!</v>
      </c>
      <c r="S94" s="165" t="e">
        <v>#REF!</v>
      </c>
      <c r="T94" s="165" t="e">
        <v>#REF!</v>
      </c>
    </row>
    <row r="95" spans="2:20">
      <c r="B95" s="164" t="s">
        <v>56</v>
      </c>
      <c r="C95" s="165">
        <v>0</v>
      </c>
      <c r="D95" s="125"/>
      <c r="E95" s="125"/>
      <c r="F95" s="125"/>
      <c r="G95" s="125"/>
      <c r="H95" s="125"/>
      <c r="I95" s="125"/>
      <c r="J95" s="125"/>
      <c r="K95" s="125"/>
      <c r="L95" s="125"/>
      <c r="M95" s="125"/>
      <c r="N95" s="125"/>
      <c r="O95" s="164" t="s">
        <v>56</v>
      </c>
      <c r="P95" s="165">
        <v>7.9699999999999999E-6</v>
      </c>
      <c r="Q95" s="165" t="e">
        <v>#REF!</v>
      </c>
      <c r="R95" s="165" t="e">
        <v>#REF!</v>
      </c>
      <c r="S95" s="165" t="e">
        <v>#REF!</v>
      </c>
      <c r="T95" s="165" t="e">
        <v>#REF!</v>
      </c>
    </row>
    <row r="96" spans="2:20">
      <c r="B96" s="164" t="s">
        <v>512</v>
      </c>
      <c r="C96" s="165">
        <v>0</v>
      </c>
      <c r="D96" s="125"/>
      <c r="E96" s="125"/>
      <c r="F96" s="125"/>
      <c r="G96" s="125"/>
      <c r="H96" s="125"/>
      <c r="I96" s="125"/>
      <c r="J96" s="125"/>
      <c r="K96" s="125"/>
      <c r="L96" s="125"/>
      <c r="M96" s="125"/>
      <c r="N96" s="125"/>
      <c r="O96" s="164" t="s">
        <v>512</v>
      </c>
      <c r="P96" s="165">
        <v>0</v>
      </c>
      <c r="Q96" s="165" t="e">
        <v>#REF!</v>
      </c>
      <c r="R96" s="165" t="e">
        <v>#REF!</v>
      </c>
      <c r="S96" s="165" t="e">
        <v>#REF!</v>
      </c>
      <c r="T96" s="165" t="e">
        <v>#REF!</v>
      </c>
    </row>
    <row r="97" spans="2:20">
      <c r="B97" s="164"/>
      <c r="C97" s="166"/>
      <c r="D97" s="125"/>
      <c r="E97" s="125"/>
      <c r="F97" s="125"/>
      <c r="G97" s="125"/>
      <c r="H97" s="125"/>
      <c r="I97" s="125"/>
      <c r="J97" s="125"/>
      <c r="K97" s="125"/>
      <c r="L97" s="125"/>
      <c r="M97" s="125"/>
      <c r="N97" s="125"/>
      <c r="O97" s="164"/>
      <c r="P97" s="166"/>
      <c r="Q97" s="166"/>
      <c r="R97" s="166"/>
      <c r="S97" s="166"/>
      <c r="T97" s="166"/>
    </row>
    <row r="98" spans="2:20">
      <c r="B98" s="164" t="s">
        <v>51</v>
      </c>
      <c r="C98" s="165">
        <v>0.51238326441941451</v>
      </c>
      <c r="D98" s="125"/>
      <c r="E98" s="125"/>
      <c r="F98" s="125"/>
      <c r="G98" s="125"/>
      <c r="H98" s="125"/>
      <c r="I98" s="125"/>
      <c r="J98" s="125"/>
      <c r="K98" s="125"/>
      <c r="L98" s="125"/>
      <c r="M98" s="125"/>
      <c r="N98" s="125"/>
      <c r="O98" s="164" t="s">
        <v>51</v>
      </c>
      <c r="P98" s="165">
        <v>0.51238326441941451</v>
      </c>
      <c r="Q98" s="165">
        <v>9.2236929406970591E-2</v>
      </c>
      <c r="R98" s="165">
        <v>4.0768457394319245E-2</v>
      </c>
      <c r="S98" s="165">
        <v>0.34564275718673826</v>
      </c>
      <c r="T98" s="165">
        <v>3.3740732898431096E-2</v>
      </c>
    </row>
    <row r="99" spans="2:20">
      <c r="B99" s="164" t="s">
        <v>52</v>
      </c>
      <c r="C99" s="165">
        <v>0.28063541903857642</v>
      </c>
      <c r="D99" s="125"/>
      <c r="E99" s="125"/>
      <c r="F99" s="125"/>
      <c r="G99" s="125"/>
      <c r="H99" s="125"/>
      <c r="I99" s="125"/>
      <c r="J99" s="125"/>
      <c r="K99" s="125"/>
      <c r="L99" s="125"/>
      <c r="M99" s="125"/>
      <c r="N99" s="125"/>
      <c r="O99" s="164" t="s">
        <v>52</v>
      </c>
      <c r="P99" s="165" t="e">
        <v>#REF!</v>
      </c>
      <c r="Q99" s="165">
        <v>4.0768457394319245E-2</v>
      </c>
      <c r="R99" s="165">
        <v>0.34564275718673826</v>
      </c>
      <c r="S99" s="165">
        <v>3.3740732898431096E-2</v>
      </c>
      <c r="T99" s="165">
        <v>5.6124670447071534E-6</v>
      </c>
    </row>
    <row r="100" spans="2:20">
      <c r="B100" s="164" t="s">
        <v>623</v>
      </c>
      <c r="C100" s="165">
        <v>1.5054039730610999E-2</v>
      </c>
      <c r="D100" s="125"/>
      <c r="E100" s="125"/>
      <c r="F100" s="125"/>
      <c r="G100" s="125"/>
      <c r="H100" s="125"/>
      <c r="I100" s="125"/>
      <c r="J100" s="125"/>
      <c r="K100" s="125"/>
      <c r="L100" s="125"/>
      <c r="M100" s="125"/>
      <c r="N100" s="125"/>
      <c r="O100" s="164" t="s">
        <v>623</v>
      </c>
      <c r="P100" s="165">
        <v>4.0768457394319245E-2</v>
      </c>
      <c r="Q100" s="165">
        <v>0.34564275718673826</v>
      </c>
      <c r="R100" s="165">
        <v>3.3740732898431096E-2</v>
      </c>
      <c r="S100" s="165">
        <v>5.6124670447071534E-6</v>
      </c>
      <c r="T100" s="165">
        <v>0</v>
      </c>
    </row>
    <row r="101" spans="2:20">
      <c r="B101" s="164" t="s">
        <v>430</v>
      </c>
      <c r="C101" s="165">
        <v>9.5092029138127365E-2</v>
      </c>
      <c r="D101" s="125"/>
      <c r="E101" s="125"/>
      <c r="F101" s="125"/>
      <c r="G101" s="125"/>
      <c r="H101" s="125"/>
      <c r="I101" s="125"/>
      <c r="J101" s="125"/>
      <c r="K101" s="125"/>
      <c r="L101" s="125"/>
      <c r="M101" s="125"/>
      <c r="N101" s="125"/>
      <c r="O101" s="164" t="s">
        <v>430</v>
      </c>
      <c r="P101" s="165">
        <v>0.34564275718673826</v>
      </c>
      <c r="Q101" s="165">
        <v>3.3740732898431096E-2</v>
      </c>
      <c r="R101" s="165">
        <v>5.6124670447071534E-6</v>
      </c>
      <c r="S101" s="165">
        <v>0</v>
      </c>
      <c r="T101" s="165">
        <v>0.21237182424401482</v>
      </c>
    </row>
    <row r="102" spans="2:20">
      <c r="B102" s="164" t="s">
        <v>913</v>
      </c>
      <c r="C102" s="165">
        <v>9.5190252512201964E-2</v>
      </c>
      <c r="D102" s="125"/>
      <c r="E102" s="125"/>
      <c r="F102" s="125"/>
      <c r="G102" s="125"/>
      <c r="H102" s="125"/>
      <c r="I102" s="125"/>
      <c r="J102" s="125"/>
      <c r="K102" s="125"/>
      <c r="L102" s="125"/>
      <c r="M102" s="125"/>
      <c r="N102" s="125"/>
      <c r="O102" s="164"/>
      <c r="P102" s="165"/>
      <c r="Q102" s="165"/>
      <c r="R102" s="165"/>
      <c r="S102" s="165"/>
      <c r="T102" s="165"/>
    </row>
    <row r="103" spans="2:20">
      <c r="B103" s="164"/>
      <c r="C103" s="166"/>
      <c r="D103" s="125"/>
      <c r="E103" s="125"/>
      <c r="F103" s="125"/>
      <c r="G103" s="125"/>
      <c r="H103" s="125"/>
      <c r="I103" s="125"/>
      <c r="J103" s="125"/>
      <c r="K103" s="125"/>
      <c r="L103" s="125"/>
      <c r="M103" s="125"/>
      <c r="N103" s="125"/>
      <c r="O103" s="164"/>
      <c r="P103" s="166"/>
      <c r="Q103" s="166"/>
      <c r="R103" s="166"/>
      <c r="S103" s="166"/>
      <c r="T103" s="166"/>
    </row>
    <row r="104" spans="2:20">
      <c r="B104" s="164" t="s">
        <v>877</v>
      </c>
      <c r="C104" s="165">
        <v>0.66</v>
      </c>
      <c r="D104" s="125"/>
      <c r="E104" s="125"/>
      <c r="F104" s="125"/>
      <c r="G104" s="125"/>
      <c r="H104" s="125"/>
      <c r="I104" s="125"/>
      <c r="J104" s="125"/>
      <c r="K104" s="125"/>
      <c r="L104" s="125"/>
      <c r="M104" s="125"/>
      <c r="N104" s="125"/>
      <c r="O104" s="164" t="s">
        <v>877</v>
      </c>
      <c r="P104" s="165">
        <v>1753.43</v>
      </c>
      <c r="Q104" s="165">
        <v>230.66999999166654</v>
      </c>
      <c r="R104" s="165">
        <v>0</v>
      </c>
      <c r="S104" s="165">
        <v>0</v>
      </c>
      <c r="T104" s="165">
        <v>0</v>
      </c>
    </row>
    <row r="105" spans="2:20">
      <c r="B105" s="164" t="s">
        <v>55</v>
      </c>
      <c r="C105" s="165">
        <v>0.14000000000000001</v>
      </c>
      <c r="D105" s="125"/>
      <c r="E105" s="125"/>
      <c r="F105" s="125"/>
      <c r="G105" s="125"/>
      <c r="H105" s="125"/>
      <c r="I105" s="125"/>
      <c r="J105" s="125"/>
      <c r="K105" s="125"/>
      <c r="L105" s="125"/>
      <c r="M105" s="125"/>
      <c r="N105" s="125"/>
      <c r="O105" s="164" t="s">
        <v>55</v>
      </c>
      <c r="P105" s="165">
        <v>0</v>
      </c>
      <c r="Q105" s="165">
        <v>0</v>
      </c>
      <c r="R105" s="165">
        <v>0</v>
      </c>
      <c r="S105" s="165">
        <v>0</v>
      </c>
      <c r="T105" s="165">
        <v>0</v>
      </c>
    </row>
    <row r="106" spans="2:20">
      <c r="B106" s="164" t="s">
        <v>878</v>
      </c>
      <c r="C106" s="165">
        <v>0.19</v>
      </c>
      <c r="D106" s="125"/>
      <c r="E106" s="125"/>
      <c r="F106" s="125"/>
      <c r="G106" s="125"/>
      <c r="H106" s="125"/>
      <c r="I106" s="125"/>
      <c r="J106" s="125"/>
      <c r="K106" s="125"/>
      <c r="L106" s="125"/>
      <c r="M106" s="125"/>
      <c r="N106" s="125"/>
      <c r="O106" s="164" t="s">
        <v>878</v>
      </c>
      <c r="P106" s="165">
        <v>2030.5</v>
      </c>
      <c r="Q106" s="165">
        <v>-258.02500000000003</v>
      </c>
      <c r="R106" s="165">
        <v>0</v>
      </c>
      <c r="S106" s="165">
        <v>0</v>
      </c>
      <c r="T106" s="165">
        <v>0</v>
      </c>
    </row>
    <row r="107" spans="2:20">
      <c r="B107" s="164" t="s">
        <v>512</v>
      </c>
      <c r="C107" s="165">
        <v>0</v>
      </c>
      <c r="D107" s="125"/>
      <c r="E107" s="125"/>
      <c r="F107" s="125"/>
      <c r="G107" s="125"/>
      <c r="H107" s="125"/>
      <c r="I107" s="125"/>
      <c r="J107" s="125"/>
      <c r="K107" s="125"/>
      <c r="L107" s="125"/>
      <c r="M107" s="125"/>
      <c r="N107" s="125"/>
      <c r="O107" s="164" t="s">
        <v>512</v>
      </c>
      <c r="P107" s="165">
        <v>0</v>
      </c>
      <c r="Q107" s="165">
        <v>0</v>
      </c>
      <c r="R107" s="165">
        <v>0</v>
      </c>
      <c r="S107" s="165">
        <v>0</v>
      </c>
      <c r="T107" s="165">
        <v>0</v>
      </c>
    </row>
    <row r="108" spans="2:20">
      <c r="B108" s="163"/>
      <c r="C108" s="125"/>
      <c r="D108" s="125"/>
      <c r="E108" s="125"/>
      <c r="F108" s="125"/>
      <c r="G108" s="125"/>
      <c r="H108" s="125"/>
      <c r="I108" s="125"/>
      <c r="J108" s="125"/>
      <c r="K108" s="125"/>
      <c r="L108" s="125"/>
      <c r="M108" s="125"/>
      <c r="N108" s="125"/>
      <c r="O108" s="163"/>
      <c r="P108" s="125"/>
      <c r="Q108" s="125"/>
      <c r="R108" s="125"/>
      <c r="S108" s="125"/>
      <c r="T108" s="125"/>
    </row>
    <row r="109" spans="2:20">
      <c r="B109" s="163"/>
      <c r="C109" s="125"/>
      <c r="D109" s="125"/>
      <c r="E109" s="125"/>
      <c r="F109" s="125"/>
      <c r="G109" s="125"/>
      <c r="H109" s="125"/>
      <c r="I109" s="125"/>
      <c r="J109" s="125"/>
      <c r="K109" s="125"/>
      <c r="L109" s="125"/>
      <c r="M109" s="125"/>
      <c r="N109" s="125"/>
      <c r="O109" s="163"/>
      <c r="P109" s="125"/>
      <c r="Q109" s="125"/>
      <c r="R109" s="125"/>
      <c r="S109" s="125"/>
      <c r="T109" s="125"/>
    </row>
    <row r="110" spans="2:20">
      <c r="B110" s="163"/>
      <c r="C110" s="125"/>
      <c r="D110" s="125"/>
      <c r="E110" s="125"/>
      <c r="F110" s="125"/>
      <c r="G110" s="125"/>
      <c r="H110" s="125"/>
      <c r="I110" s="125"/>
      <c r="J110" s="125"/>
      <c r="K110" s="125"/>
      <c r="L110" s="125"/>
      <c r="M110" s="125"/>
      <c r="N110" s="125"/>
      <c r="O110" s="163"/>
      <c r="P110" s="125"/>
      <c r="Q110" s="125"/>
      <c r="R110" s="125"/>
      <c r="S110" s="125"/>
      <c r="T110" s="125"/>
    </row>
  </sheetData>
  <pageMargins left="0.59055118110236227" right="0.59055118110236227" top="0.98425196850393704" bottom="0.98425196850393704" header="0.51181102362204722" footer="0.51181102362204722"/>
  <pageSetup paperSize="9" scale="5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3"/>
  <sheetViews>
    <sheetView zoomScale="85" zoomScaleNormal="85" workbookViewId="0">
      <selection activeCell="A17" sqref="A17"/>
    </sheetView>
  </sheetViews>
  <sheetFormatPr defaultRowHeight="14.4"/>
  <cols>
    <col min="1" max="1" width="28.5546875" style="3" customWidth="1"/>
    <col min="2" max="2" width="15.6640625" style="3" bestFit="1" customWidth="1"/>
    <col min="3" max="3" width="4.33203125" style="3" customWidth="1"/>
    <col min="4" max="4" width="4.88671875" style="3" bestFit="1" customWidth="1"/>
    <col min="5" max="5" width="3.88671875" style="3" customWidth="1"/>
    <col min="6" max="6" width="12" style="3" bestFit="1" customWidth="1"/>
    <col min="7" max="7" width="4.33203125" style="3" customWidth="1"/>
    <col min="8" max="8" width="7.88671875" style="3" bestFit="1" customWidth="1"/>
    <col min="9" max="9" width="3.88671875" style="3" customWidth="1"/>
    <col min="10" max="10" width="15" style="3" bestFit="1" customWidth="1"/>
    <col min="11" max="11" width="10.109375" style="3" customWidth="1"/>
    <col min="12" max="12" width="7.88671875" style="3" bestFit="1" customWidth="1"/>
    <col min="13" max="13" width="3.88671875" style="3" customWidth="1"/>
    <col min="14" max="14" width="10.6640625" style="3" customWidth="1"/>
    <col min="15" max="15" width="4.33203125" style="3" customWidth="1"/>
    <col min="16" max="16" width="8.109375" style="3" customWidth="1"/>
    <col min="17" max="17" width="3.88671875" style="3" customWidth="1"/>
    <col min="18" max="18" width="11.109375" style="3" customWidth="1"/>
    <col min="19" max="19" width="4.33203125" style="3" customWidth="1"/>
    <col min="20" max="20" width="16.6640625" style="3" customWidth="1"/>
    <col min="21" max="21" width="5.88671875" style="3" bestFit="1" customWidth="1"/>
    <col min="22" max="22" width="10.6640625" style="3" customWidth="1"/>
    <col min="23" max="23" width="4.33203125" style="3" customWidth="1"/>
    <col min="24" max="24" width="8.33203125" style="3" customWidth="1"/>
    <col min="25" max="25" width="3.88671875" style="3" customWidth="1"/>
    <col min="26" max="26" width="8.109375" style="3" hidden="1" customWidth="1"/>
    <col min="27" max="27" width="4.33203125" style="3" hidden="1" customWidth="1"/>
    <col min="28" max="28" width="6.6640625" style="3" hidden="1" customWidth="1"/>
    <col min="29" max="29" width="3.88671875" style="3" hidden="1" customWidth="1"/>
    <col min="30" max="30" width="16.5546875" style="3" customWidth="1"/>
    <col min="31" max="31" width="3.5546875" style="3" customWidth="1"/>
    <col min="32" max="32" width="6.6640625" style="3" customWidth="1"/>
    <col min="33" max="33" width="3.6640625" style="3" customWidth="1"/>
    <col min="34" max="34" width="4.109375" style="3" customWidth="1"/>
    <col min="35" max="207" width="8.88671875" style="911"/>
    <col min="208" max="208" width="26.5546875" style="911" customWidth="1"/>
    <col min="209" max="209" width="10.5546875" style="911" customWidth="1"/>
    <col min="210" max="210" width="4.5546875" style="911" customWidth="1"/>
    <col min="211" max="211" width="8.109375" style="911" customWidth="1"/>
    <col min="212" max="212" width="3.6640625" style="911" customWidth="1"/>
    <col min="213" max="213" width="12" style="911" customWidth="1"/>
    <col min="214" max="214" width="10" style="911" bestFit="1" customWidth="1"/>
    <col min="215" max="216" width="8.109375" style="911" bestFit="1" customWidth="1"/>
    <col min="217" max="217" width="10.5546875" style="911" customWidth="1"/>
    <col min="218" max="218" width="3.88671875" style="911" customWidth="1"/>
    <col min="219" max="219" width="7.44140625" style="911" bestFit="1" customWidth="1"/>
    <col min="220" max="220" width="3.6640625" style="911" customWidth="1"/>
    <col min="221" max="221" width="8.88671875" style="911"/>
    <col min="222" max="222" width="3.5546875" style="911" customWidth="1"/>
    <col min="223" max="223" width="5.109375" style="911" customWidth="1"/>
    <col min="224" max="224" width="3.6640625" style="911" customWidth="1"/>
    <col min="225" max="225" width="8.88671875" style="911"/>
    <col min="226" max="226" width="3.5546875" style="911" customWidth="1"/>
    <col min="227" max="227" width="5.109375" style="911" customWidth="1"/>
    <col min="228" max="228" width="3.6640625" style="911" customWidth="1"/>
    <col min="229" max="229" width="8.88671875" style="911"/>
    <col min="230" max="230" width="3.5546875" style="911" customWidth="1"/>
    <col min="231" max="231" width="5.109375" style="911" customWidth="1"/>
    <col min="232" max="232" width="3.6640625" style="911" customWidth="1"/>
    <col min="233" max="233" width="9.109375" style="911" customWidth="1"/>
    <col min="234" max="234" width="3.5546875" style="911" customWidth="1"/>
    <col min="235" max="235" width="5.109375" style="911" customWidth="1"/>
    <col min="236" max="236" width="3.6640625" style="911" customWidth="1"/>
    <col min="237" max="237" width="9.109375" style="911" customWidth="1"/>
    <col min="238" max="238" width="3.5546875" style="911" customWidth="1"/>
    <col min="239" max="239" width="5.109375" style="911" customWidth="1"/>
    <col min="240" max="240" width="3.6640625" style="911" customWidth="1"/>
    <col min="241" max="241" width="9.109375" style="911" customWidth="1"/>
    <col min="242" max="242" width="3.5546875" style="911" customWidth="1"/>
    <col min="243" max="243" width="5.109375" style="911" customWidth="1"/>
    <col min="244" max="244" width="3.6640625" style="911" customWidth="1"/>
    <col min="245" max="245" width="8.88671875" style="911"/>
    <col min="246" max="246" width="3.5546875" style="911" customWidth="1"/>
    <col min="247" max="247" width="5.109375" style="911" customWidth="1"/>
    <col min="248" max="248" width="3.6640625" style="911" customWidth="1"/>
    <col min="249" max="249" width="10.88671875" style="911" bestFit="1" customWidth="1"/>
    <col min="250" max="250" width="3.5546875" style="911" customWidth="1"/>
    <col min="251" max="251" width="6.6640625" style="911" customWidth="1"/>
    <col min="252" max="252" width="3.6640625" style="911" customWidth="1"/>
    <col min="253" max="253" width="8.88671875" style="911"/>
    <col min="254" max="254" width="21.109375" style="911" customWidth="1"/>
    <col min="255" max="255" width="10.44140625" style="911" bestFit="1" customWidth="1"/>
    <col min="256" max="260" width="9.109375" style="911" customWidth="1"/>
    <col min="261" max="463" width="8.88671875" style="911"/>
    <col min="464" max="464" width="26.5546875" style="911" customWidth="1"/>
    <col min="465" max="465" width="10.5546875" style="911" customWidth="1"/>
    <col min="466" max="466" width="4.5546875" style="911" customWidth="1"/>
    <col min="467" max="467" width="8.109375" style="911" customWidth="1"/>
    <col min="468" max="468" width="3.6640625" style="911" customWidth="1"/>
    <col min="469" max="469" width="12" style="911" customWidth="1"/>
    <col min="470" max="470" width="10" style="911" bestFit="1" customWidth="1"/>
    <col min="471" max="472" width="8.109375" style="911" bestFit="1" customWidth="1"/>
    <col min="473" max="473" width="10.5546875" style="911" customWidth="1"/>
    <col min="474" max="474" width="3.88671875" style="911" customWidth="1"/>
    <col min="475" max="475" width="7.44140625" style="911" bestFit="1" customWidth="1"/>
    <col min="476" max="476" width="3.6640625" style="911" customWidth="1"/>
    <col min="477" max="477" width="8.88671875" style="911"/>
    <col min="478" max="478" width="3.5546875" style="911" customWidth="1"/>
    <col min="479" max="479" width="5.109375" style="911" customWidth="1"/>
    <col min="480" max="480" width="3.6640625" style="911" customWidth="1"/>
    <col min="481" max="481" width="8.88671875" style="911"/>
    <col min="482" max="482" width="3.5546875" style="911" customWidth="1"/>
    <col min="483" max="483" width="5.109375" style="911" customWidth="1"/>
    <col min="484" max="484" width="3.6640625" style="911" customWidth="1"/>
    <col min="485" max="485" width="8.88671875" style="911"/>
    <col min="486" max="486" width="3.5546875" style="911" customWidth="1"/>
    <col min="487" max="487" width="5.109375" style="911" customWidth="1"/>
    <col min="488" max="488" width="3.6640625" style="911" customWidth="1"/>
    <col min="489" max="489" width="9.109375" style="911" customWidth="1"/>
    <col min="490" max="490" width="3.5546875" style="911" customWidth="1"/>
    <col min="491" max="491" width="5.109375" style="911" customWidth="1"/>
    <col min="492" max="492" width="3.6640625" style="911" customWidth="1"/>
    <col min="493" max="493" width="9.109375" style="911" customWidth="1"/>
    <col min="494" max="494" width="3.5546875" style="911" customWidth="1"/>
    <col min="495" max="495" width="5.109375" style="911" customWidth="1"/>
    <col min="496" max="496" width="3.6640625" style="911" customWidth="1"/>
    <col min="497" max="497" width="9.109375" style="911" customWidth="1"/>
    <col min="498" max="498" width="3.5546875" style="911" customWidth="1"/>
    <col min="499" max="499" width="5.109375" style="911" customWidth="1"/>
    <col min="500" max="500" width="3.6640625" style="911" customWidth="1"/>
    <col min="501" max="501" width="8.88671875" style="911"/>
    <col min="502" max="502" width="3.5546875" style="911" customWidth="1"/>
    <col min="503" max="503" width="5.109375" style="911" customWidth="1"/>
    <col min="504" max="504" width="3.6640625" style="911" customWidth="1"/>
    <col min="505" max="505" width="10.88671875" style="911" bestFit="1" customWidth="1"/>
    <col min="506" max="506" width="3.5546875" style="911" customWidth="1"/>
    <col min="507" max="507" width="6.6640625" style="911" customWidth="1"/>
    <col min="508" max="508" width="3.6640625" style="911" customWidth="1"/>
    <col min="509" max="509" width="8.88671875" style="911"/>
    <col min="510" max="510" width="21.109375" style="911" customWidth="1"/>
    <col min="511" max="511" width="10.44140625" style="911" bestFit="1" customWidth="1"/>
    <col min="512" max="516" width="9.109375" style="911" customWidth="1"/>
    <col min="517" max="719" width="8.88671875" style="911"/>
    <col min="720" max="720" width="26.5546875" style="911" customWidth="1"/>
    <col min="721" max="721" width="10.5546875" style="911" customWidth="1"/>
    <col min="722" max="722" width="4.5546875" style="911" customWidth="1"/>
    <col min="723" max="723" width="8.109375" style="911" customWidth="1"/>
    <col min="724" max="724" width="3.6640625" style="911" customWidth="1"/>
    <col min="725" max="725" width="12" style="911" customWidth="1"/>
    <col min="726" max="726" width="10" style="911" bestFit="1" customWidth="1"/>
    <col min="727" max="728" width="8.109375" style="911" bestFit="1" customWidth="1"/>
    <col min="729" max="729" width="10.5546875" style="911" customWidth="1"/>
    <col min="730" max="730" width="3.88671875" style="911" customWidth="1"/>
    <col min="731" max="731" width="7.44140625" style="911" bestFit="1" customWidth="1"/>
    <col min="732" max="732" width="3.6640625" style="911" customWidth="1"/>
    <col min="733" max="733" width="8.88671875" style="911"/>
    <col min="734" max="734" width="3.5546875" style="911" customWidth="1"/>
    <col min="735" max="735" width="5.109375" style="911" customWidth="1"/>
    <col min="736" max="736" width="3.6640625" style="911" customWidth="1"/>
    <col min="737" max="737" width="8.88671875" style="911"/>
    <col min="738" max="738" width="3.5546875" style="911" customWidth="1"/>
    <col min="739" max="739" width="5.109375" style="911" customWidth="1"/>
    <col min="740" max="740" width="3.6640625" style="911" customWidth="1"/>
    <col min="741" max="741" width="8.88671875" style="911"/>
    <col min="742" max="742" width="3.5546875" style="911" customWidth="1"/>
    <col min="743" max="743" width="5.109375" style="911" customWidth="1"/>
    <col min="744" max="744" width="3.6640625" style="911" customWidth="1"/>
    <col min="745" max="745" width="9.109375" style="911" customWidth="1"/>
    <col min="746" max="746" width="3.5546875" style="911" customWidth="1"/>
    <col min="747" max="747" width="5.109375" style="911" customWidth="1"/>
    <col min="748" max="748" width="3.6640625" style="911" customWidth="1"/>
    <col min="749" max="749" width="9.109375" style="911" customWidth="1"/>
    <col min="750" max="750" width="3.5546875" style="911" customWidth="1"/>
    <col min="751" max="751" width="5.109375" style="911" customWidth="1"/>
    <col min="752" max="752" width="3.6640625" style="911" customWidth="1"/>
    <col min="753" max="753" width="9.109375" style="911" customWidth="1"/>
    <col min="754" max="754" width="3.5546875" style="911" customWidth="1"/>
    <col min="755" max="755" width="5.109375" style="911" customWidth="1"/>
    <col min="756" max="756" width="3.6640625" style="911" customWidth="1"/>
    <col min="757" max="757" width="8.88671875" style="911"/>
    <col min="758" max="758" width="3.5546875" style="911" customWidth="1"/>
    <col min="759" max="759" width="5.109375" style="911" customWidth="1"/>
    <col min="760" max="760" width="3.6640625" style="911" customWidth="1"/>
    <col min="761" max="761" width="10.88671875" style="911" bestFit="1" customWidth="1"/>
    <col min="762" max="762" width="3.5546875" style="911" customWidth="1"/>
    <col min="763" max="763" width="6.6640625" style="911" customWidth="1"/>
    <col min="764" max="764" width="3.6640625" style="911" customWidth="1"/>
    <col min="765" max="765" width="8.88671875" style="911"/>
    <col min="766" max="766" width="21.109375" style="911" customWidth="1"/>
    <col min="767" max="767" width="10.44140625" style="911" bestFit="1" customWidth="1"/>
    <col min="768" max="772" width="9.109375" style="911" customWidth="1"/>
    <col min="773" max="975" width="8.88671875" style="911"/>
    <col min="976" max="976" width="26.5546875" style="911" customWidth="1"/>
    <col min="977" max="977" width="10.5546875" style="911" customWidth="1"/>
    <col min="978" max="978" width="4.5546875" style="911" customWidth="1"/>
    <col min="979" max="979" width="8.109375" style="911" customWidth="1"/>
    <col min="980" max="980" width="3.6640625" style="911" customWidth="1"/>
    <col min="981" max="981" width="12" style="911" customWidth="1"/>
    <col min="982" max="982" width="10" style="911" bestFit="1" customWidth="1"/>
    <col min="983" max="984" width="8.109375" style="911" bestFit="1" customWidth="1"/>
    <col min="985" max="985" width="10.5546875" style="911" customWidth="1"/>
    <col min="986" max="986" width="3.88671875" style="911" customWidth="1"/>
    <col min="987" max="987" width="7.44140625" style="911" bestFit="1" customWidth="1"/>
    <col min="988" max="988" width="3.6640625" style="911" customWidth="1"/>
    <col min="989" max="989" width="8.88671875" style="911"/>
    <col min="990" max="990" width="3.5546875" style="911" customWidth="1"/>
    <col min="991" max="991" width="5.109375" style="911" customWidth="1"/>
    <col min="992" max="992" width="3.6640625" style="911" customWidth="1"/>
    <col min="993" max="993" width="8.88671875" style="911"/>
    <col min="994" max="994" width="3.5546875" style="911" customWidth="1"/>
    <col min="995" max="995" width="5.109375" style="911" customWidth="1"/>
    <col min="996" max="996" width="3.6640625" style="911" customWidth="1"/>
    <col min="997" max="997" width="8.88671875" style="911"/>
    <col min="998" max="998" width="3.5546875" style="911" customWidth="1"/>
    <col min="999" max="999" width="5.109375" style="911" customWidth="1"/>
    <col min="1000" max="1000" width="3.6640625" style="911" customWidth="1"/>
    <col min="1001" max="1001" width="9.109375" style="911" customWidth="1"/>
    <col min="1002" max="1002" width="3.5546875" style="911" customWidth="1"/>
    <col min="1003" max="1003" width="5.109375" style="911" customWidth="1"/>
    <col min="1004" max="1004" width="3.6640625" style="911" customWidth="1"/>
    <col min="1005" max="1005" width="9.109375" style="911" customWidth="1"/>
    <col min="1006" max="1006" width="3.5546875" style="911" customWidth="1"/>
    <col min="1007" max="1007" width="5.109375" style="911" customWidth="1"/>
    <col min="1008" max="1008" width="3.6640625" style="911" customWidth="1"/>
    <col min="1009" max="1009" width="9.109375" style="911" customWidth="1"/>
    <col min="1010" max="1010" width="3.5546875" style="911" customWidth="1"/>
    <col min="1011" max="1011" width="5.109375" style="911" customWidth="1"/>
    <col min="1012" max="1012" width="3.6640625" style="911" customWidth="1"/>
    <col min="1013" max="1013" width="8.88671875" style="911"/>
    <col min="1014" max="1014" width="3.5546875" style="911" customWidth="1"/>
    <col min="1015" max="1015" width="5.109375" style="911" customWidth="1"/>
    <col min="1016" max="1016" width="3.6640625" style="911" customWidth="1"/>
    <col min="1017" max="1017" width="10.88671875" style="911" bestFit="1" customWidth="1"/>
    <col min="1018" max="1018" width="3.5546875" style="911" customWidth="1"/>
    <col min="1019" max="1019" width="6.6640625" style="911" customWidth="1"/>
    <col min="1020" max="1020" width="3.6640625" style="911" customWidth="1"/>
    <col min="1021" max="1021" width="8.88671875" style="911"/>
    <col min="1022" max="1022" width="21.109375" style="911" customWidth="1"/>
    <col min="1023" max="1023" width="10.44140625" style="911" bestFit="1" customWidth="1"/>
    <col min="1024" max="1028" width="9.109375" style="911" customWidth="1"/>
    <col min="1029" max="1231" width="8.88671875" style="911"/>
    <col min="1232" max="1232" width="26.5546875" style="911" customWidth="1"/>
    <col min="1233" max="1233" width="10.5546875" style="911" customWidth="1"/>
    <col min="1234" max="1234" width="4.5546875" style="911" customWidth="1"/>
    <col min="1235" max="1235" width="8.109375" style="911" customWidth="1"/>
    <col min="1236" max="1236" width="3.6640625" style="911" customWidth="1"/>
    <col min="1237" max="1237" width="12" style="911" customWidth="1"/>
    <col min="1238" max="1238" width="10" style="911" bestFit="1" customWidth="1"/>
    <col min="1239" max="1240" width="8.109375" style="911" bestFit="1" customWidth="1"/>
    <col min="1241" max="1241" width="10.5546875" style="911" customWidth="1"/>
    <col min="1242" max="1242" width="3.88671875" style="911" customWidth="1"/>
    <col min="1243" max="1243" width="7.44140625" style="911" bestFit="1" customWidth="1"/>
    <col min="1244" max="1244" width="3.6640625" style="911" customWidth="1"/>
    <col min="1245" max="1245" width="8.88671875" style="911"/>
    <col min="1246" max="1246" width="3.5546875" style="911" customWidth="1"/>
    <col min="1247" max="1247" width="5.109375" style="911" customWidth="1"/>
    <col min="1248" max="1248" width="3.6640625" style="911" customWidth="1"/>
    <col min="1249" max="1249" width="8.88671875" style="911"/>
    <col min="1250" max="1250" width="3.5546875" style="911" customWidth="1"/>
    <col min="1251" max="1251" width="5.109375" style="911" customWidth="1"/>
    <col min="1252" max="1252" width="3.6640625" style="911" customWidth="1"/>
    <col min="1253" max="1253" width="8.88671875" style="911"/>
    <col min="1254" max="1254" width="3.5546875" style="911" customWidth="1"/>
    <col min="1255" max="1255" width="5.109375" style="911" customWidth="1"/>
    <col min="1256" max="1256" width="3.6640625" style="911" customWidth="1"/>
    <col min="1257" max="1257" width="9.109375" style="911" customWidth="1"/>
    <col min="1258" max="1258" width="3.5546875" style="911" customWidth="1"/>
    <col min="1259" max="1259" width="5.109375" style="911" customWidth="1"/>
    <col min="1260" max="1260" width="3.6640625" style="911" customWidth="1"/>
    <col min="1261" max="1261" width="9.109375" style="911" customWidth="1"/>
    <col min="1262" max="1262" width="3.5546875" style="911" customWidth="1"/>
    <col min="1263" max="1263" width="5.109375" style="911" customWidth="1"/>
    <col min="1264" max="1264" width="3.6640625" style="911" customWidth="1"/>
    <col min="1265" max="1265" width="9.109375" style="911" customWidth="1"/>
    <col min="1266" max="1266" width="3.5546875" style="911" customWidth="1"/>
    <col min="1267" max="1267" width="5.109375" style="911" customWidth="1"/>
    <col min="1268" max="1268" width="3.6640625" style="911" customWidth="1"/>
    <col min="1269" max="1269" width="8.88671875" style="911"/>
    <col min="1270" max="1270" width="3.5546875" style="911" customWidth="1"/>
    <col min="1271" max="1271" width="5.109375" style="911" customWidth="1"/>
    <col min="1272" max="1272" width="3.6640625" style="911" customWidth="1"/>
    <col min="1273" max="1273" width="10.88671875" style="911" bestFit="1" customWidth="1"/>
    <col min="1274" max="1274" width="3.5546875" style="911" customWidth="1"/>
    <col min="1275" max="1275" width="6.6640625" style="911" customWidth="1"/>
    <col min="1276" max="1276" width="3.6640625" style="911" customWidth="1"/>
    <col min="1277" max="1277" width="8.88671875" style="911"/>
    <col min="1278" max="1278" width="21.109375" style="911" customWidth="1"/>
    <col min="1279" max="1279" width="10.44140625" style="911" bestFit="1" customWidth="1"/>
    <col min="1280" max="1284" width="9.109375" style="911" customWidth="1"/>
    <col min="1285" max="1487" width="8.88671875" style="911"/>
    <col min="1488" max="1488" width="26.5546875" style="911" customWidth="1"/>
    <col min="1489" max="1489" width="10.5546875" style="911" customWidth="1"/>
    <col min="1490" max="1490" width="4.5546875" style="911" customWidth="1"/>
    <col min="1491" max="1491" width="8.109375" style="911" customWidth="1"/>
    <col min="1492" max="1492" width="3.6640625" style="911" customWidth="1"/>
    <col min="1493" max="1493" width="12" style="911" customWidth="1"/>
    <col min="1494" max="1494" width="10" style="911" bestFit="1" customWidth="1"/>
    <col min="1495" max="1496" width="8.109375" style="911" bestFit="1" customWidth="1"/>
    <col min="1497" max="1497" width="10.5546875" style="911" customWidth="1"/>
    <col min="1498" max="1498" width="3.88671875" style="911" customWidth="1"/>
    <col min="1499" max="1499" width="7.44140625" style="911" bestFit="1" customWidth="1"/>
    <col min="1500" max="1500" width="3.6640625" style="911" customWidth="1"/>
    <col min="1501" max="1501" width="8.88671875" style="911"/>
    <col min="1502" max="1502" width="3.5546875" style="911" customWidth="1"/>
    <col min="1503" max="1503" width="5.109375" style="911" customWidth="1"/>
    <col min="1504" max="1504" width="3.6640625" style="911" customWidth="1"/>
    <col min="1505" max="1505" width="8.88671875" style="911"/>
    <col min="1506" max="1506" width="3.5546875" style="911" customWidth="1"/>
    <col min="1507" max="1507" width="5.109375" style="911" customWidth="1"/>
    <col min="1508" max="1508" width="3.6640625" style="911" customWidth="1"/>
    <col min="1509" max="1509" width="8.88671875" style="911"/>
    <col min="1510" max="1510" width="3.5546875" style="911" customWidth="1"/>
    <col min="1511" max="1511" width="5.109375" style="911" customWidth="1"/>
    <col min="1512" max="1512" width="3.6640625" style="911" customWidth="1"/>
    <col min="1513" max="1513" width="9.109375" style="911" customWidth="1"/>
    <col min="1514" max="1514" width="3.5546875" style="911" customWidth="1"/>
    <col min="1515" max="1515" width="5.109375" style="911" customWidth="1"/>
    <col min="1516" max="1516" width="3.6640625" style="911" customWidth="1"/>
    <col min="1517" max="1517" width="9.109375" style="911" customWidth="1"/>
    <col min="1518" max="1518" width="3.5546875" style="911" customWidth="1"/>
    <col min="1519" max="1519" width="5.109375" style="911" customWidth="1"/>
    <col min="1520" max="1520" width="3.6640625" style="911" customWidth="1"/>
    <col min="1521" max="1521" width="9.109375" style="911" customWidth="1"/>
    <col min="1522" max="1522" width="3.5546875" style="911" customWidth="1"/>
    <col min="1523" max="1523" width="5.109375" style="911" customWidth="1"/>
    <col min="1524" max="1524" width="3.6640625" style="911" customWidth="1"/>
    <col min="1525" max="1525" width="8.88671875" style="911"/>
    <col min="1526" max="1526" width="3.5546875" style="911" customWidth="1"/>
    <col min="1527" max="1527" width="5.109375" style="911" customWidth="1"/>
    <col min="1528" max="1528" width="3.6640625" style="911" customWidth="1"/>
    <col min="1529" max="1529" width="10.88671875" style="911" bestFit="1" customWidth="1"/>
    <col min="1530" max="1530" width="3.5546875" style="911" customWidth="1"/>
    <col min="1531" max="1531" width="6.6640625" style="911" customWidth="1"/>
    <col min="1532" max="1532" width="3.6640625" style="911" customWidth="1"/>
    <col min="1533" max="1533" width="8.88671875" style="911"/>
    <col min="1534" max="1534" width="21.109375" style="911" customWidth="1"/>
    <col min="1535" max="1535" width="10.44140625" style="911" bestFit="1" customWidth="1"/>
    <col min="1536" max="1540" width="9.109375" style="911" customWidth="1"/>
    <col min="1541" max="1743" width="8.88671875" style="911"/>
    <col min="1744" max="1744" width="26.5546875" style="911" customWidth="1"/>
    <col min="1745" max="1745" width="10.5546875" style="911" customWidth="1"/>
    <col min="1746" max="1746" width="4.5546875" style="911" customWidth="1"/>
    <col min="1747" max="1747" width="8.109375" style="911" customWidth="1"/>
    <col min="1748" max="1748" width="3.6640625" style="911" customWidth="1"/>
    <col min="1749" max="1749" width="12" style="911" customWidth="1"/>
    <col min="1750" max="1750" width="10" style="911" bestFit="1" customWidth="1"/>
    <col min="1751" max="1752" width="8.109375" style="911" bestFit="1" customWidth="1"/>
    <col min="1753" max="1753" width="10.5546875" style="911" customWidth="1"/>
    <col min="1754" max="1754" width="3.88671875" style="911" customWidth="1"/>
    <col min="1755" max="1755" width="7.44140625" style="911" bestFit="1" customWidth="1"/>
    <col min="1756" max="1756" width="3.6640625" style="911" customWidth="1"/>
    <col min="1757" max="1757" width="8.88671875" style="911"/>
    <col min="1758" max="1758" width="3.5546875" style="911" customWidth="1"/>
    <col min="1759" max="1759" width="5.109375" style="911" customWidth="1"/>
    <col min="1760" max="1760" width="3.6640625" style="911" customWidth="1"/>
    <col min="1761" max="1761" width="8.88671875" style="911"/>
    <col min="1762" max="1762" width="3.5546875" style="911" customWidth="1"/>
    <col min="1763" max="1763" width="5.109375" style="911" customWidth="1"/>
    <col min="1764" max="1764" width="3.6640625" style="911" customWidth="1"/>
    <col min="1765" max="1765" width="8.88671875" style="911"/>
    <col min="1766" max="1766" width="3.5546875" style="911" customWidth="1"/>
    <col min="1767" max="1767" width="5.109375" style="911" customWidth="1"/>
    <col min="1768" max="1768" width="3.6640625" style="911" customWidth="1"/>
    <col min="1769" max="1769" width="9.109375" style="911" customWidth="1"/>
    <col min="1770" max="1770" width="3.5546875" style="911" customWidth="1"/>
    <col min="1771" max="1771" width="5.109375" style="911" customWidth="1"/>
    <col min="1772" max="1772" width="3.6640625" style="911" customWidth="1"/>
    <col min="1773" max="1773" width="9.109375" style="911" customWidth="1"/>
    <col min="1774" max="1774" width="3.5546875" style="911" customWidth="1"/>
    <col min="1775" max="1775" width="5.109375" style="911" customWidth="1"/>
    <col min="1776" max="1776" width="3.6640625" style="911" customWidth="1"/>
    <col min="1777" max="1777" width="9.109375" style="911" customWidth="1"/>
    <col min="1778" max="1778" width="3.5546875" style="911" customWidth="1"/>
    <col min="1779" max="1779" width="5.109375" style="911" customWidth="1"/>
    <col min="1780" max="1780" width="3.6640625" style="911" customWidth="1"/>
    <col min="1781" max="1781" width="8.88671875" style="911"/>
    <col min="1782" max="1782" width="3.5546875" style="911" customWidth="1"/>
    <col min="1783" max="1783" width="5.109375" style="911" customWidth="1"/>
    <col min="1784" max="1784" width="3.6640625" style="911" customWidth="1"/>
    <col min="1785" max="1785" width="10.88671875" style="911" bestFit="1" customWidth="1"/>
    <col min="1786" max="1786" width="3.5546875" style="911" customWidth="1"/>
    <col min="1787" max="1787" width="6.6640625" style="911" customWidth="1"/>
    <col min="1788" max="1788" width="3.6640625" style="911" customWidth="1"/>
    <col min="1789" max="1789" width="8.88671875" style="911"/>
    <col min="1790" max="1790" width="21.109375" style="911" customWidth="1"/>
    <col min="1791" max="1791" width="10.44140625" style="911" bestFit="1" customWidth="1"/>
    <col min="1792" max="1796" width="9.109375" style="911" customWidth="1"/>
    <col min="1797" max="1999" width="8.88671875" style="911"/>
    <col min="2000" max="2000" width="26.5546875" style="911" customWidth="1"/>
    <col min="2001" max="2001" width="10.5546875" style="911" customWidth="1"/>
    <col min="2002" max="2002" width="4.5546875" style="911" customWidth="1"/>
    <col min="2003" max="2003" width="8.109375" style="911" customWidth="1"/>
    <col min="2004" max="2004" width="3.6640625" style="911" customWidth="1"/>
    <col min="2005" max="2005" width="12" style="911" customWidth="1"/>
    <col min="2006" max="2006" width="10" style="911" bestFit="1" customWidth="1"/>
    <col min="2007" max="2008" width="8.109375" style="911" bestFit="1" customWidth="1"/>
    <col min="2009" max="2009" width="10.5546875" style="911" customWidth="1"/>
    <col min="2010" max="2010" width="3.88671875" style="911" customWidth="1"/>
    <col min="2011" max="2011" width="7.44140625" style="911" bestFit="1" customWidth="1"/>
    <col min="2012" max="2012" width="3.6640625" style="911" customWidth="1"/>
    <col min="2013" max="2013" width="8.88671875" style="911"/>
    <col min="2014" max="2014" width="3.5546875" style="911" customWidth="1"/>
    <col min="2015" max="2015" width="5.109375" style="911" customWidth="1"/>
    <col min="2016" max="2016" width="3.6640625" style="911" customWidth="1"/>
    <col min="2017" max="2017" width="8.88671875" style="911"/>
    <col min="2018" max="2018" width="3.5546875" style="911" customWidth="1"/>
    <col min="2019" max="2019" width="5.109375" style="911" customWidth="1"/>
    <col min="2020" max="2020" width="3.6640625" style="911" customWidth="1"/>
    <col min="2021" max="2021" width="8.88671875" style="911"/>
    <col min="2022" max="2022" width="3.5546875" style="911" customWidth="1"/>
    <col min="2023" max="2023" width="5.109375" style="911" customWidth="1"/>
    <col min="2024" max="2024" width="3.6640625" style="911" customWidth="1"/>
    <col min="2025" max="2025" width="9.109375" style="911" customWidth="1"/>
    <col min="2026" max="2026" width="3.5546875" style="911" customWidth="1"/>
    <col min="2027" max="2027" width="5.109375" style="911" customWidth="1"/>
    <col min="2028" max="2028" width="3.6640625" style="911" customWidth="1"/>
    <col min="2029" max="2029" width="9.109375" style="911" customWidth="1"/>
    <col min="2030" max="2030" width="3.5546875" style="911" customWidth="1"/>
    <col min="2031" max="2031" width="5.109375" style="911" customWidth="1"/>
    <col min="2032" max="2032" width="3.6640625" style="911" customWidth="1"/>
    <col min="2033" max="2033" width="9.109375" style="911" customWidth="1"/>
    <col min="2034" max="2034" width="3.5546875" style="911" customWidth="1"/>
    <col min="2035" max="2035" width="5.109375" style="911" customWidth="1"/>
    <col min="2036" max="2036" width="3.6640625" style="911" customWidth="1"/>
    <col min="2037" max="2037" width="8.88671875" style="911"/>
    <col min="2038" max="2038" width="3.5546875" style="911" customWidth="1"/>
    <col min="2039" max="2039" width="5.109375" style="911" customWidth="1"/>
    <col min="2040" max="2040" width="3.6640625" style="911" customWidth="1"/>
    <col min="2041" max="2041" width="10.88671875" style="911" bestFit="1" customWidth="1"/>
    <col min="2042" max="2042" width="3.5546875" style="911" customWidth="1"/>
    <col min="2043" max="2043" width="6.6640625" style="911" customWidth="1"/>
    <col min="2044" max="2044" width="3.6640625" style="911" customWidth="1"/>
    <col min="2045" max="2045" width="8.88671875" style="911"/>
    <col min="2046" max="2046" width="21.109375" style="911" customWidth="1"/>
    <col min="2047" max="2047" width="10.44140625" style="911" bestFit="1" customWidth="1"/>
    <col min="2048" max="2052" width="9.109375" style="911" customWidth="1"/>
    <col min="2053" max="2255" width="8.88671875" style="911"/>
    <col min="2256" max="2256" width="26.5546875" style="911" customWidth="1"/>
    <col min="2257" max="2257" width="10.5546875" style="911" customWidth="1"/>
    <col min="2258" max="2258" width="4.5546875" style="911" customWidth="1"/>
    <col min="2259" max="2259" width="8.109375" style="911" customWidth="1"/>
    <col min="2260" max="2260" width="3.6640625" style="911" customWidth="1"/>
    <col min="2261" max="2261" width="12" style="911" customWidth="1"/>
    <col min="2262" max="2262" width="10" style="911" bestFit="1" customWidth="1"/>
    <col min="2263" max="2264" width="8.109375" style="911" bestFit="1" customWidth="1"/>
    <col min="2265" max="2265" width="10.5546875" style="911" customWidth="1"/>
    <col min="2266" max="2266" width="3.88671875" style="911" customWidth="1"/>
    <col min="2267" max="2267" width="7.44140625" style="911" bestFit="1" customWidth="1"/>
    <col min="2268" max="2268" width="3.6640625" style="911" customWidth="1"/>
    <col min="2269" max="2269" width="8.88671875" style="911"/>
    <col min="2270" max="2270" width="3.5546875" style="911" customWidth="1"/>
    <col min="2271" max="2271" width="5.109375" style="911" customWidth="1"/>
    <col min="2272" max="2272" width="3.6640625" style="911" customWidth="1"/>
    <col min="2273" max="2273" width="8.88671875" style="911"/>
    <col min="2274" max="2274" width="3.5546875" style="911" customWidth="1"/>
    <col min="2275" max="2275" width="5.109375" style="911" customWidth="1"/>
    <col min="2276" max="2276" width="3.6640625" style="911" customWidth="1"/>
    <col min="2277" max="2277" width="8.88671875" style="911"/>
    <col min="2278" max="2278" width="3.5546875" style="911" customWidth="1"/>
    <col min="2279" max="2279" width="5.109375" style="911" customWidth="1"/>
    <col min="2280" max="2280" width="3.6640625" style="911" customWidth="1"/>
    <col min="2281" max="2281" width="9.109375" style="911" customWidth="1"/>
    <col min="2282" max="2282" width="3.5546875" style="911" customWidth="1"/>
    <col min="2283" max="2283" width="5.109375" style="911" customWidth="1"/>
    <col min="2284" max="2284" width="3.6640625" style="911" customWidth="1"/>
    <col min="2285" max="2285" width="9.109375" style="911" customWidth="1"/>
    <col min="2286" max="2286" width="3.5546875" style="911" customWidth="1"/>
    <col min="2287" max="2287" width="5.109375" style="911" customWidth="1"/>
    <col min="2288" max="2288" width="3.6640625" style="911" customWidth="1"/>
    <col min="2289" max="2289" width="9.109375" style="911" customWidth="1"/>
    <col min="2290" max="2290" width="3.5546875" style="911" customWidth="1"/>
    <col min="2291" max="2291" width="5.109375" style="911" customWidth="1"/>
    <col min="2292" max="2292" width="3.6640625" style="911" customWidth="1"/>
    <col min="2293" max="2293" width="8.88671875" style="911"/>
    <col min="2294" max="2294" width="3.5546875" style="911" customWidth="1"/>
    <col min="2295" max="2295" width="5.109375" style="911" customWidth="1"/>
    <col min="2296" max="2296" width="3.6640625" style="911" customWidth="1"/>
    <col min="2297" max="2297" width="10.88671875" style="911" bestFit="1" customWidth="1"/>
    <col min="2298" max="2298" width="3.5546875" style="911" customWidth="1"/>
    <col min="2299" max="2299" width="6.6640625" style="911" customWidth="1"/>
    <col min="2300" max="2300" width="3.6640625" style="911" customWidth="1"/>
    <col min="2301" max="2301" width="8.88671875" style="911"/>
    <col min="2302" max="2302" width="21.109375" style="911" customWidth="1"/>
    <col min="2303" max="2303" width="10.44140625" style="911" bestFit="1" customWidth="1"/>
    <col min="2304" max="2308" width="9.109375" style="911" customWidth="1"/>
    <col min="2309" max="2511" width="8.88671875" style="911"/>
    <col min="2512" max="2512" width="26.5546875" style="911" customWidth="1"/>
    <col min="2513" max="2513" width="10.5546875" style="911" customWidth="1"/>
    <col min="2514" max="2514" width="4.5546875" style="911" customWidth="1"/>
    <col min="2515" max="2515" width="8.109375" style="911" customWidth="1"/>
    <col min="2516" max="2516" width="3.6640625" style="911" customWidth="1"/>
    <col min="2517" max="2517" width="12" style="911" customWidth="1"/>
    <col min="2518" max="2518" width="10" style="911" bestFit="1" customWidth="1"/>
    <col min="2519" max="2520" width="8.109375" style="911" bestFit="1" customWidth="1"/>
    <col min="2521" max="2521" width="10.5546875" style="911" customWidth="1"/>
    <col min="2522" max="2522" width="3.88671875" style="911" customWidth="1"/>
    <col min="2523" max="2523" width="7.44140625" style="911" bestFit="1" customWidth="1"/>
    <col min="2524" max="2524" width="3.6640625" style="911" customWidth="1"/>
    <col min="2525" max="2525" width="8.88671875" style="911"/>
    <col min="2526" max="2526" width="3.5546875" style="911" customWidth="1"/>
    <col min="2527" max="2527" width="5.109375" style="911" customWidth="1"/>
    <col min="2528" max="2528" width="3.6640625" style="911" customWidth="1"/>
    <col min="2529" max="2529" width="8.88671875" style="911"/>
    <col min="2530" max="2530" width="3.5546875" style="911" customWidth="1"/>
    <col min="2531" max="2531" width="5.109375" style="911" customWidth="1"/>
    <col min="2532" max="2532" width="3.6640625" style="911" customWidth="1"/>
    <col min="2533" max="2533" width="8.88671875" style="911"/>
    <col min="2534" max="2534" width="3.5546875" style="911" customWidth="1"/>
    <col min="2535" max="2535" width="5.109375" style="911" customWidth="1"/>
    <col min="2536" max="2536" width="3.6640625" style="911" customWidth="1"/>
    <col min="2537" max="2537" width="9.109375" style="911" customWidth="1"/>
    <col min="2538" max="2538" width="3.5546875" style="911" customWidth="1"/>
    <col min="2539" max="2539" width="5.109375" style="911" customWidth="1"/>
    <col min="2540" max="2540" width="3.6640625" style="911" customWidth="1"/>
    <col min="2541" max="2541" width="9.109375" style="911" customWidth="1"/>
    <col min="2542" max="2542" width="3.5546875" style="911" customWidth="1"/>
    <col min="2543" max="2543" width="5.109375" style="911" customWidth="1"/>
    <col min="2544" max="2544" width="3.6640625" style="911" customWidth="1"/>
    <col min="2545" max="2545" width="9.109375" style="911" customWidth="1"/>
    <col min="2546" max="2546" width="3.5546875" style="911" customWidth="1"/>
    <col min="2547" max="2547" width="5.109375" style="911" customWidth="1"/>
    <col min="2548" max="2548" width="3.6640625" style="911" customWidth="1"/>
    <col min="2549" max="2549" width="8.88671875" style="911"/>
    <col min="2550" max="2550" width="3.5546875" style="911" customWidth="1"/>
    <col min="2551" max="2551" width="5.109375" style="911" customWidth="1"/>
    <col min="2552" max="2552" width="3.6640625" style="911" customWidth="1"/>
    <col min="2553" max="2553" width="10.88671875" style="911" bestFit="1" customWidth="1"/>
    <col min="2554" max="2554" width="3.5546875" style="911" customWidth="1"/>
    <col min="2555" max="2555" width="6.6640625" style="911" customWidth="1"/>
    <col min="2556" max="2556" width="3.6640625" style="911" customWidth="1"/>
    <col min="2557" max="2557" width="8.88671875" style="911"/>
    <col min="2558" max="2558" width="21.109375" style="911" customWidth="1"/>
    <col min="2559" max="2559" width="10.44140625" style="911" bestFit="1" customWidth="1"/>
    <col min="2560" max="2564" width="9.109375" style="911" customWidth="1"/>
    <col min="2565" max="2767" width="8.88671875" style="911"/>
    <col min="2768" max="2768" width="26.5546875" style="911" customWidth="1"/>
    <col min="2769" max="2769" width="10.5546875" style="911" customWidth="1"/>
    <col min="2770" max="2770" width="4.5546875" style="911" customWidth="1"/>
    <col min="2771" max="2771" width="8.109375" style="911" customWidth="1"/>
    <col min="2772" max="2772" width="3.6640625" style="911" customWidth="1"/>
    <col min="2773" max="2773" width="12" style="911" customWidth="1"/>
    <col min="2774" max="2774" width="10" style="911" bestFit="1" customWidth="1"/>
    <col min="2775" max="2776" width="8.109375" style="911" bestFit="1" customWidth="1"/>
    <col min="2777" max="2777" width="10.5546875" style="911" customWidth="1"/>
    <col min="2778" max="2778" width="3.88671875" style="911" customWidth="1"/>
    <col min="2779" max="2779" width="7.44140625" style="911" bestFit="1" customWidth="1"/>
    <col min="2780" max="2780" width="3.6640625" style="911" customWidth="1"/>
    <col min="2781" max="2781" width="8.88671875" style="911"/>
    <col min="2782" max="2782" width="3.5546875" style="911" customWidth="1"/>
    <col min="2783" max="2783" width="5.109375" style="911" customWidth="1"/>
    <col min="2784" max="2784" width="3.6640625" style="911" customWidth="1"/>
    <col min="2785" max="2785" width="8.88671875" style="911"/>
    <col min="2786" max="2786" width="3.5546875" style="911" customWidth="1"/>
    <col min="2787" max="2787" width="5.109375" style="911" customWidth="1"/>
    <col min="2788" max="2788" width="3.6640625" style="911" customWidth="1"/>
    <col min="2789" max="2789" width="8.88671875" style="911"/>
    <col min="2790" max="2790" width="3.5546875" style="911" customWidth="1"/>
    <col min="2791" max="2791" width="5.109375" style="911" customWidth="1"/>
    <col min="2792" max="2792" width="3.6640625" style="911" customWidth="1"/>
    <col min="2793" max="2793" width="9.109375" style="911" customWidth="1"/>
    <col min="2794" max="2794" width="3.5546875" style="911" customWidth="1"/>
    <col min="2795" max="2795" width="5.109375" style="911" customWidth="1"/>
    <col min="2796" max="2796" width="3.6640625" style="911" customWidth="1"/>
    <col min="2797" max="2797" width="9.109375" style="911" customWidth="1"/>
    <col min="2798" max="2798" width="3.5546875" style="911" customWidth="1"/>
    <col min="2799" max="2799" width="5.109375" style="911" customWidth="1"/>
    <col min="2800" max="2800" width="3.6640625" style="911" customWidth="1"/>
    <col min="2801" max="2801" width="9.109375" style="911" customWidth="1"/>
    <col min="2802" max="2802" width="3.5546875" style="911" customWidth="1"/>
    <col min="2803" max="2803" width="5.109375" style="911" customWidth="1"/>
    <col min="2804" max="2804" width="3.6640625" style="911" customWidth="1"/>
    <col min="2805" max="2805" width="8.88671875" style="911"/>
    <col min="2806" max="2806" width="3.5546875" style="911" customWidth="1"/>
    <col min="2807" max="2807" width="5.109375" style="911" customWidth="1"/>
    <col min="2808" max="2808" width="3.6640625" style="911" customWidth="1"/>
    <col min="2809" max="2809" width="10.88671875" style="911" bestFit="1" customWidth="1"/>
    <col min="2810" max="2810" width="3.5546875" style="911" customWidth="1"/>
    <col min="2811" max="2811" width="6.6640625" style="911" customWidth="1"/>
    <col min="2812" max="2812" width="3.6640625" style="911" customWidth="1"/>
    <col min="2813" max="2813" width="8.88671875" style="911"/>
    <col min="2814" max="2814" width="21.109375" style="911" customWidth="1"/>
    <col min="2815" max="2815" width="10.44140625" style="911" bestFit="1" customWidth="1"/>
    <col min="2816" max="2820" width="9.109375" style="911" customWidth="1"/>
    <col min="2821" max="3023" width="8.88671875" style="911"/>
    <col min="3024" max="3024" width="26.5546875" style="911" customWidth="1"/>
    <col min="3025" max="3025" width="10.5546875" style="911" customWidth="1"/>
    <col min="3026" max="3026" width="4.5546875" style="911" customWidth="1"/>
    <col min="3027" max="3027" width="8.109375" style="911" customWidth="1"/>
    <col min="3028" max="3028" width="3.6640625" style="911" customWidth="1"/>
    <col min="3029" max="3029" width="12" style="911" customWidth="1"/>
    <col min="3030" max="3030" width="10" style="911" bestFit="1" customWidth="1"/>
    <col min="3031" max="3032" width="8.109375" style="911" bestFit="1" customWidth="1"/>
    <col min="3033" max="3033" width="10.5546875" style="911" customWidth="1"/>
    <col min="3034" max="3034" width="3.88671875" style="911" customWidth="1"/>
    <col min="3035" max="3035" width="7.44140625" style="911" bestFit="1" customWidth="1"/>
    <col min="3036" max="3036" width="3.6640625" style="911" customWidth="1"/>
    <col min="3037" max="3037" width="8.88671875" style="911"/>
    <col min="3038" max="3038" width="3.5546875" style="911" customWidth="1"/>
    <col min="3039" max="3039" width="5.109375" style="911" customWidth="1"/>
    <col min="3040" max="3040" width="3.6640625" style="911" customWidth="1"/>
    <col min="3041" max="3041" width="8.88671875" style="911"/>
    <col min="3042" max="3042" width="3.5546875" style="911" customWidth="1"/>
    <col min="3043" max="3043" width="5.109375" style="911" customWidth="1"/>
    <col min="3044" max="3044" width="3.6640625" style="911" customWidth="1"/>
    <col min="3045" max="3045" width="8.88671875" style="911"/>
    <col min="3046" max="3046" width="3.5546875" style="911" customWidth="1"/>
    <col min="3047" max="3047" width="5.109375" style="911" customWidth="1"/>
    <col min="3048" max="3048" width="3.6640625" style="911" customWidth="1"/>
    <col min="3049" max="3049" width="9.109375" style="911" customWidth="1"/>
    <col min="3050" max="3050" width="3.5546875" style="911" customWidth="1"/>
    <col min="3051" max="3051" width="5.109375" style="911" customWidth="1"/>
    <col min="3052" max="3052" width="3.6640625" style="911" customWidth="1"/>
    <col min="3053" max="3053" width="9.109375" style="911" customWidth="1"/>
    <col min="3054" max="3054" width="3.5546875" style="911" customWidth="1"/>
    <col min="3055" max="3055" width="5.109375" style="911" customWidth="1"/>
    <col min="3056" max="3056" width="3.6640625" style="911" customWidth="1"/>
    <col min="3057" max="3057" width="9.109375" style="911" customWidth="1"/>
    <col min="3058" max="3058" width="3.5546875" style="911" customWidth="1"/>
    <col min="3059" max="3059" width="5.109375" style="911" customWidth="1"/>
    <col min="3060" max="3060" width="3.6640625" style="911" customWidth="1"/>
    <col min="3061" max="3061" width="8.88671875" style="911"/>
    <col min="3062" max="3062" width="3.5546875" style="911" customWidth="1"/>
    <col min="3063" max="3063" width="5.109375" style="911" customWidth="1"/>
    <col min="3064" max="3064" width="3.6640625" style="911" customWidth="1"/>
    <col min="3065" max="3065" width="10.88671875" style="911" bestFit="1" customWidth="1"/>
    <col min="3066" max="3066" width="3.5546875" style="911" customWidth="1"/>
    <col min="3067" max="3067" width="6.6640625" style="911" customWidth="1"/>
    <col min="3068" max="3068" width="3.6640625" style="911" customWidth="1"/>
    <col min="3069" max="3069" width="8.88671875" style="911"/>
    <col min="3070" max="3070" width="21.109375" style="911" customWidth="1"/>
    <col min="3071" max="3071" width="10.44140625" style="911" bestFit="1" customWidth="1"/>
    <col min="3072" max="3076" width="9.109375" style="911" customWidth="1"/>
    <col min="3077" max="3279" width="8.88671875" style="911"/>
    <col min="3280" max="3280" width="26.5546875" style="911" customWidth="1"/>
    <col min="3281" max="3281" width="10.5546875" style="911" customWidth="1"/>
    <col min="3282" max="3282" width="4.5546875" style="911" customWidth="1"/>
    <col min="3283" max="3283" width="8.109375" style="911" customWidth="1"/>
    <col min="3284" max="3284" width="3.6640625" style="911" customWidth="1"/>
    <col min="3285" max="3285" width="12" style="911" customWidth="1"/>
    <col min="3286" max="3286" width="10" style="911" bestFit="1" customWidth="1"/>
    <col min="3287" max="3288" width="8.109375" style="911" bestFit="1" customWidth="1"/>
    <col min="3289" max="3289" width="10.5546875" style="911" customWidth="1"/>
    <col min="3290" max="3290" width="3.88671875" style="911" customWidth="1"/>
    <col min="3291" max="3291" width="7.44140625" style="911" bestFit="1" customWidth="1"/>
    <col min="3292" max="3292" width="3.6640625" style="911" customWidth="1"/>
    <col min="3293" max="3293" width="8.88671875" style="911"/>
    <col min="3294" max="3294" width="3.5546875" style="911" customWidth="1"/>
    <col min="3295" max="3295" width="5.109375" style="911" customWidth="1"/>
    <col min="3296" max="3296" width="3.6640625" style="911" customWidth="1"/>
    <col min="3297" max="3297" width="8.88671875" style="911"/>
    <col min="3298" max="3298" width="3.5546875" style="911" customWidth="1"/>
    <col min="3299" max="3299" width="5.109375" style="911" customWidth="1"/>
    <col min="3300" max="3300" width="3.6640625" style="911" customWidth="1"/>
    <col min="3301" max="3301" width="8.88671875" style="911"/>
    <col min="3302" max="3302" width="3.5546875" style="911" customWidth="1"/>
    <col min="3303" max="3303" width="5.109375" style="911" customWidth="1"/>
    <col min="3304" max="3304" width="3.6640625" style="911" customWidth="1"/>
    <col min="3305" max="3305" width="9.109375" style="911" customWidth="1"/>
    <col min="3306" max="3306" width="3.5546875" style="911" customWidth="1"/>
    <col min="3307" max="3307" width="5.109375" style="911" customWidth="1"/>
    <col min="3308" max="3308" width="3.6640625" style="911" customWidth="1"/>
    <col min="3309" max="3309" width="9.109375" style="911" customWidth="1"/>
    <col min="3310" max="3310" width="3.5546875" style="911" customWidth="1"/>
    <col min="3311" max="3311" width="5.109375" style="911" customWidth="1"/>
    <col min="3312" max="3312" width="3.6640625" style="911" customWidth="1"/>
    <col min="3313" max="3313" width="9.109375" style="911" customWidth="1"/>
    <col min="3314" max="3314" width="3.5546875" style="911" customWidth="1"/>
    <col min="3315" max="3315" width="5.109375" style="911" customWidth="1"/>
    <col min="3316" max="3316" width="3.6640625" style="911" customWidth="1"/>
    <col min="3317" max="3317" width="8.88671875" style="911"/>
    <col min="3318" max="3318" width="3.5546875" style="911" customWidth="1"/>
    <col min="3319" max="3319" width="5.109375" style="911" customWidth="1"/>
    <col min="3320" max="3320" width="3.6640625" style="911" customWidth="1"/>
    <col min="3321" max="3321" width="10.88671875" style="911" bestFit="1" customWidth="1"/>
    <col min="3322" max="3322" width="3.5546875" style="911" customWidth="1"/>
    <col min="3323" max="3323" width="6.6640625" style="911" customWidth="1"/>
    <col min="3324" max="3324" width="3.6640625" style="911" customWidth="1"/>
    <col min="3325" max="3325" width="8.88671875" style="911"/>
    <col min="3326" max="3326" width="21.109375" style="911" customWidth="1"/>
    <col min="3327" max="3327" width="10.44140625" style="911" bestFit="1" customWidth="1"/>
    <col min="3328" max="3332" width="9.109375" style="911" customWidth="1"/>
    <col min="3333" max="3535" width="8.88671875" style="911"/>
    <col min="3536" max="3536" width="26.5546875" style="911" customWidth="1"/>
    <col min="3537" max="3537" width="10.5546875" style="911" customWidth="1"/>
    <col min="3538" max="3538" width="4.5546875" style="911" customWidth="1"/>
    <col min="3539" max="3539" width="8.109375" style="911" customWidth="1"/>
    <col min="3540" max="3540" width="3.6640625" style="911" customWidth="1"/>
    <col min="3541" max="3541" width="12" style="911" customWidth="1"/>
    <col min="3542" max="3542" width="10" style="911" bestFit="1" customWidth="1"/>
    <col min="3543" max="3544" width="8.109375" style="911" bestFit="1" customWidth="1"/>
    <col min="3545" max="3545" width="10.5546875" style="911" customWidth="1"/>
    <col min="3546" max="3546" width="3.88671875" style="911" customWidth="1"/>
    <col min="3547" max="3547" width="7.44140625" style="911" bestFit="1" customWidth="1"/>
    <col min="3548" max="3548" width="3.6640625" style="911" customWidth="1"/>
    <col min="3549" max="3549" width="8.88671875" style="911"/>
    <col min="3550" max="3550" width="3.5546875" style="911" customWidth="1"/>
    <col min="3551" max="3551" width="5.109375" style="911" customWidth="1"/>
    <col min="3552" max="3552" width="3.6640625" style="911" customWidth="1"/>
    <col min="3553" max="3553" width="8.88671875" style="911"/>
    <col min="3554" max="3554" width="3.5546875" style="911" customWidth="1"/>
    <col min="3555" max="3555" width="5.109375" style="911" customWidth="1"/>
    <col min="3556" max="3556" width="3.6640625" style="911" customWidth="1"/>
    <col min="3557" max="3557" width="8.88671875" style="911"/>
    <col min="3558" max="3558" width="3.5546875" style="911" customWidth="1"/>
    <col min="3559" max="3559" width="5.109375" style="911" customWidth="1"/>
    <col min="3560" max="3560" width="3.6640625" style="911" customWidth="1"/>
    <col min="3561" max="3561" width="9.109375" style="911" customWidth="1"/>
    <col min="3562" max="3562" width="3.5546875" style="911" customWidth="1"/>
    <col min="3563" max="3563" width="5.109375" style="911" customWidth="1"/>
    <col min="3564" max="3564" width="3.6640625" style="911" customWidth="1"/>
    <col min="3565" max="3565" width="9.109375" style="911" customWidth="1"/>
    <col min="3566" max="3566" width="3.5546875" style="911" customWidth="1"/>
    <col min="3567" max="3567" width="5.109375" style="911" customWidth="1"/>
    <col min="3568" max="3568" width="3.6640625" style="911" customWidth="1"/>
    <col min="3569" max="3569" width="9.109375" style="911" customWidth="1"/>
    <col min="3570" max="3570" width="3.5546875" style="911" customWidth="1"/>
    <col min="3571" max="3571" width="5.109375" style="911" customWidth="1"/>
    <col min="3572" max="3572" width="3.6640625" style="911" customWidth="1"/>
    <col min="3573" max="3573" width="8.88671875" style="911"/>
    <col min="3574" max="3574" width="3.5546875" style="911" customWidth="1"/>
    <col min="3575" max="3575" width="5.109375" style="911" customWidth="1"/>
    <col min="3576" max="3576" width="3.6640625" style="911" customWidth="1"/>
    <col min="3577" max="3577" width="10.88671875" style="911" bestFit="1" customWidth="1"/>
    <col min="3578" max="3578" width="3.5546875" style="911" customWidth="1"/>
    <col min="3579" max="3579" width="6.6640625" style="911" customWidth="1"/>
    <col min="3580" max="3580" width="3.6640625" style="911" customWidth="1"/>
    <col min="3581" max="3581" width="8.88671875" style="911"/>
    <col min="3582" max="3582" width="21.109375" style="911" customWidth="1"/>
    <col min="3583" max="3583" width="10.44140625" style="911" bestFit="1" customWidth="1"/>
    <col min="3584" max="3588" width="9.109375" style="911" customWidth="1"/>
    <col min="3589" max="3791" width="8.88671875" style="911"/>
    <col min="3792" max="3792" width="26.5546875" style="911" customWidth="1"/>
    <col min="3793" max="3793" width="10.5546875" style="911" customWidth="1"/>
    <col min="3794" max="3794" width="4.5546875" style="911" customWidth="1"/>
    <col min="3795" max="3795" width="8.109375" style="911" customWidth="1"/>
    <col min="3796" max="3796" width="3.6640625" style="911" customWidth="1"/>
    <col min="3797" max="3797" width="12" style="911" customWidth="1"/>
    <col min="3798" max="3798" width="10" style="911" bestFit="1" customWidth="1"/>
    <col min="3799" max="3800" width="8.109375" style="911" bestFit="1" customWidth="1"/>
    <col min="3801" max="3801" width="10.5546875" style="911" customWidth="1"/>
    <col min="3802" max="3802" width="3.88671875" style="911" customWidth="1"/>
    <col min="3803" max="3803" width="7.44140625" style="911" bestFit="1" customWidth="1"/>
    <col min="3804" max="3804" width="3.6640625" style="911" customWidth="1"/>
    <col min="3805" max="3805" width="8.88671875" style="911"/>
    <col min="3806" max="3806" width="3.5546875" style="911" customWidth="1"/>
    <col min="3807" max="3807" width="5.109375" style="911" customWidth="1"/>
    <col min="3808" max="3808" width="3.6640625" style="911" customWidth="1"/>
    <col min="3809" max="3809" width="8.88671875" style="911"/>
    <col min="3810" max="3810" width="3.5546875" style="911" customWidth="1"/>
    <col min="3811" max="3811" width="5.109375" style="911" customWidth="1"/>
    <col min="3812" max="3812" width="3.6640625" style="911" customWidth="1"/>
    <col min="3813" max="3813" width="8.88671875" style="911"/>
    <col min="3814" max="3814" width="3.5546875" style="911" customWidth="1"/>
    <col min="3815" max="3815" width="5.109375" style="911" customWidth="1"/>
    <col min="3816" max="3816" width="3.6640625" style="911" customWidth="1"/>
    <col min="3817" max="3817" width="9.109375" style="911" customWidth="1"/>
    <col min="3818" max="3818" width="3.5546875" style="911" customWidth="1"/>
    <col min="3819" max="3819" width="5.109375" style="911" customWidth="1"/>
    <col min="3820" max="3820" width="3.6640625" style="911" customWidth="1"/>
    <col min="3821" max="3821" width="9.109375" style="911" customWidth="1"/>
    <col min="3822" max="3822" width="3.5546875" style="911" customWidth="1"/>
    <col min="3823" max="3823" width="5.109375" style="911" customWidth="1"/>
    <col min="3824" max="3824" width="3.6640625" style="911" customWidth="1"/>
    <col min="3825" max="3825" width="9.109375" style="911" customWidth="1"/>
    <col min="3826" max="3826" width="3.5546875" style="911" customWidth="1"/>
    <col min="3827" max="3827" width="5.109375" style="911" customWidth="1"/>
    <col min="3828" max="3828" width="3.6640625" style="911" customWidth="1"/>
    <col min="3829" max="3829" width="8.88671875" style="911"/>
    <col min="3830" max="3830" width="3.5546875" style="911" customWidth="1"/>
    <col min="3831" max="3831" width="5.109375" style="911" customWidth="1"/>
    <col min="3832" max="3832" width="3.6640625" style="911" customWidth="1"/>
    <col min="3833" max="3833" width="10.88671875" style="911" bestFit="1" customWidth="1"/>
    <col min="3834" max="3834" width="3.5546875" style="911" customWidth="1"/>
    <col min="3835" max="3835" width="6.6640625" style="911" customWidth="1"/>
    <col min="3836" max="3836" width="3.6640625" style="911" customWidth="1"/>
    <col min="3837" max="3837" width="8.88671875" style="911"/>
    <col min="3838" max="3838" width="21.109375" style="911" customWidth="1"/>
    <col min="3839" max="3839" width="10.44140625" style="911" bestFit="1" customWidth="1"/>
    <col min="3840" max="3844" width="9.109375" style="911" customWidth="1"/>
    <col min="3845" max="4047" width="8.88671875" style="911"/>
    <col min="4048" max="4048" width="26.5546875" style="911" customWidth="1"/>
    <col min="4049" max="4049" width="10.5546875" style="911" customWidth="1"/>
    <col min="4050" max="4050" width="4.5546875" style="911" customWidth="1"/>
    <col min="4051" max="4051" width="8.109375" style="911" customWidth="1"/>
    <col min="4052" max="4052" width="3.6640625" style="911" customWidth="1"/>
    <col min="4053" max="4053" width="12" style="911" customWidth="1"/>
    <col min="4054" max="4054" width="10" style="911" bestFit="1" customWidth="1"/>
    <col min="4055" max="4056" width="8.109375" style="911" bestFit="1" customWidth="1"/>
    <col min="4057" max="4057" width="10.5546875" style="911" customWidth="1"/>
    <col min="4058" max="4058" width="3.88671875" style="911" customWidth="1"/>
    <col min="4059" max="4059" width="7.44140625" style="911" bestFit="1" customWidth="1"/>
    <col min="4060" max="4060" width="3.6640625" style="911" customWidth="1"/>
    <col min="4061" max="4061" width="8.88671875" style="911"/>
    <col min="4062" max="4062" width="3.5546875" style="911" customWidth="1"/>
    <col min="4063" max="4063" width="5.109375" style="911" customWidth="1"/>
    <col min="4064" max="4064" width="3.6640625" style="911" customWidth="1"/>
    <col min="4065" max="4065" width="8.88671875" style="911"/>
    <col min="4066" max="4066" width="3.5546875" style="911" customWidth="1"/>
    <col min="4067" max="4067" width="5.109375" style="911" customWidth="1"/>
    <col min="4068" max="4068" width="3.6640625" style="911" customWidth="1"/>
    <col min="4069" max="4069" width="8.88671875" style="911"/>
    <col min="4070" max="4070" width="3.5546875" style="911" customWidth="1"/>
    <col min="4071" max="4071" width="5.109375" style="911" customWidth="1"/>
    <col min="4072" max="4072" width="3.6640625" style="911" customWidth="1"/>
    <col min="4073" max="4073" width="9.109375" style="911" customWidth="1"/>
    <col min="4074" max="4074" width="3.5546875" style="911" customWidth="1"/>
    <col min="4075" max="4075" width="5.109375" style="911" customWidth="1"/>
    <col min="4076" max="4076" width="3.6640625" style="911" customWidth="1"/>
    <col min="4077" max="4077" width="9.109375" style="911" customWidth="1"/>
    <col min="4078" max="4078" width="3.5546875" style="911" customWidth="1"/>
    <col min="4079" max="4079" width="5.109375" style="911" customWidth="1"/>
    <col min="4080" max="4080" width="3.6640625" style="911" customWidth="1"/>
    <col min="4081" max="4081" width="9.109375" style="911" customWidth="1"/>
    <col min="4082" max="4082" width="3.5546875" style="911" customWidth="1"/>
    <col min="4083" max="4083" width="5.109375" style="911" customWidth="1"/>
    <col min="4084" max="4084" width="3.6640625" style="911" customWidth="1"/>
    <col min="4085" max="4085" width="8.88671875" style="911"/>
    <col min="4086" max="4086" width="3.5546875" style="911" customWidth="1"/>
    <col min="4087" max="4087" width="5.109375" style="911" customWidth="1"/>
    <col min="4088" max="4088" width="3.6640625" style="911" customWidth="1"/>
    <col min="4089" max="4089" width="10.88671875" style="911" bestFit="1" customWidth="1"/>
    <col min="4090" max="4090" width="3.5546875" style="911" customWidth="1"/>
    <col min="4091" max="4091" width="6.6640625" style="911" customWidth="1"/>
    <col min="4092" max="4092" width="3.6640625" style="911" customWidth="1"/>
    <col min="4093" max="4093" width="8.88671875" style="911"/>
    <col min="4094" max="4094" width="21.109375" style="911" customWidth="1"/>
    <col min="4095" max="4095" width="10.44140625" style="911" bestFit="1" customWidth="1"/>
    <col min="4096" max="4100" width="9.109375" style="911" customWidth="1"/>
    <col min="4101" max="4303" width="8.88671875" style="911"/>
    <col min="4304" max="4304" width="26.5546875" style="911" customWidth="1"/>
    <col min="4305" max="4305" width="10.5546875" style="911" customWidth="1"/>
    <col min="4306" max="4306" width="4.5546875" style="911" customWidth="1"/>
    <col min="4307" max="4307" width="8.109375" style="911" customWidth="1"/>
    <col min="4308" max="4308" width="3.6640625" style="911" customWidth="1"/>
    <col min="4309" max="4309" width="12" style="911" customWidth="1"/>
    <col min="4310" max="4310" width="10" style="911" bestFit="1" customWidth="1"/>
    <col min="4311" max="4312" width="8.109375" style="911" bestFit="1" customWidth="1"/>
    <col min="4313" max="4313" width="10.5546875" style="911" customWidth="1"/>
    <col min="4314" max="4314" width="3.88671875" style="911" customWidth="1"/>
    <col min="4315" max="4315" width="7.44140625" style="911" bestFit="1" customWidth="1"/>
    <col min="4316" max="4316" width="3.6640625" style="911" customWidth="1"/>
    <col min="4317" max="4317" width="8.88671875" style="911"/>
    <col min="4318" max="4318" width="3.5546875" style="911" customWidth="1"/>
    <col min="4319" max="4319" width="5.109375" style="911" customWidth="1"/>
    <col min="4320" max="4320" width="3.6640625" style="911" customWidth="1"/>
    <col min="4321" max="4321" width="8.88671875" style="911"/>
    <col min="4322" max="4322" width="3.5546875" style="911" customWidth="1"/>
    <col min="4323" max="4323" width="5.109375" style="911" customWidth="1"/>
    <col min="4324" max="4324" width="3.6640625" style="911" customWidth="1"/>
    <col min="4325" max="4325" width="8.88671875" style="911"/>
    <col min="4326" max="4326" width="3.5546875" style="911" customWidth="1"/>
    <col min="4327" max="4327" width="5.109375" style="911" customWidth="1"/>
    <col min="4328" max="4328" width="3.6640625" style="911" customWidth="1"/>
    <col min="4329" max="4329" width="9.109375" style="911" customWidth="1"/>
    <col min="4330" max="4330" width="3.5546875" style="911" customWidth="1"/>
    <col min="4331" max="4331" width="5.109375" style="911" customWidth="1"/>
    <col min="4332" max="4332" width="3.6640625" style="911" customWidth="1"/>
    <col min="4333" max="4333" width="9.109375" style="911" customWidth="1"/>
    <col min="4334" max="4334" width="3.5546875" style="911" customWidth="1"/>
    <col min="4335" max="4335" width="5.109375" style="911" customWidth="1"/>
    <col min="4336" max="4336" width="3.6640625" style="911" customWidth="1"/>
    <col min="4337" max="4337" width="9.109375" style="911" customWidth="1"/>
    <col min="4338" max="4338" width="3.5546875" style="911" customWidth="1"/>
    <col min="4339" max="4339" width="5.109375" style="911" customWidth="1"/>
    <col min="4340" max="4340" width="3.6640625" style="911" customWidth="1"/>
    <col min="4341" max="4341" width="8.88671875" style="911"/>
    <col min="4342" max="4342" width="3.5546875" style="911" customWidth="1"/>
    <col min="4343" max="4343" width="5.109375" style="911" customWidth="1"/>
    <col min="4344" max="4344" width="3.6640625" style="911" customWidth="1"/>
    <col min="4345" max="4345" width="10.88671875" style="911" bestFit="1" customWidth="1"/>
    <col min="4346" max="4346" width="3.5546875" style="911" customWidth="1"/>
    <col min="4347" max="4347" width="6.6640625" style="911" customWidth="1"/>
    <col min="4348" max="4348" width="3.6640625" style="911" customWidth="1"/>
    <col min="4349" max="4349" width="8.88671875" style="911"/>
    <col min="4350" max="4350" width="21.109375" style="911" customWidth="1"/>
    <col min="4351" max="4351" width="10.44140625" style="911" bestFit="1" customWidth="1"/>
    <col min="4352" max="4356" width="9.109375" style="911" customWidth="1"/>
    <col min="4357" max="4559" width="8.88671875" style="911"/>
    <col min="4560" max="4560" width="26.5546875" style="911" customWidth="1"/>
    <col min="4561" max="4561" width="10.5546875" style="911" customWidth="1"/>
    <col min="4562" max="4562" width="4.5546875" style="911" customWidth="1"/>
    <col min="4563" max="4563" width="8.109375" style="911" customWidth="1"/>
    <col min="4564" max="4564" width="3.6640625" style="911" customWidth="1"/>
    <col min="4565" max="4565" width="12" style="911" customWidth="1"/>
    <col min="4566" max="4566" width="10" style="911" bestFit="1" customWidth="1"/>
    <col min="4567" max="4568" width="8.109375" style="911" bestFit="1" customWidth="1"/>
    <col min="4569" max="4569" width="10.5546875" style="911" customWidth="1"/>
    <col min="4570" max="4570" width="3.88671875" style="911" customWidth="1"/>
    <col min="4571" max="4571" width="7.44140625" style="911" bestFit="1" customWidth="1"/>
    <col min="4572" max="4572" width="3.6640625" style="911" customWidth="1"/>
    <col min="4573" max="4573" width="8.88671875" style="911"/>
    <col min="4574" max="4574" width="3.5546875" style="911" customWidth="1"/>
    <col min="4575" max="4575" width="5.109375" style="911" customWidth="1"/>
    <col min="4576" max="4576" width="3.6640625" style="911" customWidth="1"/>
    <col min="4577" max="4577" width="8.88671875" style="911"/>
    <col min="4578" max="4578" width="3.5546875" style="911" customWidth="1"/>
    <col min="4579" max="4579" width="5.109375" style="911" customWidth="1"/>
    <col min="4580" max="4580" width="3.6640625" style="911" customWidth="1"/>
    <col min="4581" max="4581" width="8.88671875" style="911"/>
    <col min="4582" max="4582" width="3.5546875" style="911" customWidth="1"/>
    <col min="4583" max="4583" width="5.109375" style="911" customWidth="1"/>
    <col min="4584" max="4584" width="3.6640625" style="911" customWidth="1"/>
    <col min="4585" max="4585" width="9.109375" style="911" customWidth="1"/>
    <col min="4586" max="4586" width="3.5546875" style="911" customWidth="1"/>
    <col min="4587" max="4587" width="5.109375" style="911" customWidth="1"/>
    <col min="4588" max="4588" width="3.6640625" style="911" customWidth="1"/>
    <col min="4589" max="4589" width="9.109375" style="911" customWidth="1"/>
    <col min="4590" max="4590" width="3.5546875" style="911" customWidth="1"/>
    <col min="4591" max="4591" width="5.109375" style="911" customWidth="1"/>
    <col min="4592" max="4592" width="3.6640625" style="911" customWidth="1"/>
    <col min="4593" max="4593" width="9.109375" style="911" customWidth="1"/>
    <col min="4594" max="4594" width="3.5546875" style="911" customWidth="1"/>
    <col min="4595" max="4595" width="5.109375" style="911" customWidth="1"/>
    <col min="4596" max="4596" width="3.6640625" style="911" customWidth="1"/>
    <col min="4597" max="4597" width="8.88671875" style="911"/>
    <col min="4598" max="4598" width="3.5546875" style="911" customWidth="1"/>
    <col min="4599" max="4599" width="5.109375" style="911" customWidth="1"/>
    <col min="4600" max="4600" width="3.6640625" style="911" customWidth="1"/>
    <col min="4601" max="4601" width="10.88671875" style="911" bestFit="1" customWidth="1"/>
    <col min="4602" max="4602" width="3.5546875" style="911" customWidth="1"/>
    <col min="4603" max="4603" width="6.6640625" style="911" customWidth="1"/>
    <col min="4604" max="4604" width="3.6640625" style="911" customWidth="1"/>
    <col min="4605" max="4605" width="8.88671875" style="911"/>
    <col min="4606" max="4606" width="21.109375" style="911" customWidth="1"/>
    <col min="4607" max="4607" width="10.44140625" style="911" bestFit="1" customWidth="1"/>
    <col min="4608" max="4612" width="9.109375" style="911" customWidth="1"/>
    <col min="4613" max="4815" width="8.88671875" style="911"/>
    <col min="4816" max="4816" width="26.5546875" style="911" customWidth="1"/>
    <col min="4817" max="4817" width="10.5546875" style="911" customWidth="1"/>
    <col min="4818" max="4818" width="4.5546875" style="911" customWidth="1"/>
    <col min="4819" max="4819" width="8.109375" style="911" customWidth="1"/>
    <col min="4820" max="4820" width="3.6640625" style="911" customWidth="1"/>
    <col min="4821" max="4821" width="12" style="911" customWidth="1"/>
    <col min="4822" max="4822" width="10" style="911" bestFit="1" customWidth="1"/>
    <col min="4823" max="4824" width="8.109375" style="911" bestFit="1" customWidth="1"/>
    <col min="4825" max="4825" width="10.5546875" style="911" customWidth="1"/>
    <col min="4826" max="4826" width="3.88671875" style="911" customWidth="1"/>
    <col min="4827" max="4827" width="7.44140625" style="911" bestFit="1" customWidth="1"/>
    <col min="4828" max="4828" width="3.6640625" style="911" customWidth="1"/>
    <col min="4829" max="4829" width="8.88671875" style="911"/>
    <col min="4830" max="4830" width="3.5546875" style="911" customWidth="1"/>
    <col min="4831" max="4831" width="5.109375" style="911" customWidth="1"/>
    <col min="4832" max="4832" width="3.6640625" style="911" customWidth="1"/>
    <col min="4833" max="4833" width="8.88671875" style="911"/>
    <col min="4834" max="4834" width="3.5546875" style="911" customWidth="1"/>
    <col min="4835" max="4835" width="5.109375" style="911" customWidth="1"/>
    <col min="4836" max="4836" width="3.6640625" style="911" customWidth="1"/>
    <col min="4837" max="4837" width="8.88671875" style="911"/>
    <col min="4838" max="4838" width="3.5546875" style="911" customWidth="1"/>
    <col min="4839" max="4839" width="5.109375" style="911" customWidth="1"/>
    <col min="4840" max="4840" width="3.6640625" style="911" customWidth="1"/>
    <col min="4841" max="4841" width="9.109375" style="911" customWidth="1"/>
    <col min="4842" max="4842" width="3.5546875" style="911" customWidth="1"/>
    <col min="4843" max="4843" width="5.109375" style="911" customWidth="1"/>
    <col min="4844" max="4844" width="3.6640625" style="911" customWidth="1"/>
    <col min="4845" max="4845" width="9.109375" style="911" customWidth="1"/>
    <col min="4846" max="4846" width="3.5546875" style="911" customWidth="1"/>
    <col min="4847" max="4847" width="5.109375" style="911" customWidth="1"/>
    <col min="4848" max="4848" width="3.6640625" style="911" customWidth="1"/>
    <col min="4849" max="4849" width="9.109375" style="911" customWidth="1"/>
    <col min="4850" max="4850" width="3.5546875" style="911" customWidth="1"/>
    <col min="4851" max="4851" width="5.109375" style="911" customWidth="1"/>
    <col min="4852" max="4852" width="3.6640625" style="911" customWidth="1"/>
    <col min="4853" max="4853" width="8.88671875" style="911"/>
    <col min="4854" max="4854" width="3.5546875" style="911" customWidth="1"/>
    <col min="4855" max="4855" width="5.109375" style="911" customWidth="1"/>
    <col min="4856" max="4856" width="3.6640625" style="911" customWidth="1"/>
    <col min="4857" max="4857" width="10.88671875" style="911" bestFit="1" customWidth="1"/>
    <col min="4858" max="4858" width="3.5546875" style="911" customWidth="1"/>
    <col min="4859" max="4859" width="6.6640625" style="911" customWidth="1"/>
    <col min="4860" max="4860" width="3.6640625" style="911" customWidth="1"/>
    <col min="4861" max="4861" width="8.88671875" style="911"/>
    <col min="4862" max="4862" width="21.109375" style="911" customWidth="1"/>
    <col min="4863" max="4863" width="10.44140625" style="911" bestFit="1" customWidth="1"/>
    <col min="4864" max="4868" width="9.109375" style="911" customWidth="1"/>
    <col min="4869" max="5071" width="8.88671875" style="911"/>
    <col min="5072" max="5072" width="26.5546875" style="911" customWidth="1"/>
    <col min="5073" max="5073" width="10.5546875" style="911" customWidth="1"/>
    <col min="5074" max="5074" width="4.5546875" style="911" customWidth="1"/>
    <col min="5075" max="5075" width="8.109375" style="911" customWidth="1"/>
    <col min="5076" max="5076" width="3.6640625" style="911" customWidth="1"/>
    <col min="5077" max="5077" width="12" style="911" customWidth="1"/>
    <col min="5078" max="5078" width="10" style="911" bestFit="1" customWidth="1"/>
    <col min="5079" max="5080" width="8.109375" style="911" bestFit="1" customWidth="1"/>
    <col min="5081" max="5081" width="10.5546875" style="911" customWidth="1"/>
    <col min="5082" max="5082" width="3.88671875" style="911" customWidth="1"/>
    <col min="5083" max="5083" width="7.44140625" style="911" bestFit="1" customWidth="1"/>
    <col min="5084" max="5084" width="3.6640625" style="911" customWidth="1"/>
    <col min="5085" max="5085" width="8.88671875" style="911"/>
    <col min="5086" max="5086" width="3.5546875" style="911" customWidth="1"/>
    <col min="5087" max="5087" width="5.109375" style="911" customWidth="1"/>
    <col min="5088" max="5088" width="3.6640625" style="911" customWidth="1"/>
    <col min="5089" max="5089" width="8.88671875" style="911"/>
    <col min="5090" max="5090" width="3.5546875" style="911" customWidth="1"/>
    <col min="5091" max="5091" width="5.109375" style="911" customWidth="1"/>
    <col min="5092" max="5092" width="3.6640625" style="911" customWidth="1"/>
    <col min="5093" max="5093" width="8.88671875" style="911"/>
    <col min="5094" max="5094" width="3.5546875" style="911" customWidth="1"/>
    <col min="5095" max="5095" width="5.109375" style="911" customWidth="1"/>
    <col min="5096" max="5096" width="3.6640625" style="911" customWidth="1"/>
    <col min="5097" max="5097" width="9.109375" style="911" customWidth="1"/>
    <col min="5098" max="5098" width="3.5546875" style="911" customWidth="1"/>
    <col min="5099" max="5099" width="5.109375" style="911" customWidth="1"/>
    <col min="5100" max="5100" width="3.6640625" style="911" customWidth="1"/>
    <col min="5101" max="5101" width="9.109375" style="911" customWidth="1"/>
    <col min="5102" max="5102" width="3.5546875" style="911" customWidth="1"/>
    <col min="5103" max="5103" width="5.109375" style="911" customWidth="1"/>
    <col min="5104" max="5104" width="3.6640625" style="911" customWidth="1"/>
    <col min="5105" max="5105" width="9.109375" style="911" customWidth="1"/>
    <col min="5106" max="5106" width="3.5546875" style="911" customWidth="1"/>
    <col min="5107" max="5107" width="5.109375" style="911" customWidth="1"/>
    <col min="5108" max="5108" width="3.6640625" style="911" customWidth="1"/>
    <col min="5109" max="5109" width="8.88671875" style="911"/>
    <col min="5110" max="5110" width="3.5546875" style="911" customWidth="1"/>
    <col min="5111" max="5111" width="5.109375" style="911" customWidth="1"/>
    <col min="5112" max="5112" width="3.6640625" style="911" customWidth="1"/>
    <col min="5113" max="5113" width="10.88671875" style="911" bestFit="1" customWidth="1"/>
    <col min="5114" max="5114" width="3.5546875" style="911" customWidth="1"/>
    <col min="5115" max="5115" width="6.6640625" style="911" customWidth="1"/>
    <col min="5116" max="5116" width="3.6640625" style="911" customWidth="1"/>
    <col min="5117" max="5117" width="8.88671875" style="911"/>
    <col min="5118" max="5118" width="21.109375" style="911" customWidth="1"/>
    <col min="5119" max="5119" width="10.44140625" style="911" bestFit="1" customWidth="1"/>
    <col min="5120" max="5124" width="9.109375" style="911" customWidth="1"/>
    <col min="5125" max="5327" width="8.88671875" style="911"/>
    <col min="5328" max="5328" width="26.5546875" style="911" customWidth="1"/>
    <col min="5329" max="5329" width="10.5546875" style="911" customWidth="1"/>
    <col min="5330" max="5330" width="4.5546875" style="911" customWidth="1"/>
    <col min="5331" max="5331" width="8.109375" style="911" customWidth="1"/>
    <col min="5332" max="5332" width="3.6640625" style="911" customWidth="1"/>
    <col min="5333" max="5333" width="12" style="911" customWidth="1"/>
    <col min="5334" max="5334" width="10" style="911" bestFit="1" customWidth="1"/>
    <col min="5335" max="5336" width="8.109375" style="911" bestFit="1" customWidth="1"/>
    <col min="5337" max="5337" width="10.5546875" style="911" customWidth="1"/>
    <col min="5338" max="5338" width="3.88671875" style="911" customWidth="1"/>
    <col min="5339" max="5339" width="7.44140625" style="911" bestFit="1" customWidth="1"/>
    <col min="5340" max="5340" width="3.6640625" style="911" customWidth="1"/>
    <col min="5341" max="5341" width="8.88671875" style="911"/>
    <col min="5342" max="5342" width="3.5546875" style="911" customWidth="1"/>
    <col min="5343" max="5343" width="5.109375" style="911" customWidth="1"/>
    <col min="5344" max="5344" width="3.6640625" style="911" customWidth="1"/>
    <col min="5345" max="5345" width="8.88671875" style="911"/>
    <col min="5346" max="5346" width="3.5546875" style="911" customWidth="1"/>
    <col min="5347" max="5347" width="5.109375" style="911" customWidth="1"/>
    <col min="5348" max="5348" width="3.6640625" style="911" customWidth="1"/>
    <col min="5349" max="5349" width="8.88671875" style="911"/>
    <col min="5350" max="5350" width="3.5546875" style="911" customWidth="1"/>
    <col min="5351" max="5351" width="5.109375" style="911" customWidth="1"/>
    <col min="5352" max="5352" width="3.6640625" style="911" customWidth="1"/>
    <col min="5353" max="5353" width="9.109375" style="911" customWidth="1"/>
    <col min="5354" max="5354" width="3.5546875" style="911" customWidth="1"/>
    <col min="5355" max="5355" width="5.109375" style="911" customWidth="1"/>
    <col min="5356" max="5356" width="3.6640625" style="911" customWidth="1"/>
    <col min="5357" max="5357" width="9.109375" style="911" customWidth="1"/>
    <col min="5358" max="5358" width="3.5546875" style="911" customWidth="1"/>
    <col min="5359" max="5359" width="5.109375" style="911" customWidth="1"/>
    <col min="5360" max="5360" width="3.6640625" style="911" customWidth="1"/>
    <col min="5361" max="5361" width="9.109375" style="911" customWidth="1"/>
    <col min="5362" max="5362" width="3.5546875" style="911" customWidth="1"/>
    <col min="5363" max="5363" width="5.109375" style="911" customWidth="1"/>
    <col min="5364" max="5364" width="3.6640625" style="911" customWidth="1"/>
    <col min="5365" max="5365" width="8.88671875" style="911"/>
    <col min="5366" max="5366" width="3.5546875" style="911" customWidth="1"/>
    <col min="5367" max="5367" width="5.109375" style="911" customWidth="1"/>
    <col min="5368" max="5368" width="3.6640625" style="911" customWidth="1"/>
    <col min="5369" max="5369" width="10.88671875" style="911" bestFit="1" customWidth="1"/>
    <col min="5370" max="5370" width="3.5546875" style="911" customWidth="1"/>
    <col min="5371" max="5371" width="6.6640625" style="911" customWidth="1"/>
    <col min="5372" max="5372" width="3.6640625" style="911" customWidth="1"/>
    <col min="5373" max="5373" width="8.88671875" style="911"/>
    <col min="5374" max="5374" width="21.109375" style="911" customWidth="1"/>
    <col min="5375" max="5375" width="10.44140625" style="911" bestFit="1" customWidth="1"/>
    <col min="5376" max="5380" width="9.109375" style="911" customWidth="1"/>
    <col min="5381" max="5583" width="8.88671875" style="911"/>
    <col min="5584" max="5584" width="26.5546875" style="911" customWidth="1"/>
    <col min="5585" max="5585" width="10.5546875" style="911" customWidth="1"/>
    <col min="5586" max="5586" width="4.5546875" style="911" customWidth="1"/>
    <col min="5587" max="5587" width="8.109375" style="911" customWidth="1"/>
    <col min="5588" max="5588" width="3.6640625" style="911" customWidth="1"/>
    <col min="5589" max="5589" width="12" style="911" customWidth="1"/>
    <col min="5590" max="5590" width="10" style="911" bestFit="1" customWidth="1"/>
    <col min="5591" max="5592" width="8.109375" style="911" bestFit="1" customWidth="1"/>
    <col min="5593" max="5593" width="10.5546875" style="911" customWidth="1"/>
    <col min="5594" max="5594" width="3.88671875" style="911" customWidth="1"/>
    <col min="5595" max="5595" width="7.44140625" style="911" bestFit="1" customWidth="1"/>
    <col min="5596" max="5596" width="3.6640625" style="911" customWidth="1"/>
    <col min="5597" max="5597" width="8.88671875" style="911"/>
    <col min="5598" max="5598" width="3.5546875" style="911" customWidth="1"/>
    <col min="5599" max="5599" width="5.109375" style="911" customWidth="1"/>
    <col min="5600" max="5600" width="3.6640625" style="911" customWidth="1"/>
    <col min="5601" max="5601" width="8.88671875" style="911"/>
    <col min="5602" max="5602" width="3.5546875" style="911" customWidth="1"/>
    <col min="5603" max="5603" width="5.109375" style="911" customWidth="1"/>
    <col min="5604" max="5604" width="3.6640625" style="911" customWidth="1"/>
    <col min="5605" max="5605" width="8.88671875" style="911"/>
    <col min="5606" max="5606" width="3.5546875" style="911" customWidth="1"/>
    <col min="5607" max="5607" width="5.109375" style="911" customWidth="1"/>
    <col min="5608" max="5608" width="3.6640625" style="911" customWidth="1"/>
    <col min="5609" max="5609" width="9.109375" style="911" customWidth="1"/>
    <col min="5610" max="5610" width="3.5546875" style="911" customWidth="1"/>
    <col min="5611" max="5611" width="5.109375" style="911" customWidth="1"/>
    <col min="5612" max="5612" width="3.6640625" style="911" customWidth="1"/>
    <col min="5613" max="5613" width="9.109375" style="911" customWidth="1"/>
    <col min="5614" max="5614" width="3.5546875" style="911" customWidth="1"/>
    <col min="5615" max="5615" width="5.109375" style="911" customWidth="1"/>
    <col min="5616" max="5616" width="3.6640625" style="911" customWidth="1"/>
    <col min="5617" max="5617" width="9.109375" style="911" customWidth="1"/>
    <col min="5618" max="5618" width="3.5546875" style="911" customWidth="1"/>
    <col min="5619" max="5619" width="5.109375" style="911" customWidth="1"/>
    <col min="5620" max="5620" width="3.6640625" style="911" customWidth="1"/>
    <col min="5621" max="5621" width="8.88671875" style="911"/>
    <col min="5622" max="5622" width="3.5546875" style="911" customWidth="1"/>
    <col min="5623" max="5623" width="5.109375" style="911" customWidth="1"/>
    <col min="5624" max="5624" width="3.6640625" style="911" customWidth="1"/>
    <col min="5625" max="5625" width="10.88671875" style="911" bestFit="1" customWidth="1"/>
    <col min="5626" max="5626" width="3.5546875" style="911" customWidth="1"/>
    <col min="5627" max="5627" width="6.6640625" style="911" customWidth="1"/>
    <col min="5628" max="5628" width="3.6640625" style="911" customWidth="1"/>
    <col min="5629" max="5629" width="8.88671875" style="911"/>
    <col min="5630" max="5630" width="21.109375" style="911" customWidth="1"/>
    <col min="5631" max="5631" width="10.44140625" style="911" bestFit="1" customWidth="1"/>
    <col min="5632" max="5636" width="9.109375" style="911" customWidth="1"/>
    <col min="5637" max="5839" width="8.88671875" style="911"/>
    <col min="5840" max="5840" width="26.5546875" style="911" customWidth="1"/>
    <col min="5841" max="5841" width="10.5546875" style="911" customWidth="1"/>
    <col min="5842" max="5842" width="4.5546875" style="911" customWidth="1"/>
    <col min="5843" max="5843" width="8.109375" style="911" customWidth="1"/>
    <col min="5844" max="5844" width="3.6640625" style="911" customWidth="1"/>
    <col min="5845" max="5845" width="12" style="911" customWidth="1"/>
    <col min="5846" max="5846" width="10" style="911" bestFit="1" customWidth="1"/>
    <col min="5847" max="5848" width="8.109375" style="911" bestFit="1" customWidth="1"/>
    <col min="5849" max="5849" width="10.5546875" style="911" customWidth="1"/>
    <col min="5850" max="5850" width="3.88671875" style="911" customWidth="1"/>
    <col min="5851" max="5851" width="7.44140625" style="911" bestFit="1" customWidth="1"/>
    <col min="5852" max="5852" width="3.6640625" style="911" customWidth="1"/>
    <col min="5853" max="5853" width="8.88671875" style="911"/>
    <col min="5854" max="5854" width="3.5546875" style="911" customWidth="1"/>
    <col min="5855" max="5855" width="5.109375" style="911" customWidth="1"/>
    <col min="5856" max="5856" width="3.6640625" style="911" customWidth="1"/>
    <col min="5857" max="5857" width="8.88671875" style="911"/>
    <col min="5858" max="5858" width="3.5546875" style="911" customWidth="1"/>
    <col min="5859" max="5859" width="5.109375" style="911" customWidth="1"/>
    <col min="5860" max="5860" width="3.6640625" style="911" customWidth="1"/>
    <col min="5861" max="5861" width="8.88671875" style="911"/>
    <col min="5862" max="5862" width="3.5546875" style="911" customWidth="1"/>
    <col min="5863" max="5863" width="5.109375" style="911" customWidth="1"/>
    <col min="5864" max="5864" width="3.6640625" style="911" customWidth="1"/>
    <col min="5865" max="5865" width="9.109375" style="911" customWidth="1"/>
    <col min="5866" max="5866" width="3.5546875" style="911" customWidth="1"/>
    <col min="5867" max="5867" width="5.109375" style="911" customWidth="1"/>
    <col min="5868" max="5868" width="3.6640625" style="911" customWidth="1"/>
    <col min="5869" max="5869" width="9.109375" style="911" customWidth="1"/>
    <col min="5870" max="5870" width="3.5546875" style="911" customWidth="1"/>
    <col min="5871" max="5871" width="5.109375" style="911" customWidth="1"/>
    <col min="5872" max="5872" width="3.6640625" style="911" customWidth="1"/>
    <col min="5873" max="5873" width="9.109375" style="911" customWidth="1"/>
    <col min="5874" max="5874" width="3.5546875" style="911" customWidth="1"/>
    <col min="5875" max="5875" width="5.109375" style="911" customWidth="1"/>
    <col min="5876" max="5876" width="3.6640625" style="911" customWidth="1"/>
    <col min="5877" max="5877" width="8.88671875" style="911"/>
    <col min="5878" max="5878" width="3.5546875" style="911" customWidth="1"/>
    <col min="5879" max="5879" width="5.109375" style="911" customWidth="1"/>
    <col min="5880" max="5880" width="3.6640625" style="911" customWidth="1"/>
    <col min="5881" max="5881" width="10.88671875" style="911" bestFit="1" customWidth="1"/>
    <col min="5882" max="5882" width="3.5546875" style="911" customWidth="1"/>
    <col min="5883" max="5883" width="6.6640625" style="911" customWidth="1"/>
    <col min="5884" max="5884" width="3.6640625" style="911" customWidth="1"/>
    <col min="5885" max="5885" width="8.88671875" style="911"/>
    <col min="5886" max="5886" width="21.109375" style="911" customWidth="1"/>
    <col min="5887" max="5887" width="10.44140625" style="911" bestFit="1" customWidth="1"/>
    <col min="5888" max="5892" width="9.109375" style="911" customWidth="1"/>
    <col min="5893" max="6095" width="8.88671875" style="911"/>
    <col min="6096" max="6096" width="26.5546875" style="911" customWidth="1"/>
    <col min="6097" max="6097" width="10.5546875" style="911" customWidth="1"/>
    <col min="6098" max="6098" width="4.5546875" style="911" customWidth="1"/>
    <col min="6099" max="6099" width="8.109375" style="911" customWidth="1"/>
    <col min="6100" max="6100" width="3.6640625" style="911" customWidth="1"/>
    <col min="6101" max="6101" width="12" style="911" customWidth="1"/>
    <col min="6102" max="6102" width="10" style="911" bestFit="1" customWidth="1"/>
    <col min="6103" max="6104" width="8.109375" style="911" bestFit="1" customWidth="1"/>
    <col min="6105" max="6105" width="10.5546875" style="911" customWidth="1"/>
    <col min="6106" max="6106" width="3.88671875" style="911" customWidth="1"/>
    <col min="6107" max="6107" width="7.44140625" style="911" bestFit="1" customWidth="1"/>
    <col min="6108" max="6108" width="3.6640625" style="911" customWidth="1"/>
    <col min="6109" max="6109" width="8.88671875" style="911"/>
    <col min="6110" max="6110" width="3.5546875" style="911" customWidth="1"/>
    <col min="6111" max="6111" width="5.109375" style="911" customWidth="1"/>
    <col min="6112" max="6112" width="3.6640625" style="911" customWidth="1"/>
    <col min="6113" max="6113" width="8.88671875" style="911"/>
    <col min="6114" max="6114" width="3.5546875" style="911" customWidth="1"/>
    <col min="6115" max="6115" width="5.109375" style="911" customWidth="1"/>
    <col min="6116" max="6116" width="3.6640625" style="911" customWidth="1"/>
    <col min="6117" max="6117" width="8.88671875" style="911"/>
    <col min="6118" max="6118" width="3.5546875" style="911" customWidth="1"/>
    <col min="6119" max="6119" width="5.109375" style="911" customWidth="1"/>
    <col min="6120" max="6120" width="3.6640625" style="911" customWidth="1"/>
    <col min="6121" max="6121" width="9.109375" style="911" customWidth="1"/>
    <col min="6122" max="6122" width="3.5546875" style="911" customWidth="1"/>
    <col min="6123" max="6123" width="5.109375" style="911" customWidth="1"/>
    <col min="6124" max="6124" width="3.6640625" style="911" customWidth="1"/>
    <col min="6125" max="6125" width="9.109375" style="911" customWidth="1"/>
    <col min="6126" max="6126" width="3.5546875" style="911" customWidth="1"/>
    <col min="6127" max="6127" width="5.109375" style="911" customWidth="1"/>
    <col min="6128" max="6128" width="3.6640625" style="911" customWidth="1"/>
    <col min="6129" max="6129" width="9.109375" style="911" customWidth="1"/>
    <col min="6130" max="6130" width="3.5546875" style="911" customWidth="1"/>
    <col min="6131" max="6131" width="5.109375" style="911" customWidth="1"/>
    <col min="6132" max="6132" width="3.6640625" style="911" customWidth="1"/>
    <col min="6133" max="6133" width="8.88671875" style="911"/>
    <col min="6134" max="6134" width="3.5546875" style="911" customWidth="1"/>
    <col min="6135" max="6135" width="5.109375" style="911" customWidth="1"/>
    <col min="6136" max="6136" width="3.6640625" style="911" customWidth="1"/>
    <col min="6137" max="6137" width="10.88671875" style="911" bestFit="1" customWidth="1"/>
    <col min="6138" max="6138" width="3.5546875" style="911" customWidth="1"/>
    <col min="6139" max="6139" width="6.6640625" style="911" customWidth="1"/>
    <col min="6140" max="6140" width="3.6640625" style="911" customWidth="1"/>
    <col min="6141" max="6141" width="8.88671875" style="911"/>
    <col min="6142" max="6142" width="21.109375" style="911" customWidth="1"/>
    <col min="6143" max="6143" width="10.44140625" style="911" bestFit="1" customWidth="1"/>
    <col min="6144" max="6148" width="9.109375" style="911" customWidth="1"/>
    <col min="6149" max="6351" width="8.88671875" style="911"/>
    <col min="6352" max="6352" width="26.5546875" style="911" customWidth="1"/>
    <col min="6353" max="6353" width="10.5546875" style="911" customWidth="1"/>
    <col min="6354" max="6354" width="4.5546875" style="911" customWidth="1"/>
    <col min="6355" max="6355" width="8.109375" style="911" customWidth="1"/>
    <col min="6356" max="6356" width="3.6640625" style="911" customWidth="1"/>
    <col min="6357" max="6357" width="12" style="911" customWidth="1"/>
    <col min="6358" max="6358" width="10" style="911" bestFit="1" customWidth="1"/>
    <col min="6359" max="6360" width="8.109375" style="911" bestFit="1" customWidth="1"/>
    <col min="6361" max="6361" width="10.5546875" style="911" customWidth="1"/>
    <col min="6362" max="6362" width="3.88671875" style="911" customWidth="1"/>
    <col min="6363" max="6363" width="7.44140625" style="911" bestFit="1" customWidth="1"/>
    <col min="6364" max="6364" width="3.6640625" style="911" customWidth="1"/>
    <col min="6365" max="6365" width="8.88671875" style="911"/>
    <col min="6366" max="6366" width="3.5546875" style="911" customWidth="1"/>
    <col min="6367" max="6367" width="5.109375" style="911" customWidth="1"/>
    <col min="6368" max="6368" width="3.6640625" style="911" customWidth="1"/>
    <col min="6369" max="6369" width="8.88671875" style="911"/>
    <col min="6370" max="6370" width="3.5546875" style="911" customWidth="1"/>
    <col min="6371" max="6371" width="5.109375" style="911" customWidth="1"/>
    <col min="6372" max="6372" width="3.6640625" style="911" customWidth="1"/>
    <col min="6373" max="6373" width="8.88671875" style="911"/>
    <col min="6374" max="6374" width="3.5546875" style="911" customWidth="1"/>
    <col min="6375" max="6375" width="5.109375" style="911" customWidth="1"/>
    <col min="6376" max="6376" width="3.6640625" style="911" customWidth="1"/>
    <col min="6377" max="6377" width="9.109375" style="911" customWidth="1"/>
    <col min="6378" max="6378" width="3.5546875" style="911" customWidth="1"/>
    <col min="6379" max="6379" width="5.109375" style="911" customWidth="1"/>
    <col min="6380" max="6380" width="3.6640625" style="911" customWidth="1"/>
    <col min="6381" max="6381" width="9.109375" style="911" customWidth="1"/>
    <col min="6382" max="6382" width="3.5546875" style="911" customWidth="1"/>
    <col min="6383" max="6383" width="5.109375" style="911" customWidth="1"/>
    <col min="6384" max="6384" width="3.6640625" style="911" customWidth="1"/>
    <col min="6385" max="6385" width="9.109375" style="911" customWidth="1"/>
    <col min="6386" max="6386" width="3.5546875" style="911" customWidth="1"/>
    <col min="6387" max="6387" width="5.109375" style="911" customWidth="1"/>
    <col min="6388" max="6388" width="3.6640625" style="911" customWidth="1"/>
    <col min="6389" max="6389" width="8.88671875" style="911"/>
    <col min="6390" max="6390" width="3.5546875" style="911" customWidth="1"/>
    <col min="6391" max="6391" width="5.109375" style="911" customWidth="1"/>
    <col min="6392" max="6392" width="3.6640625" style="911" customWidth="1"/>
    <col min="6393" max="6393" width="10.88671875" style="911" bestFit="1" customWidth="1"/>
    <col min="6394" max="6394" width="3.5546875" style="911" customWidth="1"/>
    <col min="6395" max="6395" width="6.6640625" style="911" customWidth="1"/>
    <col min="6396" max="6396" width="3.6640625" style="911" customWidth="1"/>
    <col min="6397" max="6397" width="8.88671875" style="911"/>
    <col min="6398" max="6398" width="21.109375" style="911" customWidth="1"/>
    <col min="6399" max="6399" width="10.44140625" style="911" bestFit="1" customWidth="1"/>
    <col min="6400" max="6404" width="9.109375" style="911" customWidth="1"/>
    <col min="6405" max="6607" width="8.88671875" style="911"/>
    <col min="6608" max="6608" width="26.5546875" style="911" customWidth="1"/>
    <col min="6609" max="6609" width="10.5546875" style="911" customWidth="1"/>
    <col min="6610" max="6610" width="4.5546875" style="911" customWidth="1"/>
    <col min="6611" max="6611" width="8.109375" style="911" customWidth="1"/>
    <col min="6612" max="6612" width="3.6640625" style="911" customWidth="1"/>
    <col min="6613" max="6613" width="12" style="911" customWidth="1"/>
    <col min="6614" max="6614" width="10" style="911" bestFit="1" customWidth="1"/>
    <col min="6615" max="6616" width="8.109375" style="911" bestFit="1" customWidth="1"/>
    <col min="6617" max="6617" width="10.5546875" style="911" customWidth="1"/>
    <col min="6618" max="6618" width="3.88671875" style="911" customWidth="1"/>
    <col min="6619" max="6619" width="7.44140625" style="911" bestFit="1" customWidth="1"/>
    <col min="6620" max="6620" width="3.6640625" style="911" customWidth="1"/>
    <col min="6621" max="6621" width="8.88671875" style="911"/>
    <col min="6622" max="6622" width="3.5546875" style="911" customWidth="1"/>
    <col min="6623" max="6623" width="5.109375" style="911" customWidth="1"/>
    <col min="6624" max="6624" width="3.6640625" style="911" customWidth="1"/>
    <col min="6625" max="6625" width="8.88671875" style="911"/>
    <col min="6626" max="6626" width="3.5546875" style="911" customWidth="1"/>
    <col min="6627" max="6627" width="5.109375" style="911" customWidth="1"/>
    <col min="6628" max="6628" width="3.6640625" style="911" customWidth="1"/>
    <col min="6629" max="6629" width="8.88671875" style="911"/>
    <col min="6630" max="6630" width="3.5546875" style="911" customWidth="1"/>
    <col min="6631" max="6631" width="5.109375" style="911" customWidth="1"/>
    <col min="6632" max="6632" width="3.6640625" style="911" customWidth="1"/>
    <col min="6633" max="6633" width="9.109375" style="911" customWidth="1"/>
    <col min="6634" max="6634" width="3.5546875" style="911" customWidth="1"/>
    <col min="6635" max="6635" width="5.109375" style="911" customWidth="1"/>
    <col min="6636" max="6636" width="3.6640625" style="911" customWidth="1"/>
    <col min="6637" max="6637" width="9.109375" style="911" customWidth="1"/>
    <col min="6638" max="6638" width="3.5546875" style="911" customWidth="1"/>
    <col min="6639" max="6639" width="5.109375" style="911" customWidth="1"/>
    <col min="6640" max="6640" width="3.6640625" style="911" customWidth="1"/>
    <col min="6641" max="6641" width="9.109375" style="911" customWidth="1"/>
    <col min="6642" max="6642" width="3.5546875" style="911" customWidth="1"/>
    <col min="6643" max="6643" width="5.109375" style="911" customWidth="1"/>
    <col min="6644" max="6644" width="3.6640625" style="911" customWidth="1"/>
    <col min="6645" max="6645" width="8.88671875" style="911"/>
    <col min="6646" max="6646" width="3.5546875" style="911" customWidth="1"/>
    <col min="6647" max="6647" width="5.109375" style="911" customWidth="1"/>
    <col min="6648" max="6648" width="3.6640625" style="911" customWidth="1"/>
    <col min="6649" max="6649" width="10.88671875" style="911" bestFit="1" customWidth="1"/>
    <col min="6650" max="6650" width="3.5546875" style="911" customWidth="1"/>
    <col min="6651" max="6651" width="6.6640625" style="911" customWidth="1"/>
    <col min="6652" max="6652" width="3.6640625" style="911" customWidth="1"/>
    <col min="6653" max="6653" width="8.88671875" style="911"/>
    <col min="6654" max="6654" width="21.109375" style="911" customWidth="1"/>
    <col min="6655" max="6655" width="10.44140625" style="911" bestFit="1" customWidth="1"/>
    <col min="6656" max="6660" width="9.109375" style="911" customWidth="1"/>
    <col min="6661" max="6863" width="8.88671875" style="911"/>
    <col min="6864" max="6864" width="26.5546875" style="911" customWidth="1"/>
    <col min="6865" max="6865" width="10.5546875" style="911" customWidth="1"/>
    <col min="6866" max="6866" width="4.5546875" style="911" customWidth="1"/>
    <col min="6867" max="6867" width="8.109375" style="911" customWidth="1"/>
    <col min="6868" max="6868" width="3.6640625" style="911" customWidth="1"/>
    <col min="6869" max="6869" width="12" style="911" customWidth="1"/>
    <col min="6870" max="6870" width="10" style="911" bestFit="1" customWidth="1"/>
    <col min="6871" max="6872" width="8.109375" style="911" bestFit="1" customWidth="1"/>
    <col min="6873" max="6873" width="10.5546875" style="911" customWidth="1"/>
    <col min="6874" max="6874" width="3.88671875" style="911" customWidth="1"/>
    <col min="6875" max="6875" width="7.44140625" style="911" bestFit="1" customWidth="1"/>
    <col min="6876" max="6876" width="3.6640625" style="911" customWidth="1"/>
    <col min="6877" max="6877" width="8.88671875" style="911"/>
    <col min="6878" max="6878" width="3.5546875" style="911" customWidth="1"/>
    <col min="6879" max="6879" width="5.109375" style="911" customWidth="1"/>
    <col min="6880" max="6880" width="3.6640625" style="911" customWidth="1"/>
    <col min="6881" max="6881" width="8.88671875" style="911"/>
    <col min="6882" max="6882" width="3.5546875" style="911" customWidth="1"/>
    <col min="6883" max="6883" width="5.109375" style="911" customWidth="1"/>
    <col min="6884" max="6884" width="3.6640625" style="911" customWidth="1"/>
    <col min="6885" max="6885" width="8.88671875" style="911"/>
    <col min="6886" max="6886" width="3.5546875" style="911" customWidth="1"/>
    <col min="6887" max="6887" width="5.109375" style="911" customWidth="1"/>
    <col min="6888" max="6888" width="3.6640625" style="911" customWidth="1"/>
    <col min="6889" max="6889" width="9.109375" style="911" customWidth="1"/>
    <col min="6890" max="6890" width="3.5546875" style="911" customWidth="1"/>
    <col min="6891" max="6891" width="5.109375" style="911" customWidth="1"/>
    <col min="6892" max="6892" width="3.6640625" style="911" customWidth="1"/>
    <col min="6893" max="6893" width="9.109375" style="911" customWidth="1"/>
    <col min="6894" max="6894" width="3.5546875" style="911" customWidth="1"/>
    <col min="6895" max="6895" width="5.109375" style="911" customWidth="1"/>
    <col min="6896" max="6896" width="3.6640625" style="911" customWidth="1"/>
    <col min="6897" max="6897" width="9.109375" style="911" customWidth="1"/>
    <col min="6898" max="6898" width="3.5546875" style="911" customWidth="1"/>
    <col min="6899" max="6899" width="5.109375" style="911" customWidth="1"/>
    <col min="6900" max="6900" width="3.6640625" style="911" customWidth="1"/>
    <col min="6901" max="6901" width="8.88671875" style="911"/>
    <col min="6902" max="6902" width="3.5546875" style="911" customWidth="1"/>
    <col min="6903" max="6903" width="5.109375" style="911" customWidth="1"/>
    <col min="6904" max="6904" width="3.6640625" style="911" customWidth="1"/>
    <col min="6905" max="6905" width="10.88671875" style="911" bestFit="1" customWidth="1"/>
    <col min="6906" max="6906" width="3.5546875" style="911" customWidth="1"/>
    <col min="6907" max="6907" width="6.6640625" style="911" customWidth="1"/>
    <col min="6908" max="6908" width="3.6640625" style="911" customWidth="1"/>
    <col min="6909" max="6909" width="8.88671875" style="911"/>
    <col min="6910" max="6910" width="21.109375" style="911" customWidth="1"/>
    <col min="6911" max="6911" width="10.44140625" style="911" bestFit="1" customWidth="1"/>
    <col min="6912" max="6916" width="9.109375" style="911" customWidth="1"/>
    <col min="6917" max="7119" width="8.88671875" style="911"/>
    <col min="7120" max="7120" width="26.5546875" style="911" customWidth="1"/>
    <col min="7121" max="7121" width="10.5546875" style="911" customWidth="1"/>
    <col min="7122" max="7122" width="4.5546875" style="911" customWidth="1"/>
    <col min="7123" max="7123" width="8.109375" style="911" customWidth="1"/>
    <col min="7124" max="7124" width="3.6640625" style="911" customWidth="1"/>
    <col min="7125" max="7125" width="12" style="911" customWidth="1"/>
    <col min="7126" max="7126" width="10" style="911" bestFit="1" customWidth="1"/>
    <col min="7127" max="7128" width="8.109375" style="911" bestFit="1" customWidth="1"/>
    <col min="7129" max="7129" width="10.5546875" style="911" customWidth="1"/>
    <col min="7130" max="7130" width="3.88671875" style="911" customWidth="1"/>
    <col min="7131" max="7131" width="7.44140625" style="911" bestFit="1" customWidth="1"/>
    <col min="7132" max="7132" width="3.6640625" style="911" customWidth="1"/>
    <col min="7133" max="7133" width="8.88671875" style="911"/>
    <col min="7134" max="7134" width="3.5546875" style="911" customWidth="1"/>
    <col min="7135" max="7135" width="5.109375" style="911" customWidth="1"/>
    <col min="7136" max="7136" width="3.6640625" style="911" customWidth="1"/>
    <col min="7137" max="7137" width="8.88671875" style="911"/>
    <col min="7138" max="7138" width="3.5546875" style="911" customWidth="1"/>
    <col min="7139" max="7139" width="5.109375" style="911" customWidth="1"/>
    <col min="7140" max="7140" width="3.6640625" style="911" customWidth="1"/>
    <col min="7141" max="7141" width="8.88671875" style="911"/>
    <col min="7142" max="7142" width="3.5546875" style="911" customWidth="1"/>
    <col min="7143" max="7143" width="5.109375" style="911" customWidth="1"/>
    <col min="7144" max="7144" width="3.6640625" style="911" customWidth="1"/>
    <col min="7145" max="7145" width="9.109375" style="911" customWidth="1"/>
    <col min="7146" max="7146" width="3.5546875" style="911" customWidth="1"/>
    <col min="7147" max="7147" width="5.109375" style="911" customWidth="1"/>
    <col min="7148" max="7148" width="3.6640625" style="911" customWidth="1"/>
    <col min="7149" max="7149" width="9.109375" style="911" customWidth="1"/>
    <col min="7150" max="7150" width="3.5546875" style="911" customWidth="1"/>
    <col min="7151" max="7151" width="5.109375" style="911" customWidth="1"/>
    <col min="7152" max="7152" width="3.6640625" style="911" customWidth="1"/>
    <col min="7153" max="7153" width="9.109375" style="911" customWidth="1"/>
    <col min="7154" max="7154" width="3.5546875" style="911" customWidth="1"/>
    <col min="7155" max="7155" width="5.109375" style="911" customWidth="1"/>
    <col min="7156" max="7156" width="3.6640625" style="911" customWidth="1"/>
    <col min="7157" max="7157" width="8.88671875" style="911"/>
    <col min="7158" max="7158" width="3.5546875" style="911" customWidth="1"/>
    <col min="7159" max="7159" width="5.109375" style="911" customWidth="1"/>
    <col min="7160" max="7160" width="3.6640625" style="911" customWidth="1"/>
    <col min="7161" max="7161" width="10.88671875" style="911" bestFit="1" customWidth="1"/>
    <col min="7162" max="7162" width="3.5546875" style="911" customWidth="1"/>
    <col min="7163" max="7163" width="6.6640625" style="911" customWidth="1"/>
    <col min="7164" max="7164" width="3.6640625" style="911" customWidth="1"/>
    <col min="7165" max="7165" width="8.88671875" style="911"/>
    <col min="7166" max="7166" width="21.109375" style="911" customWidth="1"/>
    <col min="7167" max="7167" width="10.44140625" style="911" bestFit="1" customWidth="1"/>
    <col min="7168" max="7172" width="9.109375" style="911" customWidth="1"/>
    <col min="7173" max="7375" width="8.88671875" style="911"/>
    <col min="7376" max="7376" width="26.5546875" style="911" customWidth="1"/>
    <col min="7377" max="7377" width="10.5546875" style="911" customWidth="1"/>
    <col min="7378" max="7378" width="4.5546875" style="911" customWidth="1"/>
    <col min="7379" max="7379" width="8.109375" style="911" customWidth="1"/>
    <col min="7380" max="7380" width="3.6640625" style="911" customWidth="1"/>
    <col min="7381" max="7381" width="12" style="911" customWidth="1"/>
    <col min="7382" max="7382" width="10" style="911" bestFit="1" customWidth="1"/>
    <col min="7383" max="7384" width="8.109375" style="911" bestFit="1" customWidth="1"/>
    <col min="7385" max="7385" width="10.5546875" style="911" customWidth="1"/>
    <col min="7386" max="7386" width="3.88671875" style="911" customWidth="1"/>
    <col min="7387" max="7387" width="7.44140625" style="911" bestFit="1" customWidth="1"/>
    <col min="7388" max="7388" width="3.6640625" style="911" customWidth="1"/>
    <col min="7389" max="7389" width="8.88671875" style="911"/>
    <col min="7390" max="7390" width="3.5546875" style="911" customWidth="1"/>
    <col min="7391" max="7391" width="5.109375" style="911" customWidth="1"/>
    <col min="7392" max="7392" width="3.6640625" style="911" customWidth="1"/>
    <col min="7393" max="7393" width="8.88671875" style="911"/>
    <col min="7394" max="7394" width="3.5546875" style="911" customWidth="1"/>
    <col min="7395" max="7395" width="5.109375" style="911" customWidth="1"/>
    <col min="7396" max="7396" width="3.6640625" style="911" customWidth="1"/>
    <col min="7397" max="7397" width="8.88671875" style="911"/>
    <col min="7398" max="7398" width="3.5546875" style="911" customWidth="1"/>
    <col min="7399" max="7399" width="5.109375" style="911" customWidth="1"/>
    <col min="7400" max="7400" width="3.6640625" style="911" customWidth="1"/>
    <col min="7401" max="7401" width="9.109375" style="911" customWidth="1"/>
    <col min="7402" max="7402" width="3.5546875" style="911" customWidth="1"/>
    <col min="7403" max="7403" width="5.109375" style="911" customWidth="1"/>
    <col min="7404" max="7404" width="3.6640625" style="911" customWidth="1"/>
    <col min="7405" max="7405" width="9.109375" style="911" customWidth="1"/>
    <col min="7406" max="7406" width="3.5546875" style="911" customWidth="1"/>
    <col min="7407" max="7407" width="5.109375" style="911" customWidth="1"/>
    <col min="7408" max="7408" width="3.6640625" style="911" customWidth="1"/>
    <col min="7409" max="7409" width="9.109375" style="911" customWidth="1"/>
    <col min="7410" max="7410" width="3.5546875" style="911" customWidth="1"/>
    <col min="7411" max="7411" width="5.109375" style="911" customWidth="1"/>
    <col min="7412" max="7412" width="3.6640625" style="911" customWidth="1"/>
    <col min="7413" max="7413" width="8.88671875" style="911"/>
    <col min="7414" max="7414" width="3.5546875" style="911" customWidth="1"/>
    <col min="7415" max="7415" width="5.109375" style="911" customWidth="1"/>
    <col min="7416" max="7416" width="3.6640625" style="911" customWidth="1"/>
    <col min="7417" max="7417" width="10.88671875" style="911" bestFit="1" customWidth="1"/>
    <col min="7418" max="7418" width="3.5546875" style="911" customWidth="1"/>
    <col min="7419" max="7419" width="6.6640625" style="911" customWidth="1"/>
    <col min="7420" max="7420" width="3.6640625" style="911" customWidth="1"/>
    <col min="7421" max="7421" width="8.88671875" style="911"/>
    <col min="7422" max="7422" width="21.109375" style="911" customWidth="1"/>
    <col min="7423" max="7423" width="10.44140625" style="911" bestFit="1" customWidth="1"/>
    <col min="7424" max="7428" width="9.109375" style="911" customWidth="1"/>
    <col min="7429" max="7631" width="8.88671875" style="911"/>
    <col min="7632" max="7632" width="26.5546875" style="911" customWidth="1"/>
    <col min="7633" max="7633" width="10.5546875" style="911" customWidth="1"/>
    <col min="7634" max="7634" width="4.5546875" style="911" customWidth="1"/>
    <col min="7635" max="7635" width="8.109375" style="911" customWidth="1"/>
    <col min="7636" max="7636" width="3.6640625" style="911" customWidth="1"/>
    <col min="7637" max="7637" width="12" style="911" customWidth="1"/>
    <col min="7638" max="7638" width="10" style="911" bestFit="1" customWidth="1"/>
    <col min="7639" max="7640" width="8.109375" style="911" bestFit="1" customWidth="1"/>
    <col min="7641" max="7641" width="10.5546875" style="911" customWidth="1"/>
    <col min="7642" max="7642" width="3.88671875" style="911" customWidth="1"/>
    <col min="7643" max="7643" width="7.44140625" style="911" bestFit="1" customWidth="1"/>
    <col min="7644" max="7644" width="3.6640625" style="911" customWidth="1"/>
    <col min="7645" max="7645" width="8.88671875" style="911"/>
    <col min="7646" max="7646" width="3.5546875" style="911" customWidth="1"/>
    <col min="7647" max="7647" width="5.109375" style="911" customWidth="1"/>
    <col min="7648" max="7648" width="3.6640625" style="911" customWidth="1"/>
    <col min="7649" max="7649" width="8.88671875" style="911"/>
    <col min="7650" max="7650" width="3.5546875" style="911" customWidth="1"/>
    <col min="7651" max="7651" width="5.109375" style="911" customWidth="1"/>
    <col min="7652" max="7652" width="3.6640625" style="911" customWidth="1"/>
    <col min="7653" max="7653" width="8.88671875" style="911"/>
    <col min="7654" max="7654" width="3.5546875" style="911" customWidth="1"/>
    <col min="7655" max="7655" width="5.109375" style="911" customWidth="1"/>
    <col min="7656" max="7656" width="3.6640625" style="911" customWidth="1"/>
    <col min="7657" max="7657" width="9.109375" style="911" customWidth="1"/>
    <col min="7658" max="7658" width="3.5546875" style="911" customWidth="1"/>
    <col min="7659" max="7659" width="5.109375" style="911" customWidth="1"/>
    <col min="7660" max="7660" width="3.6640625" style="911" customWidth="1"/>
    <col min="7661" max="7661" width="9.109375" style="911" customWidth="1"/>
    <col min="7662" max="7662" width="3.5546875" style="911" customWidth="1"/>
    <col min="7663" max="7663" width="5.109375" style="911" customWidth="1"/>
    <col min="7664" max="7664" width="3.6640625" style="911" customWidth="1"/>
    <col min="7665" max="7665" width="9.109375" style="911" customWidth="1"/>
    <col min="7666" max="7666" width="3.5546875" style="911" customWidth="1"/>
    <col min="7667" max="7667" width="5.109375" style="911" customWidth="1"/>
    <col min="7668" max="7668" width="3.6640625" style="911" customWidth="1"/>
    <col min="7669" max="7669" width="8.88671875" style="911"/>
    <col min="7670" max="7670" width="3.5546875" style="911" customWidth="1"/>
    <col min="7671" max="7671" width="5.109375" style="911" customWidth="1"/>
    <col min="7672" max="7672" width="3.6640625" style="911" customWidth="1"/>
    <col min="7673" max="7673" width="10.88671875" style="911" bestFit="1" customWidth="1"/>
    <col min="7674" max="7674" width="3.5546875" style="911" customWidth="1"/>
    <col min="7675" max="7675" width="6.6640625" style="911" customWidth="1"/>
    <col min="7676" max="7676" width="3.6640625" style="911" customWidth="1"/>
    <col min="7677" max="7677" width="8.88671875" style="911"/>
    <col min="7678" max="7678" width="21.109375" style="911" customWidth="1"/>
    <col min="7679" max="7679" width="10.44140625" style="911" bestFit="1" customWidth="1"/>
    <col min="7680" max="7684" width="9.109375" style="911" customWidth="1"/>
    <col min="7685" max="7887" width="8.88671875" style="911"/>
    <col min="7888" max="7888" width="26.5546875" style="911" customWidth="1"/>
    <col min="7889" max="7889" width="10.5546875" style="911" customWidth="1"/>
    <col min="7890" max="7890" width="4.5546875" style="911" customWidth="1"/>
    <col min="7891" max="7891" width="8.109375" style="911" customWidth="1"/>
    <col min="7892" max="7892" width="3.6640625" style="911" customWidth="1"/>
    <col min="7893" max="7893" width="12" style="911" customWidth="1"/>
    <col min="7894" max="7894" width="10" style="911" bestFit="1" customWidth="1"/>
    <col min="7895" max="7896" width="8.109375" style="911" bestFit="1" customWidth="1"/>
    <col min="7897" max="7897" width="10.5546875" style="911" customWidth="1"/>
    <col min="7898" max="7898" width="3.88671875" style="911" customWidth="1"/>
    <col min="7899" max="7899" width="7.44140625" style="911" bestFit="1" customWidth="1"/>
    <col min="7900" max="7900" width="3.6640625" style="911" customWidth="1"/>
    <col min="7901" max="7901" width="8.88671875" style="911"/>
    <col min="7902" max="7902" width="3.5546875" style="911" customWidth="1"/>
    <col min="7903" max="7903" width="5.109375" style="911" customWidth="1"/>
    <col min="7904" max="7904" width="3.6640625" style="911" customWidth="1"/>
    <col min="7905" max="7905" width="8.88671875" style="911"/>
    <col min="7906" max="7906" width="3.5546875" style="911" customWidth="1"/>
    <col min="7907" max="7907" width="5.109375" style="911" customWidth="1"/>
    <col min="7908" max="7908" width="3.6640625" style="911" customWidth="1"/>
    <col min="7909" max="7909" width="8.88671875" style="911"/>
    <col min="7910" max="7910" width="3.5546875" style="911" customWidth="1"/>
    <col min="7911" max="7911" width="5.109375" style="911" customWidth="1"/>
    <col min="7912" max="7912" width="3.6640625" style="911" customWidth="1"/>
    <col min="7913" max="7913" width="9.109375" style="911" customWidth="1"/>
    <col min="7914" max="7914" width="3.5546875" style="911" customWidth="1"/>
    <col min="7915" max="7915" width="5.109375" style="911" customWidth="1"/>
    <col min="7916" max="7916" width="3.6640625" style="911" customWidth="1"/>
    <col min="7917" max="7917" width="9.109375" style="911" customWidth="1"/>
    <col min="7918" max="7918" width="3.5546875" style="911" customWidth="1"/>
    <col min="7919" max="7919" width="5.109375" style="911" customWidth="1"/>
    <col min="7920" max="7920" width="3.6640625" style="911" customWidth="1"/>
    <col min="7921" max="7921" width="9.109375" style="911" customWidth="1"/>
    <col min="7922" max="7922" width="3.5546875" style="911" customWidth="1"/>
    <col min="7923" max="7923" width="5.109375" style="911" customWidth="1"/>
    <col min="7924" max="7924" width="3.6640625" style="911" customWidth="1"/>
    <col min="7925" max="7925" width="8.88671875" style="911"/>
    <col min="7926" max="7926" width="3.5546875" style="911" customWidth="1"/>
    <col min="7927" max="7927" width="5.109375" style="911" customWidth="1"/>
    <col min="7928" max="7928" width="3.6640625" style="911" customWidth="1"/>
    <col min="7929" max="7929" width="10.88671875" style="911" bestFit="1" customWidth="1"/>
    <col min="7930" max="7930" width="3.5546875" style="911" customWidth="1"/>
    <col min="7931" max="7931" width="6.6640625" style="911" customWidth="1"/>
    <col min="7932" max="7932" width="3.6640625" style="911" customWidth="1"/>
    <col min="7933" max="7933" width="8.88671875" style="911"/>
    <col min="7934" max="7934" width="21.109375" style="911" customWidth="1"/>
    <col min="7935" max="7935" width="10.44140625" style="911" bestFit="1" customWidth="1"/>
    <col min="7936" max="7940" width="9.109375" style="911" customWidth="1"/>
    <col min="7941" max="8143" width="8.88671875" style="911"/>
    <col min="8144" max="8144" width="26.5546875" style="911" customWidth="1"/>
    <col min="8145" max="8145" width="10.5546875" style="911" customWidth="1"/>
    <col min="8146" max="8146" width="4.5546875" style="911" customWidth="1"/>
    <col min="8147" max="8147" width="8.109375" style="911" customWidth="1"/>
    <col min="8148" max="8148" width="3.6640625" style="911" customWidth="1"/>
    <col min="8149" max="8149" width="12" style="911" customWidth="1"/>
    <col min="8150" max="8150" width="10" style="911" bestFit="1" customWidth="1"/>
    <col min="8151" max="8152" width="8.109375" style="911" bestFit="1" customWidth="1"/>
    <col min="8153" max="8153" width="10.5546875" style="911" customWidth="1"/>
    <col min="8154" max="8154" width="3.88671875" style="911" customWidth="1"/>
    <col min="8155" max="8155" width="7.44140625" style="911" bestFit="1" customWidth="1"/>
    <col min="8156" max="8156" width="3.6640625" style="911" customWidth="1"/>
    <col min="8157" max="8157" width="8.88671875" style="911"/>
    <col min="8158" max="8158" width="3.5546875" style="911" customWidth="1"/>
    <col min="8159" max="8159" width="5.109375" style="911" customWidth="1"/>
    <col min="8160" max="8160" width="3.6640625" style="911" customWidth="1"/>
    <col min="8161" max="8161" width="8.88671875" style="911"/>
    <col min="8162" max="8162" width="3.5546875" style="911" customWidth="1"/>
    <col min="8163" max="8163" width="5.109375" style="911" customWidth="1"/>
    <col min="8164" max="8164" width="3.6640625" style="911" customWidth="1"/>
    <col min="8165" max="8165" width="8.88671875" style="911"/>
    <col min="8166" max="8166" width="3.5546875" style="911" customWidth="1"/>
    <col min="8167" max="8167" width="5.109375" style="911" customWidth="1"/>
    <col min="8168" max="8168" width="3.6640625" style="911" customWidth="1"/>
    <col min="8169" max="8169" width="9.109375" style="911" customWidth="1"/>
    <col min="8170" max="8170" width="3.5546875" style="911" customWidth="1"/>
    <col min="8171" max="8171" width="5.109375" style="911" customWidth="1"/>
    <col min="8172" max="8172" width="3.6640625" style="911" customWidth="1"/>
    <col min="8173" max="8173" width="9.109375" style="911" customWidth="1"/>
    <col min="8174" max="8174" width="3.5546875" style="911" customWidth="1"/>
    <col min="8175" max="8175" width="5.109375" style="911" customWidth="1"/>
    <col min="8176" max="8176" width="3.6640625" style="911" customWidth="1"/>
    <col min="8177" max="8177" width="9.109375" style="911" customWidth="1"/>
    <col min="8178" max="8178" width="3.5546875" style="911" customWidth="1"/>
    <col min="8179" max="8179" width="5.109375" style="911" customWidth="1"/>
    <col min="8180" max="8180" width="3.6640625" style="911" customWidth="1"/>
    <col min="8181" max="8181" width="8.88671875" style="911"/>
    <col min="8182" max="8182" width="3.5546875" style="911" customWidth="1"/>
    <col min="8183" max="8183" width="5.109375" style="911" customWidth="1"/>
    <col min="8184" max="8184" width="3.6640625" style="911" customWidth="1"/>
    <col min="8185" max="8185" width="10.88671875" style="911" bestFit="1" customWidth="1"/>
    <col min="8186" max="8186" width="3.5546875" style="911" customWidth="1"/>
    <col min="8187" max="8187" width="6.6640625" style="911" customWidth="1"/>
    <col min="8188" max="8188" width="3.6640625" style="911" customWidth="1"/>
    <col min="8189" max="8189" width="8.88671875" style="911"/>
    <col min="8190" max="8190" width="21.109375" style="911" customWidth="1"/>
    <col min="8191" max="8191" width="10.44140625" style="911" bestFit="1" customWidth="1"/>
    <col min="8192" max="8196" width="9.109375" style="911" customWidth="1"/>
    <col min="8197" max="8399" width="8.88671875" style="911"/>
    <col min="8400" max="8400" width="26.5546875" style="911" customWidth="1"/>
    <col min="8401" max="8401" width="10.5546875" style="911" customWidth="1"/>
    <col min="8402" max="8402" width="4.5546875" style="911" customWidth="1"/>
    <col min="8403" max="8403" width="8.109375" style="911" customWidth="1"/>
    <col min="8404" max="8404" width="3.6640625" style="911" customWidth="1"/>
    <col min="8405" max="8405" width="12" style="911" customWidth="1"/>
    <col min="8406" max="8406" width="10" style="911" bestFit="1" customWidth="1"/>
    <col min="8407" max="8408" width="8.109375" style="911" bestFit="1" customWidth="1"/>
    <col min="8409" max="8409" width="10.5546875" style="911" customWidth="1"/>
    <col min="8410" max="8410" width="3.88671875" style="911" customWidth="1"/>
    <col min="8411" max="8411" width="7.44140625" style="911" bestFit="1" customWidth="1"/>
    <col min="8412" max="8412" width="3.6640625" style="911" customWidth="1"/>
    <col min="8413" max="8413" width="8.88671875" style="911"/>
    <col min="8414" max="8414" width="3.5546875" style="911" customWidth="1"/>
    <col min="8415" max="8415" width="5.109375" style="911" customWidth="1"/>
    <col min="8416" max="8416" width="3.6640625" style="911" customWidth="1"/>
    <col min="8417" max="8417" width="8.88671875" style="911"/>
    <col min="8418" max="8418" width="3.5546875" style="911" customWidth="1"/>
    <col min="8419" max="8419" width="5.109375" style="911" customWidth="1"/>
    <col min="8420" max="8420" width="3.6640625" style="911" customWidth="1"/>
    <col min="8421" max="8421" width="8.88671875" style="911"/>
    <col min="8422" max="8422" width="3.5546875" style="911" customWidth="1"/>
    <col min="8423" max="8423" width="5.109375" style="911" customWidth="1"/>
    <col min="8424" max="8424" width="3.6640625" style="911" customWidth="1"/>
    <col min="8425" max="8425" width="9.109375" style="911" customWidth="1"/>
    <col min="8426" max="8426" width="3.5546875" style="911" customWidth="1"/>
    <col min="8427" max="8427" width="5.109375" style="911" customWidth="1"/>
    <col min="8428" max="8428" width="3.6640625" style="911" customWidth="1"/>
    <col min="8429" max="8429" width="9.109375" style="911" customWidth="1"/>
    <col min="8430" max="8430" width="3.5546875" style="911" customWidth="1"/>
    <col min="8431" max="8431" width="5.109375" style="911" customWidth="1"/>
    <col min="8432" max="8432" width="3.6640625" style="911" customWidth="1"/>
    <col min="8433" max="8433" width="9.109375" style="911" customWidth="1"/>
    <col min="8434" max="8434" width="3.5546875" style="911" customWidth="1"/>
    <col min="8435" max="8435" width="5.109375" style="911" customWidth="1"/>
    <col min="8436" max="8436" width="3.6640625" style="911" customWidth="1"/>
    <col min="8437" max="8437" width="8.88671875" style="911"/>
    <col min="8438" max="8438" width="3.5546875" style="911" customWidth="1"/>
    <col min="8439" max="8439" width="5.109375" style="911" customWidth="1"/>
    <col min="8440" max="8440" width="3.6640625" style="911" customWidth="1"/>
    <col min="8441" max="8441" width="10.88671875" style="911" bestFit="1" customWidth="1"/>
    <col min="8442" max="8442" width="3.5546875" style="911" customWidth="1"/>
    <col min="8443" max="8443" width="6.6640625" style="911" customWidth="1"/>
    <col min="8444" max="8444" width="3.6640625" style="911" customWidth="1"/>
    <col min="8445" max="8445" width="8.88671875" style="911"/>
    <col min="8446" max="8446" width="21.109375" style="911" customWidth="1"/>
    <col min="8447" max="8447" width="10.44140625" style="911" bestFit="1" customWidth="1"/>
    <col min="8448" max="8452" width="9.109375" style="911" customWidth="1"/>
    <col min="8453" max="8655" width="8.88671875" style="911"/>
    <col min="8656" max="8656" width="26.5546875" style="911" customWidth="1"/>
    <col min="8657" max="8657" width="10.5546875" style="911" customWidth="1"/>
    <col min="8658" max="8658" width="4.5546875" style="911" customWidth="1"/>
    <col min="8659" max="8659" width="8.109375" style="911" customWidth="1"/>
    <col min="8660" max="8660" width="3.6640625" style="911" customWidth="1"/>
    <col min="8661" max="8661" width="12" style="911" customWidth="1"/>
    <col min="8662" max="8662" width="10" style="911" bestFit="1" customWidth="1"/>
    <col min="8663" max="8664" width="8.109375" style="911" bestFit="1" customWidth="1"/>
    <col min="8665" max="8665" width="10.5546875" style="911" customWidth="1"/>
    <col min="8666" max="8666" width="3.88671875" style="911" customWidth="1"/>
    <col min="8667" max="8667" width="7.44140625" style="911" bestFit="1" customWidth="1"/>
    <col min="8668" max="8668" width="3.6640625" style="911" customWidth="1"/>
    <col min="8669" max="8669" width="8.88671875" style="911"/>
    <col min="8670" max="8670" width="3.5546875" style="911" customWidth="1"/>
    <col min="8671" max="8671" width="5.109375" style="911" customWidth="1"/>
    <col min="8672" max="8672" width="3.6640625" style="911" customWidth="1"/>
    <col min="8673" max="8673" width="8.88671875" style="911"/>
    <col min="8674" max="8674" width="3.5546875" style="911" customWidth="1"/>
    <col min="8675" max="8675" width="5.109375" style="911" customWidth="1"/>
    <col min="8676" max="8676" width="3.6640625" style="911" customWidth="1"/>
    <col min="8677" max="8677" width="8.88671875" style="911"/>
    <col min="8678" max="8678" width="3.5546875" style="911" customWidth="1"/>
    <col min="8679" max="8679" width="5.109375" style="911" customWidth="1"/>
    <col min="8680" max="8680" width="3.6640625" style="911" customWidth="1"/>
    <col min="8681" max="8681" width="9.109375" style="911" customWidth="1"/>
    <col min="8682" max="8682" width="3.5546875" style="911" customWidth="1"/>
    <col min="8683" max="8683" width="5.109375" style="911" customWidth="1"/>
    <col min="8684" max="8684" width="3.6640625" style="911" customWidth="1"/>
    <col min="8685" max="8685" width="9.109375" style="911" customWidth="1"/>
    <col min="8686" max="8686" width="3.5546875" style="911" customWidth="1"/>
    <col min="8687" max="8687" width="5.109375" style="911" customWidth="1"/>
    <col min="8688" max="8688" width="3.6640625" style="911" customWidth="1"/>
    <col min="8689" max="8689" width="9.109375" style="911" customWidth="1"/>
    <col min="8690" max="8690" width="3.5546875" style="911" customWidth="1"/>
    <col min="8691" max="8691" width="5.109375" style="911" customWidth="1"/>
    <col min="8692" max="8692" width="3.6640625" style="911" customWidth="1"/>
    <col min="8693" max="8693" width="8.88671875" style="911"/>
    <col min="8694" max="8694" width="3.5546875" style="911" customWidth="1"/>
    <col min="8695" max="8695" width="5.109375" style="911" customWidth="1"/>
    <col min="8696" max="8696" width="3.6640625" style="911" customWidth="1"/>
    <col min="8697" max="8697" width="10.88671875" style="911" bestFit="1" customWidth="1"/>
    <col min="8698" max="8698" width="3.5546875" style="911" customWidth="1"/>
    <col min="8699" max="8699" width="6.6640625" style="911" customWidth="1"/>
    <col min="8700" max="8700" width="3.6640625" style="911" customWidth="1"/>
    <col min="8701" max="8701" width="8.88671875" style="911"/>
    <col min="8702" max="8702" width="21.109375" style="911" customWidth="1"/>
    <col min="8703" max="8703" width="10.44140625" style="911" bestFit="1" customWidth="1"/>
    <col min="8704" max="8708" width="9.109375" style="911" customWidth="1"/>
    <col min="8709" max="8911" width="8.88671875" style="911"/>
    <col min="8912" max="8912" width="26.5546875" style="911" customWidth="1"/>
    <col min="8913" max="8913" width="10.5546875" style="911" customWidth="1"/>
    <col min="8914" max="8914" width="4.5546875" style="911" customWidth="1"/>
    <col min="8915" max="8915" width="8.109375" style="911" customWidth="1"/>
    <col min="8916" max="8916" width="3.6640625" style="911" customWidth="1"/>
    <col min="8917" max="8917" width="12" style="911" customWidth="1"/>
    <col min="8918" max="8918" width="10" style="911" bestFit="1" customWidth="1"/>
    <col min="8919" max="8920" width="8.109375" style="911" bestFit="1" customWidth="1"/>
    <col min="8921" max="8921" width="10.5546875" style="911" customWidth="1"/>
    <col min="8922" max="8922" width="3.88671875" style="911" customWidth="1"/>
    <col min="8923" max="8923" width="7.44140625" style="911" bestFit="1" customWidth="1"/>
    <col min="8924" max="8924" width="3.6640625" style="911" customWidth="1"/>
    <col min="8925" max="8925" width="8.88671875" style="911"/>
    <col min="8926" max="8926" width="3.5546875" style="911" customWidth="1"/>
    <col min="8927" max="8927" width="5.109375" style="911" customWidth="1"/>
    <col min="8928" max="8928" width="3.6640625" style="911" customWidth="1"/>
    <col min="8929" max="8929" width="8.88671875" style="911"/>
    <col min="8930" max="8930" width="3.5546875" style="911" customWidth="1"/>
    <col min="8931" max="8931" width="5.109375" style="911" customWidth="1"/>
    <col min="8932" max="8932" width="3.6640625" style="911" customWidth="1"/>
    <col min="8933" max="8933" width="8.88671875" style="911"/>
    <col min="8934" max="8934" width="3.5546875" style="911" customWidth="1"/>
    <col min="8935" max="8935" width="5.109375" style="911" customWidth="1"/>
    <col min="8936" max="8936" width="3.6640625" style="911" customWidth="1"/>
    <col min="8937" max="8937" width="9.109375" style="911" customWidth="1"/>
    <col min="8938" max="8938" width="3.5546875" style="911" customWidth="1"/>
    <col min="8939" max="8939" width="5.109375" style="911" customWidth="1"/>
    <col min="8940" max="8940" width="3.6640625" style="911" customWidth="1"/>
    <col min="8941" max="8941" width="9.109375" style="911" customWidth="1"/>
    <col min="8942" max="8942" width="3.5546875" style="911" customWidth="1"/>
    <col min="8943" max="8943" width="5.109375" style="911" customWidth="1"/>
    <col min="8944" max="8944" width="3.6640625" style="911" customWidth="1"/>
    <col min="8945" max="8945" width="9.109375" style="911" customWidth="1"/>
    <col min="8946" max="8946" width="3.5546875" style="911" customWidth="1"/>
    <col min="8947" max="8947" width="5.109375" style="911" customWidth="1"/>
    <col min="8948" max="8948" width="3.6640625" style="911" customWidth="1"/>
    <col min="8949" max="8949" width="8.88671875" style="911"/>
    <col min="8950" max="8950" width="3.5546875" style="911" customWidth="1"/>
    <col min="8951" max="8951" width="5.109375" style="911" customWidth="1"/>
    <col min="8952" max="8952" width="3.6640625" style="911" customWidth="1"/>
    <col min="8953" max="8953" width="10.88671875" style="911" bestFit="1" customWidth="1"/>
    <col min="8954" max="8954" width="3.5546875" style="911" customWidth="1"/>
    <col min="8955" max="8955" width="6.6640625" style="911" customWidth="1"/>
    <col min="8956" max="8956" width="3.6640625" style="911" customWidth="1"/>
    <col min="8957" max="8957" width="8.88671875" style="911"/>
    <col min="8958" max="8958" width="21.109375" style="911" customWidth="1"/>
    <col min="8959" max="8959" width="10.44140625" style="911" bestFit="1" customWidth="1"/>
    <col min="8960" max="8964" width="9.109375" style="911" customWidth="1"/>
    <col min="8965" max="9167" width="8.88671875" style="911"/>
    <col min="9168" max="9168" width="26.5546875" style="911" customWidth="1"/>
    <col min="9169" max="9169" width="10.5546875" style="911" customWidth="1"/>
    <col min="9170" max="9170" width="4.5546875" style="911" customWidth="1"/>
    <col min="9171" max="9171" width="8.109375" style="911" customWidth="1"/>
    <col min="9172" max="9172" width="3.6640625" style="911" customWidth="1"/>
    <col min="9173" max="9173" width="12" style="911" customWidth="1"/>
    <col min="9174" max="9174" width="10" style="911" bestFit="1" customWidth="1"/>
    <col min="9175" max="9176" width="8.109375" style="911" bestFit="1" customWidth="1"/>
    <col min="9177" max="9177" width="10.5546875" style="911" customWidth="1"/>
    <col min="9178" max="9178" width="3.88671875" style="911" customWidth="1"/>
    <col min="9179" max="9179" width="7.44140625" style="911" bestFit="1" customWidth="1"/>
    <col min="9180" max="9180" width="3.6640625" style="911" customWidth="1"/>
    <col min="9181" max="9181" width="8.88671875" style="911"/>
    <col min="9182" max="9182" width="3.5546875" style="911" customWidth="1"/>
    <col min="9183" max="9183" width="5.109375" style="911" customWidth="1"/>
    <col min="9184" max="9184" width="3.6640625" style="911" customWidth="1"/>
    <col min="9185" max="9185" width="8.88671875" style="911"/>
    <col min="9186" max="9186" width="3.5546875" style="911" customWidth="1"/>
    <col min="9187" max="9187" width="5.109375" style="911" customWidth="1"/>
    <col min="9188" max="9188" width="3.6640625" style="911" customWidth="1"/>
    <col min="9189" max="9189" width="8.88671875" style="911"/>
    <col min="9190" max="9190" width="3.5546875" style="911" customWidth="1"/>
    <col min="9191" max="9191" width="5.109375" style="911" customWidth="1"/>
    <col min="9192" max="9192" width="3.6640625" style="911" customWidth="1"/>
    <col min="9193" max="9193" width="9.109375" style="911" customWidth="1"/>
    <col min="9194" max="9194" width="3.5546875" style="911" customWidth="1"/>
    <col min="9195" max="9195" width="5.109375" style="911" customWidth="1"/>
    <col min="9196" max="9196" width="3.6640625" style="911" customWidth="1"/>
    <col min="9197" max="9197" width="9.109375" style="911" customWidth="1"/>
    <col min="9198" max="9198" width="3.5546875" style="911" customWidth="1"/>
    <col min="9199" max="9199" width="5.109375" style="911" customWidth="1"/>
    <col min="9200" max="9200" width="3.6640625" style="911" customWidth="1"/>
    <col min="9201" max="9201" width="9.109375" style="911" customWidth="1"/>
    <col min="9202" max="9202" width="3.5546875" style="911" customWidth="1"/>
    <col min="9203" max="9203" width="5.109375" style="911" customWidth="1"/>
    <col min="9204" max="9204" width="3.6640625" style="911" customWidth="1"/>
    <col min="9205" max="9205" width="8.88671875" style="911"/>
    <col min="9206" max="9206" width="3.5546875" style="911" customWidth="1"/>
    <col min="9207" max="9207" width="5.109375" style="911" customWidth="1"/>
    <col min="9208" max="9208" width="3.6640625" style="911" customWidth="1"/>
    <col min="9209" max="9209" width="10.88671875" style="911" bestFit="1" customWidth="1"/>
    <col min="9210" max="9210" width="3.5546875" style="911" customWidth="1"/>
    <col min="9211" max="9211" width="6.6640625" style="911" customWidth="1"/>
    <col min="9212" max="9212" width="3.6640625" style="911" customWidth="1"/>
    <col min="9213" max="9213" width="8.88671875" style="911"/>
    <col min="9214" max="9214" width="21.109375" style="911" customWidth="1"/>
    <col min="9215" max="9215" width="10.44140625" style="911" bestFit="1" customWidth="1"/>
    <col min="9216" max="9220" width="9.109375" style="911" customWidth="1"/>
    <col min="9221" max="9423" width="8.88671875" style="911"/>
    <col min="9424" max="9424" width="26.5546875" style="911" customWidth="1"/>
    <col min="9425" max="9425" width="10.5546875" style="911" customWidth="1"/>
    <col min="9426" max="9426" width="4.5546875" style="911" customWidth="1"/>
    <col min="9427" max="9427" width="8.109375" style="911" customWidth="1"/>
    <col min="9428" max="9428" width="3.6640625" style="911" customWidth="1"/>
    <col min="9429" max="9429" width="12" style="911" customWidth="1"/>
    <col min="9430" max="9430" width="10" style="911" bestFit="1" customWidth="1"/>
    <col min="9431" max="9432" width="8.109375" style="911" bestFit="1" customWidth="1"/>
    <col min="9433" max="9433" width="10.5546875" style="911" customWidth="1"/>
    <col min="9434" max="9434" width="3.88671875" style="911" customWidth="1"/>
    <col min="9435" max="9435" width="7.44140625" style="911" bestFit="1" customWidth="1"/>
    <col min="9436" max="9436" width="3.6640625" style="911" customWidth="1"/>
    <col min="9437" max="9437" width="8.88671875" style="911"/>
    <col min="9438" max="9438" width="3.5546875" style="911" customWidth="1"/>
    <col min="9439" max="9439" width="5.109375" style="911" customWidth="1"/>
    <col min="9440" max="9440" width="3.6640625" style="911" customWidth="1"/>
    <col min="9441" max="9441" width="8.88671875" style="911"/>
    <col min="9442" max="9442" width="3.5546875" style="911" customWidth="1"/>
    <col min="9443" max="9443" width="5.109375" style="911" customWidth="1"/>
    <col min="9444" max="9444" width="3.6640625" style="911" customWidth="1"/>
    <col min="9445" max="9445" width="8.88671875" style="911"/>
    <col min="9446" max="9446" width="3.5546875" style="911" customWidth="1"/>
    <col min="9447" max="9447" width="5.109375" style="911" customWidth="1"/>
    <col min="9448" max="9448" width="3.6640625" style="911" customWidth="1"/>
    <col min="9449" max="9449" width="9.109375" style="911" customWidth="1"/>
    <col min="9450" max="9450" width="3.5546875" style="911" customWidth="1"/>
    <col min="9451" max="9451" width="5.109375" style="911" customWidth="1"/>
    <col min="9452" max="9452" width="3.6640625" style="911" customWidth="1"/>
    <col min="9453" max="9453" width="9.109375" style="911" customWidth="1"/>
    <col min="9454" max="9454" width="3.5546875" style="911" customWidth="1"/>
    <col min="9455" max="9455" width="5.109375" style="911" customWidth="1"/>
    <col min="9456" max="9456" width="3.6640625" style="911" customWidth="1"/>
    <col min="9457" max="9457" width="9.109375" style="911" customWidth="1"/>
    <col min="9458" max="9458" width="3.5546875" style="911" customWidth="1"/>
    <col min="9459" max="9459" width="5.109375" style="911" customWidth="1"/>
    <col min="9460" max="9460" width="3.6640625" style="911" customWidth="1"/>
    <col min="9461" max="9461" width="8.88671875" style="911"/>
    <col min="9462" max="9462" width="3.5546875" style="911" customWidth="1"/>
    <col min="9463" max="9463" width="5.109375" style="911" customWidth="1"/>
    <col min="9464" max="9464" width="3.6640625" style="911" customWidth="1"/>
    <col min="9465" max="9465" width="10.88671875" style="911" bestFit="1" customWidth="1"/>
    <col min="9466" max="9466" width="3.5546875" style="911" customWidth="1"/>
    <col min="9467" max="9467" width="6.6640625" style="911" customWidth="1"/>
    <col min="9468" max="9468" width="3.6640625" style="911" customWidth="1"/>
    <col min="9469" max="9469" width="8.88671875" style="911"/>
    <col min="9470" max="9470" width="21.109375" style="911" customWidth="1"/>
    <col min="9471" max="9471" width="10.44140625" style="911" bestFit="1" customWidth="1"/>
    <col min="9472" max="9476" width="9.109375" style="911" customWidth="1"/>
    <col min="9477" max="9679" width="8.88671875" style="911"/>
    <col min="9680" max="9680" width="26.5546875" style="911" customWidth="1"/>
    <col min="9681" max="9681" width="10.5546875" style="911" customWidth="1"/>
    <col min="9682" max="9682" width="4.5546875" style="911" customWidth="1"/>
    <col min="9683" max="9683" width="8.109375" style="911" customWidth="1"/>
    <col min="9684" max="9684" width="3.6640625" style="911" customWidth="1"/>
    <col min="9685" max="9685" width="12" style="911" customWidth="1"/>
    <col min="9686" max="9686" width="10" style="911" bestFit="1" customWidth="1"/>
    <col min="9687" max="9688" width="8.109375" style="911" bestFit="1" customWidth="1"/>
    <col min="9689" max="9689" width="10.5546875" style="911" customWidth="1"/>
    <col min="9690" max="9690" width="3.88671875" style="911" customWidth="1"/>
    <col min="9691" max="9691" width="7.44140625" style="911" bestFit="1" customWidth="1"/>
    <col min="9692" max="9692" width="3.6640625" style="911" customWidth="1"/>
    <col min="9693" max="9693" width="8.88671875" style="911"/>
    <col min="9694" max="9694" width="3.5546875" style="911" customWidth="1"/>
    <col min="9695" max="9695" width="5.109375" style="911" customWidth="1"/>
    <col min="9696" max="9696" width="3.6640625" style="911" customWidth="1"/>
    <col min="9697" max="9697" width="8.88671875" style="911"/>
    <col min="9698" max="9698" width="3.5546875" style="911" customWidth="1"/>
    <col min="9699" max="9699" width="5.109375" style="911" customWidth="1"/>
    <col min="9700" max="9700" width="3.6640625" style="911" customWidth="1"/>
    <col min="9701" max="9701" width="8.88671875" style="911"/>
    <col min="9702" max="9702" width="3.5546875" style="911" customWidth="1"/>
    <col min="9703" max="9703" width="5.109375" style="911" customWidth="1"/>
    <col min="9704" max="9704" width="3.6640625" style="911" customWidth="1"/>
    <col min="9705" max="9705" width="9.109375" style="911" customWidth="1"/>
    <col min="9706" max="9706" width="3.5546875" style="911" customWidth="1"/>
    <col min="9707" max="9707" width="5.109375" style="911" customWidth="1"/>
    <col min="9708" max="9708" width="3.6640625" style="911" customWidth="1"/>
    <col min="9709" max="9709" width="9.109375" style="911" customWidth="1"/>
    <col min="9710" max="9710" width="3.5546875" style="911" customWidth="1"/>
    <col min="9711" max="9711" width="5.109375" style="911" customWidth="1"/>
    <col min="9712" max="9712" width="3.6640625" style="911" customWidth="1"/>
    <col min="9713" max="9713" width="9.109375" style="911" customWidth="1"/>
    <col min="9714" max="9714" width="3.5546875" style="911" customWidth="1"/>
    <col min="9715" max="9715" width="5.109375" style="911" customWidth="1"/>
    <col min="9716" max="9716" width="3.6640625" style="911" customWidth="1"/>
    <col min="9717" max="9717" width="8.88671875" style="911"/>
    <col min="9718" max="9718" width="3.5546875" style="911" customWidth="1"/>
    <col min="9719" max="9719" width="5.109375" style="911" customWidth="1"/>
    <col min="9720" max="9720" width="3.6640625" style="911" customWidth="1"/>
    <col min="9721" max="9721" width="10.88671875" style="911" bestFit="1" customWidth="1"/>
    <col min="9722" max="9722" width="3.5546875" style="911" customWidth="1"/>
    <col min="9723" max="9723" width="6.6640625" style="911" customWidth="1"/>
    <col min="9724" max="9724" width="3.6640625" style="911" customWidth="1"/>
    <col min="9725" max="9725" width="8.88671875" style="911"/>
    <col min="9726" max="9726" width="21.109375" style="911" customWidth="1"/>
    <col min="9727" max="9727" width="10.44140625" style="911" bestFit="1" customWidth="1"/>
    <col min="9728" max="9732" width="9.109375" style="911" customWidth="1"/>
    <col min="9733" max="9935" width="8.88671875" style="911"/>
    <col min="9936" max="9936" width="26.5546875" style="911" customWidth="1"/>
    <col min="9937" max="9937" width="10.5546875" style="911" customWidth="1"/>
    <col min="9938" max="9938" width="4.5546875" style="911" customWidth="1"/>
    <col min="9939" max="9939" width="8.109375" style="911" customWidth="1"/>
    <col min="9940" max="9940" width="3.6640625" style="911" customWidth="1"/>
    <col min="9941" max="9941" width="12" style="911" customWidth="1"/>
    <col min="9942" max="9942" width="10" style="911" bestFit="1" customWidth="1"/>
    <col min="9943" max="9944" width="8.109375" style="911" bestFit="1" customWidth="1"/>
    <col min="9945" max="9945" width="10.5546875" style="911" customWidth="1"/>
    <col min="9946" max="9946" width="3.88671875" style="911" customWidth="1"/>
    <col min="9947" max="9947" width="7.44140625" style="911" bestFit="1" customWidth="1"/>
    <col min="9948" max="9948" width="3.6640625" style="911" customWidth="1"/>
    <col min="9949" max="9949" width="8.88671875" style="911"/>
    <col min="9950" max="9950" width="3.5546875" style="911" customWidth="1"/>
    <col min="9951" max="9951" width="5.109375" style="911" customWidth="1"/>
    <col min="9952" max="9952" width="3.6640625" style="911" customWidth="1"/>
    <col min="9953" max="9953" width="8.88671875" style="911"/>
    <col min="9954" max="9954" width="3.5546875" style="911" customWidth="1"/>
    <col min="9955" max="9955" width="5.109375" style="911" customWidth="1"/>
    <col min="9956" max="9956" width="3.6640625" style="911" customWidth="1"/>
    <col min="9957" max="9957" width="8.88671875" style="911"/>
    <col min="9958" max="9958" width="3.5546875" style="911" customWidth="1"/>
    <col min="9959" max="9959" width="5.109375" style="911" customWidth="1"/>
    <col min="9960" max="9960" width="3.6640625" style="911" customWidth="1"/>
    <col min="9961" max="9961" width="9.109375" style="911" customWidth="1"/>
    <col min="9962" max="9962" width="3.5546875" style="911" customWidth="1"/>
    <col min="9963" max="9963" width="5.109375" style="911" customWidth="1"/>
    <col min="9964" max="9964" width="3.6640625" style="911" customWidth="1"/>
    <col min="9965" max="9965" width="9.109375" style="911" customWidth="1"/>
    <col min="9966" max="9966" width="3.5546875" style="911" customWidth="1"/>
    <col min="9967" max="9967" width="5.109375" style="911" customWidth="1"/>
    <col min="9968" max="9968" width="3.6640625" style="911" customWidth="1"/>
    <col min="9969" max="9969" width="9.109375" style="911" customWidth="1"/>
    <col min="9970" max="9970" width="3.5546875" style="911" customWidth="1"/>
    <col min="9971" max="9971" width="5.109375" style="911" customWidth="1"/>
    <col min="9972" max="9972" width="3.6640625" style="911" customWidth="1"/>
    <col min="9973" max="9973" width="8.88671875" style="911"/>
    <col min="9974" max="9974" width="3.5546875" style="911" customWidth="1"/>
    <col min="9975" max="9975" width="5.109375" style="911" customWidth="1"/>
    <col min="9976" max="9976" width="3.6640625" style="911" customWidth="1"/>
    <col min="9977" max="9977" width="10.88671875" style="911" bestFit="1" customWidth="1"/>
    <col min="9978" max="9978" width="3.5546875" style="911" customWidth="1"/>
    <col min="9979" max="9979" width="6.6640625" style="911" customWidth="1"/>
    <col min="9980" max="9980" width="3.6640625" style="911" customWidth="1"/>
    <col min="9981" max="9981" width="8.88671875" style="911"/>
    <col min="9982" max="9982" width="21.109375" style="911" customWidth="1"/>
    <col min="9983" max="9983" width="10.44140625" style="911" bestFit="1" customWidth="1"/>
    <col min="9984" max="9988" width="9.109375" style="911" customWidth="1"/>
    <col min="9989" max="10191" width="8.88671875" style="911"/>
    <col min="10192" max="10192" width="26.5546875" style="911" customWidth="1"/>
    <col min="10193" max="10193" width="10.5546875" style="911" customWidth="1"/>
    <col min="10194" max="10194" width="4.5546875" style="911" customWidth="1"/>
    <col min="10195" max="10195" width="8.109375" style="911" customWidth="1"/>
    <col min="10196" max="10196" width="3.6640625" style="911" customWidth="1"/>
    <col min="10197" max="10197" width="12" style="911" customWidth="1"/>
    <col min="10198" max="10198" width="10" style="911" bestFit="1" customWidth="1"/>
    <col min="10199" max="10200" width="8.109375" style="911" bestFit="1" customWidth="1"/>
    <col min="10201" max="10201" width="10.5546875" style="911" customWidth="1"/>
    <col min="10202" max="10202" width="3.88671875" style="911" customWidth="1"/>
    <col min="10203" max="10203" width="7.44140625" style="911" bestFit="1" customWidth="1"/>
    <col min="10204" max="10204" width="3.6640625" style="911" customWidth="1"/>
    <col min="10205" max="10205" width="8.88671875" style="911"/>
    <col min="10206" max="10206" width="3.5546875" style="911" customWidth="1"/>
    <col min="10207" max="10207" width="5.109375" style="911" customWidth="1"/>
    <col min="10208" max="10208" width="3.6640625" style="911" customWidth="1"/>
    <col min="10209" max="10209" width="8.88671875" style="911"/>
    <col min="10210" max="10210" width="3.5546875" style="911" customWidth="1"/>
    <col min="10211" max="10211" width="5.109375" style="911" customWidth="1"/>
    <col min="10212" max="10212" width="3.6640625" style="911" customWidth="1"/>
    <col min="10213" max="10213" width="8.88671875" style="911"/>
    <col min="10214" max="10214" width="3.5546875" style="911" customWidth="1"/>
    <col min="10215" max="10215" width="5.109375" style="911" customWidth="1"/>
    <col min="10216" max="10216" width="3.6640625" style="911" customWidth="1"/>
    <col min="10217" max="10217" width="9.109375" style="911" customWidth="1"/>
    <col min="10218" max="10218" width="3.5546875" style="911" customWidth="1"/>
    <col min="10219" max="10219" width="5.109375" style="911" customWidth="1"/>
    <col min="10220" max="10220" width="3.6640625" style="911" customWidth="1"/>
    <col min="10221" max="10221" width="9.109375" style="911" customWidth="1"/>
    <col min="10222" max="10222" width="3.5546875" style="911" customWidth="1"/>
    <col min="10223" max="10223" width="5.109375" style="911" customWidth="1"/>
    <col min="10224" max="10224" width="3.6640625" style="911" customWidth="1"/>
    <col min="10225" max="10225" width="9.109375" style="911" customWidth="1"/>
    <col min="10226" max="10226" width="3.5546875" style="911" customWidth="1"/>
    <col min="10227" max="10227" width="5.109375" style="911" customWidth="1"/>
    <col min="10228" max="10228" width="3.6640625" style="911" customWidth="1"/>
    <col min="10229" max="10229" width="8.88671875" style="911"/>
    <col min="10230" max="10230" width="3.5546875" style="911" customWidth="1"/>
    <col min="10231" max="10231" width="5.109375" style="911" customWidth="1"/>
    <col min="10232" max="10232" width="3.6640625" style="911" customWidth="1"/>
    <col min="10233" max="10233" width="10.88671875" style="911" bestFit="1" customWidth="1"/>
    <col min="10234" max="10234" width="3.5546875" style="911" customWidth="1"/>
    <col min="10235" max="10235" width="6.6640625" style="911" customWidth="1"/>
    <col min="10236" max="10236" width="3.6640625" style="911" customWidth="1"/>
    <col min="10237" max="10237" width="8.88671875" style="911"/>
    <col min="10238" max="10238" width="21.109375" style="911" customWidth="1"/>
    <col min="10239" max="10239" width="10.44140625" style="911" bestFit="1" customWidth="1"/>
    <col min="10240" max="10244" width="9.109375" style="911" customWidth="1"/>
    <col min="10245" max="10447" width="8.88671875" style="911"/>
    <col min="10448" max="10448" width="26.5546875" style="911" customWidth="1"/>
    <col min="10449" max="10449" width="10.5546875" style="911" customWidth="1"/>
    <col min="10450" max="10450" width="4.5546875" style="911" customWidth="1"/>
    <col min="10451" max="10451" width="8.109375" style="911" customWidth="1"/>
    <col min="10452" max="10452" width="3.6640625" style="911" customWidth="1"/>
    <col min="10453" max="10453" width="12" style="911" customWidth="1"/>
    <col min="10454" max="10454" width="10" style="911" bestFit="1" customWidth="1"/>
    <col min="10455" max="10456" width="8.109375" style="911" bestFit="1" customWidth="1"/>
    <col min="10457" max="10457" width="10.5546875" style="911" customWidth="1"/>
    <col min="10458" max="10458" width="3.88671875" style="911" customWidth="1"/>
    <col min="10459" max="10459" width="7.44140625" style="911" bestFit="1" customWidth="1"/>
    <col min="10460" max="10460" width="3.6640625" style="911" customWidth="1"/>
    <col min="10461" max="10461" width="8.88671875" style="911"/>
    <col min="10462" max="10462" width="3.5546875" style="911" customWidth="1"/>
    <col min="10463" max="10463" width="5.109375" style="911" customWidth="1"/>
    <col min="10464" max="10464" width="3.6640625" style="911" customWidth="1"/>
    <col min="10465" max="10465" width="8.88671875" style="911"/>
    <col min="10466" max="10466" width="3.5546875" style="911" customWidth="1"/>
    <col min="10467" max="10467" width="5.109375" style="911" customWidth="1"/>
    <col min="10468" max="10468" width="3.6640625" style="911" customWidth="1"/>
    <col min="10469" max="10469" width="8.88671875" style="911"/>
    <col min="10470" max="10470" width="3.5546875" style="911" customWidth="1"/>
    <col min="10471" max="10471" width="5.109375" style="911" customWidth="1"/>
    <col min="10472" max="10472" width="3.6640625" style="911" customWidth="1"/>
    <col min="10473" max="10473" width="9.109375" style="911" customWidth="1"/>
    <col min="10474" max="10474" width="3.5546875" style="911" customWidth="1"/>
    <col min="10475" max="10475" width="5.109375" style="911" customWidth="1"/>
    <col min="10476" max="10476" width="3.6640625" style="911" customWidth="1"/>
    <col min="10477" max="10477" width="9.109375" style="911" customWidth="1"/>
    <col min="10478" max="10478" width="3.5546875" style="911" customWidth="1"/>
    <col min="10479" max="10479" width="5.109375" style="911" customWidth="1"/>
    <col min="10480" max="10480" width="3.6640625" style="911" customWidth="1"/>
    <col min="10481" max="10481" width="9.109375" style="911" customWidth="1"/>
    <col min="10482" max="10482" width="3.5546875" style="911" customWidth="1"/>
    <col min="10483" max="10483" width="5.109375" style="911" customWidth="1"/>
    <col min="10484" max="10484" width="3.6640625" style="911" customWidth="1"/>
    <col min="10485" max="10485" width="8.88671875" style="911"/>
    <col min="10486" max="10486" width="3.5546875" style="911" customWidth="1"/>
    <col min="10487" max="10487" width="5.109375" style="911" customWidth="1"/>
    <col min="10488" max="10488" width="3.6640625" style="911" customWidth="1"/>
    <col min="10489" max="10489" width="10.88671875" style="911" bestFit="1" customWidth="1"/>
    <col min="10490" max="10490" width="3.5546875" style="911" customWidth="1"/>
    <col min="10491" max="10491" width="6.6640625" style="911" customWidth="1"/>
    <col min="10492" max="10492" width="3.6640625" style="911" customWidth="1"/>
    <col min="10493" max="10493" width="8.88671875" style="911"/>
    <col min="10494" max="10494" width="21.109375" style="911" customWidth="1"/>
    <col min="10495" max="10495" width="10.44140625" style="911" bestFit="1" customWidth="1"/>
    <col min="10496" max="10500" width="9.109375" style="911" customWidth="1"/>
    <col min="10501" max="10703" width="8.88671875" style="911"/>
    <col min="10704" max="10704" width="26.5546875" style="911" customWidth="1"/>
    <col min="10705" max="10705" width="10.5546875" style="911" customWidth="1"/>
    <col min="10706" max="10706" width="4.5546875" style="911" customWidth="1"/>
    <col min="10707" max="10707" width="8.109375" style="911" customWidth="1"/>
    <col min="10708" max="10708" width="3.6640625" style="911" customWidth="1"/>
    <col min="10709" max="10709" width="12" style="911" customWidth="1"/>
    <col min="10710" max="10710" width="10" style="911" bestFit="1" customWidth="1"/>
    <col min="10711" max="10712" width="8.109375" style="911" bestFit="1" customWidth="1"/>
    <col min="10713" max="10713" width="10.5546875" style="911" customWidth="1"/>
    <col min="10714" max="10714" width="3.88671875" style="911" customWidth="1"/>
    <col min="10715" max="10715" width="7.44140625" style="911" bestFit="1" customWidth="1"/>
    <col min="10716" max="10716" width="3.6640625" style="911" customWidth="1"/>
    <col min="10717" max="10717" width="8.88671875" style="911"/>
    <col min="10718" max="10718" width="3.5546875" style="911" customWidth="1"/>
    <col min="10719" max="10719" width="5.109375" style="911" customWidth="1"/>
    <col min="10720" max="10720" width="3.6640625" style="911" customWidth="1"/>
    <col min="10721" max="10721" width="8.88671875" style="911"/>
    <col min="10722" max="10722" width="3.5546875" style="911" customWidth="1"/>
    <col min="10723" max="10723" width="5.109375" style="911" customWidth="1"/>
    <col min="10724" max="10724" width="3.6640625" style="911" customWidth="1"/>
    <col min="10725" max="10725" width="8.88671875" style="911"/>
    <col min="10726" max="10726" width="3.5546875" style="911" customWidth="1"/>
    <col min="10727" max="10727" width="5.109375" style="911" customWidth="1"/>
    <col min="10728" max="10728" width="3.6640625" style="911" customWidth="1"/>
    <col min="10729" max="10729" width="9.109375" style="911" customWidth="1"/>
    <col min="10730" max="10730" width="3.5546875" style="911" customWidth="1"/>
    <col min="10731" max="10731" width="5.109375" style="911" customWidth="1"/>
    <col min="10732" max="10732" width="3.6640625" style="911" customWidth="1"/>
    <col min="10733" max="10733" width="9.109375" style="911" customWidth="1"/>
    <col min="10734" max="10734" width="3.5546875" style="911" customWidth="1"/>
    <col min="10735" max="10735" width="5.109375" style="911" customWidth="1"/>
    <col min="10736" max="10736" width="3.6640625" style="911" customWidth="1"/>
    <col min="10737" max="10737" width="9.109375" style="911" customWidth="1"/>
    <col min="10738" max="10738" width="3.5546875" style="911" customWidth="1"/>
    <col min="10739" max="10739" width="5.109375" style="911" customWidth="1"/>
    <col min="10740" max="10740" width="3.6640625" style="911" customWidth="1"/>
    <col min="10741" max="10741" width="8.88671875" style="911"/>
    <col min="10742" max="10742" width="3.5546875" style="911" customWidth="1"/>
    <col min="10743" max="10743" width="5.109375" style="911" customWidth="1"/>
    <col min="10744" max="10744" width="3.6640625" style="911" customWidth="1"/>
    <col min="10745" max="10745" width="10.88671875" style="911" bestFit="1" customWidth="1"/>
    <col min="10746" max="10746" width="3.5546875" style="911" customWidth="1"/>
    <col min="10747" max="10747" width="6.6640625" style="911" customWidth="1"/>
    <col min="10748" max="10748" width="3.6640625" style="911" customWidth="1"/>
    <col min="10749" max="10749" width="8.88671875" style="911"/>
    <col min="10750" max="10750" width="21.109375" style="911" customWidth="1"/>
    <col min="10751" max="10751" width="10.44140625" style="911" bestFit="1" customWidth="1"/>
    <col min="10752" max="10756" width="9.109375" style="911" customWidth="1"/>
    <col min="10757" max="10959" width="8.88671875" style="911"/>
    <col min="10960" max="10960" width="26.5546875" style="911" customWidth="1"/>
    <col min="10961" max="10961" width="10.5546875" style="911" customWidth="1"/>
    <col min="10962" max="10962" width="4.5546875" style="911" customWidth="1"/>
    <col min="10963" max="10963" width="8.109375" style="911" customWidth="1"/>
    <col min="10964" max="10964" width="3.6640625" style="911" customWidth="1"/>
    <col min="10965" max="10965" width="12" style="911" customWidth="1"/>
    <col min="10966" max="10966" width="10" style="911" bestFit="1" customWidth="1"/>
    <col min="10967" max="10968" width="8.109375" style="911" bestFit="1" customWidth="1"/>
    <col min="10969" max="10969" width="10.5546875" style="911" customWidth="1"/>
    <col min="10970" max="10970" width="3.88671875" style="911" customWidth="1"/>
    <col min="10971" max="10971" width="7.44140625" style="911" bestFit="1" customWidth="1"/>
    <col min="10972" max="10972" width="3.6640625" style="911" customWidth="1"/>
    <col min="10973" max="10973" width="8.88671875" style="911"/>
    <col min="10974" max="10974" width="3.5546875" style="911" customWidth="1"/>
    <col min="10975" max="10975" width="5.109375" style="911" customWidth="1"/>
    <col min="10976" max="10976" width="3.6640625" style="911" customWidth="1"/>
    <col min="10977" max="10977" width="8.88671875" style="911"/>
    <col min="10978" max="10978" width="3.5546875" style="911" customWidth="1"/>
    <col min="10979" max="10979" width="5.109375" style="911" customWidth="1"/>
    <col min="10980" max="10980" width="3.6640625" style="911" customWidth="1"/>
    <col min="10981" max="10981" width="8.88671875" style="911"/>
    <col min="10982" max="10982" width="3.5546875" style="911" customWidth="1"/>
    <col min="10983" max="10983" width="5.109375" style="911" customWidth="1"/>
    <col min="10984" max="10984" width="3.6640625" style="911" customWidth="1"/>
    <col min="10985" max="10985" width="9.109375" style="911" customWidth="1"/>
    <col min="10986" max="10986" width="3.5546875" style="911" customWidth="1"/>
    <col min="10987" max="10987" width="5.109375" style="911" customWidth="1"/>
    <col min="10988" max="10988" width="3.6640625" style="911" customWidth="1"/>
    <col min="10989" max="10989" width="9.109375" style="911" customWidth="1"/>
    <col min="10990" max="10990" width="3.5546875" style="911" customWidth="1"/>
    <col min="10991" max="10991" width="5.109375" style="911" customWidth="1"/>
    <col min="10992" max="10992" width="3.6640625" style="911" customWidth="1"/>
    <col min="10993" max="10993" width="9.109375" style="911" customWidth="1"/>
    <col min="10994" max="10994" width="3.5546875" style="911" customWidth="1"/>
    <col min="10995" max="10995" width="5.109375" style="911" customWidth="1"/>
    <col min="10996" max="10996" width="3.6640625" style="911" customWidth="1"/>
    <col min="10997" max="10997" width="8.88671875" style="911"/>
    <col min="10998" max="10998" width="3.5546875" style="911" customWidth="1"/>
    <col min="10999" max="10999" width="5.109375" style="911" customWidth="1"/>
    <col min="11000" max="11000" width="3.6640625" style="911" customWidth="1"/>
    <col min="11001" max="11001" width="10.88671875" style="911" bestFit="1" customWidth="1"/>
    <col min="11002" max="11002" width="3.5546875" style="911" customWidth="1"/>
    <col min="11003" max="11003" width="6.6640625" style="911" customWidth="1"/>
    <col min="11004" max="11004" width="3.6640625" style="911" customWidth="1"/>
    <col min="11005" max="11005" width="8.88671875" style="911"/>
    <col min="11006" max="11006" width="21.109375" style="911" customWidth="1"/>
    <col min="11007" max="11007" width="10.44140625" style="911" bestFit="1" customWidth="1"/>
    <col min="11008" max="11012" width="9.109375" style="911" customWidth="1"/>
    <col min="11013" max="11215" width="8.88671875" style="911"/>
    <col min="11216" max="11216" width="26.5546875" style="911" customWidth="1"/>
    <col min="11217" max="11217" width="10.5546875" style="911" customWidth="1"/>
    <col min="11218" max="11218" width="4.5546875" style="911" customWidth="1"/>
    <col min="11219" max="11219" width="8.109375" style="911" customWidth="1"/>
    <col min="11220" max="11220" width="3.6640625" style="911" customWidth="1"/>
    <col min="11221" max="11221" width="12" style="911" customWidth="1"/>
    <col min="11222" max="11222" width="10" style="911" bestFit="1" customWidth="1"/>
    <col min="11223" max="11224" width="8.109375" style="911" bestFit="1" customWidth="1"/>
    <col min="11225" max="11225" width="10.5546875" style="911" customWidth="1"/>
    <col min="11226" max="11226" width="3.88671875" style="911" customWidth="1"/>
    <col min="11227" max="11227" width="7.44140625" style="911" bestFit="1" customWidth="1"/>
    <col min="11228" max="11228" width="3.6640625" style="911" customWidth="1"/>
    <col min="11229" max="11229" width="8.88671875" style="911"/>
    <col min="11230" max="11230" width="3.5546875" style="911" customWidth="1"/>
    <col min="11231" max="11231" width="5.109375" style="911" customWidth="1"/>
    <col min="11232" max="11232" width="3.6640625" style="911" customWidth="1"/>
    <col min="11233" max="11233" width="8.88671875" style="911"/>
    <col min="11234" max="11234" width="3.5546875" style="911" customWidth="1"/>
    <col min="11235" max="11235" width="5.109375" style="911" customWidth="1"/>
    <col min="11236" max="11236" width="3.6640625" style="911" customWidth="1"/>
    <col min="11237" max="11237" width="8.88671875" style="911"/>
    <col min="11238" max="11238" width="3.5546875" style="911" customWidth="1"/>
    <col min="11239" max="11239" width="5.109375" style="911" customWidth="1"/>
    <col min="11240" max="11240" width="3.6640625" style="911" customWidth="1"/>
    <col min="11241" max="11241" width="9.109375" style="911" customWidth="1"/>
    <col min="11242" max="11242" width="3.5546875" style="911" customWidth="1"/>
    <col min="11243" max="11243" width="5.109375" style="911" customWidth="1"/>
    <col min="11244" max="11244" width="3.6640625" style="911" customWidth="1"/>
    <col min="11245" max="11245" width="9.109375" style="911" customWidth="1"/>
    <col min="11246" max="11246" width="3.5546875" style="911" customWidth="1"/>
    <col min="11247" max="11247" width="5.109375" style="911" customWidth="1"/>
    <col min="11248" max="11248" width="3.6640625" style="911" customWidth="1"/>
    <col min="11249" max="11249" width="9.109375" style="911" customWidth="1"/>
    <col min="11250" max="11250" width="3.5546875" style="911" customWidth="1"/>
    <col min="11251" max="11251" width="5.109375" style="911" customWidth="1"/>
    <col min="11252" max="11252" width="3.6640625" style="911" customWidth="1"/>
    <col min="11253" max="11253" width="8.88671875" style="911"/>
    <col min="11254" max="11254" width="3.5546875" style="911" customWidth="1"/>
    <col min="11255" max="11255" width="5.109375" style="911" customWidth="1"/>
    <col min="11256" max="11256" width="3.6640625" style="911" customWidth="1"/>
    <col min="11257" max="11257" width="10.88671875" style="911" bestFit="1" customWidth="1"/>
    <col min="11258" max="11258" width="3.5546875" style="911" customWidth="1"/>
    <col min="11259" max="11259" width="6.6640625" style="911" customWidth="1"/>
    <col min="11260" max="11260" width="3.6640625" style="911" customWidth="1"/>
    <col min="11261" max="11261" width="8.88671875" style="911"/>
    <col min="11262" max="11262" width="21.109375" style="911" customWidth="1"/>
    <col min="11263" max="11263" width="10.44140625" style="911" bestFit="1" customWidth="1"/>
    <col min="11264" max="11268" width="9.109375" style="911" customWidth="1"/>
    <col min="11269" max="11471" width="8.88671875" style="911"/>
    <col min="11472" max="11472" width="26.5546875" style="911" customWidth="1"/>
    <col min="11473" max="11473" width="10.5546875" style="911" customWidth="1"/>
    <col min="11474" max="11474" width="4.5546875" style="911" customWidth="1"/>
    <col min="11475" max="11475" width="8.109375" style="911" customWidth="1"/>
    <col min="11476" max="11476" width="3.6640625" style="911" customWidth="1"/>
    <col min="11477" max="11477" width="12" style="911" customWidth="1"/>
    <col min="11478" max="11478" width="10" style="911" bestFit="1" customWidth="1"/>
    <col min="11479" max="11480" width="8.109375" style="911" bestFit="1" customWidth="1"/>
    <col min="11481" max="11481" width="10.5546875" style="911" customWidth="1"/>
    <col min="11482" max="11482" width="3.88671875" style="911" customWidth="1"/>
    <col min="11483" max="11483" width="7.44140625" style="911" bestFit="1" customWidth="1"/>
    <col min="11484" max="11484" width="3.6640625" style="911" customWidth="1"/>
    <col min="11485" max="11485" width="8.88671875" style="911"/>
    <col min="11486" max="11486" width="3.5546875" style="911" customWidth="1"/>
    <col min="11487" max="11487" width="5.109375" style="911" customWidth="1"/>
    <col min="11488" max="11488" width="3.6640625" style="911" customWidth="1"/>
    <col min="11489" max="11489" width="8.88671875" style="911"/>
    <col min="11490" max="11490" width="3.5546875" style="911" customWidth="1"/>
    <col min="11491" max="11491" width="5.109375" style="911" customWidth="1"/>
    <col min="11492" max="11492" width="3.6640625" style="911" customWidth="1"/>
    <col min="11493" max="11493" width="8.88671875" style="911"/>
    <col min="11494" max="11494" width="3.5546875" style="911" customWidth="1"/>
    <col min="11495" max="11495" width="5.109375" style="911" customWidth="1"/>
    <col min="11496" max="11496" width="3.6640625" style="911" customWidth="1"/>
    <col min="11497" max="11497" width="9.109375" style="911" customWidth="1"/>
    <col min="11498" max="11498" width="3.5546875" style="911" customWidth="1"/>
    <col min="11499" max="11499" width="5.109375" style="911" customWidth="1"/>
    <col min="11500" max="11500" width="3.6640625" style="911" customWidth="1"/>
    <col min="11501" max="11501" width="9.109375" style="911" customWidth="1"/>
    <col min="11502" max="11502" width="3.5546875" style="911" customWidth="1"/>
    <col min="11503" max="11503" width="5.109375" style="911" customWidth="1"/>
    <col min="11504" max="11504" width="3.6640625" style="911" customWidth="1"/>
    <col min="11505" max="11505" width="9.109375" style="911" customWidth="1"/>
    <col min="11506" max="11506" width="3.5546875" style="911" customWidth="1"/>
    <col min="11507" max="11507" width="5.109375" style="911" customWidth="1"/>
    <col min="11508" max="11508" width="3.6640625" style="911" customWidth="1"/>
    <col min="11509" max="11509" width="8.88671875" style="911"/>
    <col min="11510" max="11510" width="3.5546875" style="911" customWidth="1"/>
    <col min="11511" max="11511" width="5.109375" style="911" customWidth="1"/>
    <col min="11512" max="11512" width="3.6640625" style="911" customWidth="1"/>
    <col min="11513" max="11513" width="10.88671875" style="911" bestFit="1" customWidth="1"/>
    <col min="11514" max="11514" width="3.5546875" style="911" customWidth="1"/>
    <col min="11515" max="11515" width="6.6640625" style="911" customWidth="1"/>
    <col min="11516" max="11516" width="3.6640625" style="911" customWidth="1"/>
    <col min="11517" max="11517" width="8.88671875" style="911"/>
    <col min="11518" max="11518" width="21.109375" style="911" customWidth="1"/>
    <col min="11519" max="11519" width="10.44140625" style="911" bestFit="1" customWidth="1"/>
    <col min="11520" max="11524" width="9.109375" style="911" customWidth="1"/>
    <col min="11525" max="11727" width="8.88671875" style="911"/>
    <col min="11728" max="11728" width="26.5546875" style="911" customWidth="1"/>
    <col min="11729" max="11729" width="10.5546875" style="911" customWidth="1"/>
    <col min="11730" max="11730" width="4.5546875" style="911" customWidth="1"/>
    <col min="11731" max="11731" width="8.109375" style="911" customWidth="1"/>
    <col min="11732" max="11732" width="3.6640625" style="911" customWidth="1"/>
    <col min="11733" max="11733" width="12" style="911" customWidth="1"/>
    <col min="11734" max="11734" width="10" style="911" bestFit="1" customWidth="1"/>
    <col min="11735" max="11736" width="8.109375" style="911" bestFit="1" customWidth="1"/>
    <col min="11737" max="11737" width="10.5546875" style="911" customWidth="1"/>
    <col min="11738" max="11738" width="3.88671875" style="911" customWidth="1"/>
    <col min="11739" max="11739" width="7.44140625" style="911" bestFit="1" customWidth="1"/>
    <col min="11740" max="11740" width="3.6640625" style="911" customWidth="1"/>
    <col min="11741" max="11741" width="8.88671875" style="911"/>
    <col min="11742" max="11742" width="3.5546875" style="911" customWidth="1"/>
    <col min="11743" max="11743" width="5.109375" style="911" customWidth="1"/>
    <col min="11744" max="11744" width="3.6640625" style="911" customWidth="1"/>
    <col min="11745" max="11745" width="8.88671875" style="911"/>
    <col min="11746" max="11746" width="3.5546875" style="911" customWidth="1"/>
    <col min="11747" max="11747" width="5.109375" style="911" customWidth="1"/>
    <col min="11748" max="11748" width="3.6640625" style="911" customWidth="1"/>
    <col min="11749" max="11749" width="8.88671875" style="911"/>
    <col min="11750" max="11750" width="3.5546875" style="911" customWidth="1"/>
    <col min="11751" max="11751" width="5.109375" style="911" customWidth="1"/>
    <col min="11752" max="11752" width="3.6640625" style="911" customWidth="1"/>
    <col min="11753" max="11753" width="9.109375" style="911" customWidth="1"/>
    <col min="11754" max="11754" width="3.5546875" style="911" customWidth="1"/>
    <col min="11755" max="11755" width="5.109375" style="911" customWidth="1"/>
    <col min="11756" max="11756" width="3.6640625" style="911" customWidth="1"/>
    <col min="11757" max="11757" width="9.109375" style="911" customWidth="1"/>
    <col min="11758" max="11758" width="3.5546875" style="911" customWidth="1"/>
    <col min="11759" max="11759" width="5.109375" style="911" customWidth="1"/>
    <col min="11760" max="11760" width="3.6640625" style="911" customWidth="1"/>
    <col min="11761" max="11761" width="9.109375" style="911" customWidth="1"/>
    <col min="11762" max="11762" width="3.5546875" style="911" customWidth="1"/>
    <col min="11763" max="11763" width="5.109375" style="911" customWidth="1"/>
    <col min="11764" max="11764" width="3.6640625" style="911" customWidth="1"/>
    <col min="11765" max="11765" width="8.88671875" style="911"/>
    <col min="11766" max="11766" width="3.5546875" style="911" customWidth="1"/>
    <col min="11767" max="11767" width="5.109375" style="911" customWidth="1"/>
    <col min="11768" max="11768" width="3.6640625" style="911" customWidth="1"/>
    <col min="11769" max="11769" width="10.88671875" style="911" bestFit="1" customWidth="1"/>
    <col min="11770" max="11770" width="3.5546875" style="911" customWidth="1"/>
    <col min="11771" max="11771" width="6.6640625" style="911" customWidth="1"/>
    <col min="11772" max="11772" width="3.6640625" style="911" customWidth="1"/>
    <col min="11773" max="11773" width="8.88671875" style="911"/>
    <col min="11774" max="11774" width="21.109375" style="911" customWidth="1"/>
    <col min="11775" max="11775" width="10.44140625" style="911" bestFit="1" customWidth="1"/>
    <col min="11776" max="11780" width="9.109375" style="911" customWidth="1"/>
    <col min="11781" max="11983" width="8.88671875" style="911"/>
    <col min="11984" max="11984" width="26.5546875" style="911" customWidth="1"/>
    <col min="11985" max="11985" width="10.5546875" style="911" customWidth="1"/>
    <col min="11986" max="11986" width="4.5546875" style="911" customWidth="1"/>
    <col min="11987" max="11987" width="8.109375" style="911" customWidth="1"/>
    <col min="11988" max="11988" width="3.6640625" style="911" customWidth="1"/>
    <col min="11989" max="11989" width="12" style="911" customWidth="1"/>
    <col min="11990" max="11990" width="10" style="911" bestFit="1" customWidth="1"/>
    <col min="11991" max="11992" width="8.109375" style="911" bestFit="1" customWidth="1"/>
    <col min="11993" max="11993" width="10.5546875" style="911" customWidth="1"/>
    <col min="11994" max="11994" width="3.88671875" style="911" customWidth="1"/>
    <col min="11995" max="11995" width="7.44140625" style="911" bestFit="1" customWidth="1"/>
    <col min="11996" max="11996" width="3.6640625" style="911" customWidth="1"/>
    <col min="11997" max="11997" width="8.88671875" style="911"/>
    <col min="11998" max="11998" width="3.5546875" style="911" customWidth="1"/>
    <col min="11999" max="11999" width="5.109375" style="911" customWidth="1"/>
    <col min="12000" max="12000" width="3.6640625" style="911" customWidth="1"/>
    <col min="12001" max="12001" width="8.88671875" style="911"/>
    <col min="12002" max="12002" width="3.5546875" style="911" customWidth="1"/>
    <col min="12003" max="12003" width="5.109375" style="911" customWidth="1"/>
    <col min="12004" max="12004" width="3.6640625" style="911" customWidth="1"/>
    <col min="12005" max="12005" width="8.88671875" style="911"/>
    <col min="12006" max="12006" width="3.5546875" style="911" customWidth="1"/>
    <col min="12007" max="12007" width="5.109375" style="911" customWidth="1"/>
    <col min="12008" max="12008" width="3.6640625" style="911" customWidth="1"/>
    <col min="12009" max="12009" width="9.109375" style="911" customWidth="1"/>
    <col min="12010" max="12010" width="3.5546875" style="911" customWidth="1"/>
    <col min="12011" max="12011" width="5.109375" style="911" customWidth="1"/>
    <col min="12012" max="12012" width="3.6640625" style="911" customWidth="1"/>
    <col min="12013" max="12013" width="9.109375" style="911" customWidth="1"/>
    <col min="12014" max="12014" width="3.5546875" style="911" customWidth="1"/>
    <col min="12015" max="12015" width="5.109375" style="911" customWidth="1"/>
    <col min="12016" max="12016" width="3.6640625" style="911" customWidth="1"/>
    <col min="12017" max="12017" width="9.109375" style="911" customWidth="1"/>
    <col min="12018" max="12018" width="3.5546875" style="911" customWidth="1"/>
    <col min="12019" max="12019" width="5.109375" style="911" customWidth="1"/>
    <col min="12020" max="12020" width="3.6640625" style="911" customWidth="1"/>
    <col min="12021" max="12021" width="8.88671875" style="911"/>
    <col min="12022" max="12022" width="3.5546875" style="911" customWidth="1"/>
    <col min="12023" max="12023" width="5.109375" style="911" customWidth="1"/>
    <col min="12024" max="12024" width="3.6640625" style="911" customWidth="1"/>
    <col min="12025" max="12025" width="10.88671875" style="911" bestFit="1" customWidth="1"/>
    <col min="12026" max="12026" width="3.5546875" style="911" customWidth="1"/>
    <col min="12027" max="12027" width="6.6640625" style="911" customWidth="1"/>
    <col min="12028" max="12028" width="3.6640625" style="911" customWidth="1"/>
    <col min="12029" max="12029" width="8.88671875" style="911"/>
    <col min="12030" max="12030" width="21.109375" style="911" customWidth="1"/>
    <col min="12031" max="12031" width="10.44140625" style="911" bestFit="1" customWidth="1"/>
    <col min="12032" max="12036" width="9.109375" style="911" customWidth="1"/>
    <col min="12037" max="12239" width="8.88671875" style="911"/>
    <col min="12240" max="12240" width="26.5546875" style="911" customWidth="1"/>
    <col min="12241" max="12241" width="10.5546875" style="911" customWidth="1"/>
    <col min="12242" max="12242" width="4.5546875" style="911" customWidth="1"/>
    <col min="12243" max="12243" width="8.109375" style="911" customWidth="1"/>
    <col min="12244" max="12244" width="3.6640625" style="911" customWidth="1"/>
    <col min="12245" max="12245" width="12" style="911" customWidth="1"/>
    <col min="12246" max="12246" width="10" style="911" bestFit="1" customWidth="1"/>
    <col min="12247" max="12248" width="8.109375" style="911" bestFit="1" customWidth="1"/>
    <col min="12249" max="12249" width="10.5546875" style="911" customWidth="1"/>
    <col min="12250" max="12250" width="3.88671875" style="911" customWidth="1"/>
    <col min="12251" max="12251" width="7.44140625" style="911" bestFit="1" customWidth="1"/>
    <col min="12252" max="12252" width="3.6640625" style="911" customWidth="1"/>
    <col min="12253" max="12253" width="8.88671875" style="911"/>
    <col min="12254" max="12254" width="3.5546875" style="911" customWidth="1"/>
    <col min="12255" max="12255" width="5.109375" style="911" customWidth="1"/>
    <col min="12256" max="12256" width="3.6640625" style="911" customWidth="1"/>
    <col min="12257" max="12257" width="8.88671875" style="911"/>
    <col min="12258" max="12258" width="3.5546875" style="911" customWidth="1"/>
    <col min="12259" max="12259" width="5.109375" style="911" customWidth="1"/>
    <col min="12260" max="12260" width="3.6640625" style="911" customWidth="1"/>
    <col min="12261" max="12261" width="8.88671875" style="911"/>
    <col min="12262" max="12262" width="3.5546875" style="911" customWidth="1"/>
    <col min="12263" max="12263" width="5.109375" style="911" customWidth="1"/>
    <col min="12264" max="12264" width="3.6640625" style="911" customWidth="1"/>
    <col min="12265" max="12265" width="9.109375" style="911" customWidth="1"/>
    <col min="12266" max="12266" width="3.5546875" style="911" customWidth="1"/>
    <col min="12267" max="12267" width="5.109375" style="911" customWidth="1"/>
    <col min="12268" max="12268" width="3.6640625" style="911" customWidth="1"/>
    <col min="12269" max="12269" width="9.109375" style="911" customWidth="1"/>
    <col min="12270" max="12270" width="3.5546875" style="911" customWidth="1"/>
    <col min="12271" max="12271" width="5.109375" style="911" customWidth="1"/>
    <col min="12272" max="12272" width="3.6640625" style="911" customWidth="1"/>
    <col min="12273" max="12273" width="9.109375" style="911" customWidth="1"/>
    <col min="12274" max="12274" width="3.5546875" style="911" customWidth="1"/>
    <col min="12275" max="12275" width="5.109375" style="911" customWidth="1"/>
    <col min="12276" max="12276" width="3.6640625" style="911" customWidth="1"/>
    <col min="12277" max="12277" width="8.88671875" style="911"/>
    <col min="12278" max="12278" width="3.5546875" style="911" customWidth="1"/>
    <col min="12279" max="12279" width="5.109375" style="911" customWidth="1"/>
    <col min="12280" max="12280" width="3.6640625" style="911" customWidth="1"/>
    <col min="12281" max="12281" width="10.88671875" style="911" bestFit="1" customWidth="1"/>
    <col min="12282" max="12282" width="3.5546875" style="911" customWidth="1"/>
    <col min="12283" max="12283" width="6.6640625" style="911" customWidth="1"/>
    <col min="12284" max="12284" width="3.6640625" style="911" customWidth="1"/>
    <col min="12285" max="12285" width="8.88671875" style="911"/>
    <col min="12286" max="12286" width="21.109375" style="911" customWidth="1"/>
    <col min="12287" max="12287" width="10.44140625" style="911" bestFit="1" customWidth="1"/>
    <col min="12288" max="12292" width="9.109375" style="911" customWidth="1"/>
    <col min="12293" max="12495" width="8.88671875" style="911"/>
    <col min="12496" max="12496" width="26.5546875" style="911" customWidth="1"/>
    <col min="12497" max="12497" width="10.5546875" style="911" customWidth="1"/>
    <col min="12498" max="12498" width="4.5546875" style="911" customWidth="1"/>
    <col min="12499" max="12499" width="8.109375" style="911" customWidth="1"/>
    <col min="12500" max="12500" width="3.6640625" style="911" customWidth="1"/>
    <col min="12501" max="12501" width="12" style="911" customWidth="1"/>
    <col min="12502" max="12502" width="10" style="911" bestFit="1" customWidth="1"/>
    <col min="12503" max="12504" width="8.109375" style="911" bestFit="1" customWidth="1"/>
    <col min="12505" max="12505" width="10.5546875" style="911" customWidth="1"/>
    <col min="12506" max="12506" width="3.88671875" style="911" customWidth="1"/>
    <col min="12507" max="12507" width="7.44140625" style="911" bestFit="1" customWidth="1"/>
    <col min="12508" max="12508" width="3.6640625" style="911" customWidth="1"/>
    <col min="12509" max="12509" width="8.88671875" style="911"/>
    <col min="12510" max="12510" width="3.5546875" style="911" customWidth="1"/>
    <col min="12511" max="12511" width="5.109375" style="911" customWidth="1"/>
    <col min="12512" max="12512" width="3.6640625" style="911" customWidth="1"/>
    <col min="12513" max="12513" width="8.88671875" style="911"/>
    <col min="12514" max="12514" width="3.5546875" style="911" customWidth="1"/>
    <col min="12515" max="12515" width="5.109375" style="911" customWidth="1"/>
    <col min="12516" max="12516" width="3.6640625" style="911" customWidth="1"/>
    <col min="12517" max="12517" width="8.88671875" style="911"/>
    <col min="12518" max="12518" width="3.5546875" style="911" customWidth="1"/>
    <col min="12519" max="12519" width="5.109375" style="911" customWidth="1"/>
    <col min="12520" max="12520" width="3.6640625" style="911" customWidth="1"/>
    <col min="12521" max="12521" width="9.109375" style="911" customWidth="1"/>
    <col min="12522" max="12522" width="3.5546875" style="911" customWidth="1"/>
    <col min="12523" max="12523" width="5.109375" style="911" customWidth="1"/>
    <col min="12524" max="12524" width="3.6640625" style="911" customWidth="1"/>
    <col min="12525" max="12525" width="9.109375" style="911" customWidth="1"/>
    <col min="12526" max="12526" width="3.5546875" style="911" customWidth="1"/>
    <col min="12527" max="12527" width="5.109375" style="911" customWidth="1"/>
    <col min="12528" max="12528" width="3.6640625" style="911" customWidth="1"/>
    <col min="12529" max="12529" width="9.109375" style="911" customWidth="1"/>
    <col min="12530" max="12530" width="3.5546875" style="911" customWidth="1"/>
    <col min="12531" max="12531" width="5.109375" style="911" customWidth="1"/>
    <col min="12532" max="12532" width="3.6640625" style="911" customWidth="1"/>
    <col min="12533" max="12533" width="8.88671875" style="911"/>
    <col min="12534" max="12534" width="3.5546875" style="911" customWidth="1"/>
    <col min="12535" max="12535" width="5.109375" style="911" customWidth="1"/>
    <col min="12536" max="12536" width="3.6640625" style="911" customWidth="1"/>
    <col min="12537" max="12537" width="10.88671875" style="911" bestFit="1" customWidth="1"/>
    <col min="12538" max="12538" width="3.5546875" style="911" customWidth="1"/>
    <col min="12539" max="12539" width="6.6640625" style="911" customWidth="1"/>
    <col min="12540" max="12540" width="3.6640625" style="911" customWidth="1"/>
    <col min="12541" max="12541" width="8.88671875" style="911"/>
    <col min="12542" max="12542" width="21.109375" style="911" customWidth="1"/>
    <col min="12543" max="12543" width="10.44140625" style="911" bestFit="1" customWidth="1"/>
    <col min="12544" max="12548" width="9.109375" style="911" customWidth="1"/>
    <col min="12549" max="12751" width="8.88671875" style="911"/>
    <col min="12752" max="12752" width="26.5546875" style="911" customWidth="1"/>
    <col min="12753" max="12753" width="10.5546875" style="911" customWidth="1"/>
    <col min="12754" max="12754" width="4.5546875" style="911" customWidth="1"/>
    <col min="12755" max="12755" width="8.109375" style="911" customWidth="1"/>
    <col min="12756" max="12756" width="3.6640625" style="911" customWidth="1"/>
    <col min="12757" max="12757" width="12" style="911" customWidth="1"/>
    <col min="12758" max="12758" width="10" style="911" bestFit="1" customWidth="1"/>
    <col min="12759" max="12760" width="8.109375" style="911" bestFit="1" customWidth="1"/>
    <col min="12761" max="12761" width="10.5546875" style="911" customWidth="1"/>
    <col min="12762" max="12762" width="3.88671875" style="911" customWidth="1"/>
    <col min="12763" max="12763" width="7.44140625" style="911" bestFit="1" customWidth="1"/>
    <col min="12764" max="12764" width="3.6640625" style="911" customWidth="1"/>
    <col min="12765" max="12765" width="8.88671875" style="911"/>
    <col min="12766" max="12766" width="3.5546875" style="911" customWidth="1"/>
    <col min="12767" max="12767" width="5.109375" style="911" customWidth="1"/>
    <col min="12768" max="12768" width="3.6640625" style="911" customWidth="1"/>
    <col min="12769" max="12769" width="8.88671875" style="911"/>
    <col min="12770" max="12770" width="3.5546875" style="911" customWidth="1"/>
    <col min="12771" max="12771" width="5.109375" style="911" customWidth="1"/>
    <col min="12772" max="12772" width="3.6640625" style="911" customWidth="1"/>
    <col min="12773" max="12773" width="8.88671875" style="911"/>
    <col min="12774" max="12774" width="3.5546875" style="911" customWidth="1"/>
    <col min="12775" max="12775" width="5.109375" style="911" customWidth="1"/>
    <col min="12776" max="12776" width="3.6640625" style="911" customWidth="1"/>
    <col min="12777" max="12777" width="9.109375" style="911" customWidth="1"/>
    <col min="12778" max="12778" width="3.5546875" style="911" customWidth="1"/>
    <col min="12779" max="12779" width="5.109375" style="911" customWidth="1"/>
    <col min="12780" max="12780" width="3.6640625" style="911" customWidth="1"/>
    <col min="12781" max="12781" width="9.109375" style="911" customWidth="1"/>
    <col min="12782" max="12782" width="3.5546875" style="911" customWidth="1"/>
    <col min="12783" max="12783" width="5.109375" style="911" customWidth="1"/>
    <col min="12784" max="12784" width="3.6640625" style="911" customWidth="1"/>
    <col min="12785" max="12785" width="9.109375" style="911" customWidth="1"/>
    <col min="12786" max="12786" width="3.5546875" style="911" customWidth="1"/>
    <col min="12787" max="12787" width="5.109375" style="911" customWidth="1"/>
    <col min="12788" max="12788" width="3.6640625" style="911" customWidth="1"/>
    <col min="12789" max="12789" width="8.88671875" style="911"/>
    <col min="12790" max="12790" width="3.5546875" style="911" customWidth="1"/>
    <col min="12791" max="12791" width="5.109375" style="911" customWidth="1"/>
    <col min="12792" max="12792" width="3.6640625" style="911" customWidth="1"/>
    <col min="12793" max="12793" width="10.88671875" style="911" bestFit="1" customWidth="1"/>
    <col min="12794" max="12794" width="3.5546875" style="911" customWidth="1"/>
    <col min="12795" max="12795" width="6.6640625" style="911" customWidth="1"/>
    <col min="12796" max="12796" width="3.6640625" style="911" customWidth="1"/>
    <col min="12797" max="12797" width="8.88671875" style="911"/>
    <col min="12798" max="12798" width="21.109375" style="911" customWidth="1"/>
    <col min="12799" max="12799" width="10.44140625" style="911" bestFit="1" customWidth="1"/>
    <col min="12800" max="12804" width="9.109375" style="911" customWidth="1"/>
    <col min="12805" max="13007" width="8.88671875" style="911"/>
    <col min="13008" max="13008" width="26.5546875" style="911" customWidth="1"/>
    <col min="13009" max="13009" width="10.5546875" style="911" customWidth="1"/>
    <col min="13010" max="13010" width="4.5546875" style="911" customWidth="1"/>
    <col min="13011" max="13011" width="8.109375" style="911" customWidth="1"/>
    <col min="13012" max="13012" width="3.6640625" style="911" customWidth="1"/>
    <col min="13013" max="13013" width="12" style="911" customWidth="1"/>
    <col min="13014" max="13014" width="10" style="911" bestFit="1" customWidth="1"/>
    <col min="13015" max="13016" width="8.109375" style="911" bestFit="1" customWidth="1"/>
    <col min="13017" max="13017" width="10.5546875" style="911" customWidth="1"/>
    <col min="13018" max="13018" width="3.88671875" style="911" customWidth="1"/>
    <col min="13019" max="13019" width="7.44140625" style="911" bestFit="1" customWidth="1"/>
    <col min="13020" max="13020" width="3.6640625" style="911" customWidth="1"/>
    <col min="13021" max="13021" width="8.88671875" style="911"/>
    <col min="13022" max="13022" width="3.5546875" style="911" customWidth="1"/>
    <col min="13023" max="13023" width="5.109375" style="911" customWidth="1"/>
    <col min="13024" max="13024" width="3.6640625" style="911" customWidth="1"/>
    <col min="13025" max="13025" width="8.88671875" style="911"/>
    <col min="13026" max="13026" width="3.5546875" style="911" customWidth="1"/>
    <col min="13027" max="13027" width="5.109375" style="911" customWidth="1"/>
    <col min="13028" max="13028" width="3.6640625" style="911" customWidth="1"/>
    <col min="13029" max="13029" width="8.88671875" style="911"/>
    <col min="13030" max="13030" width="3.5546875" style="911" customWidth="1"/>
    <col min="13031" max="13031" width="5.109375" style="911" customWidth="1"/>
    <col min="13032" max="13032" width="3.6640625" style="911" customWidth="1"/>
    <col min="13033" max="13033" width="9.109375" style="911" customWidth="1"/>
    <col min="13034" max="13034" width="3.5546875" style="911" customWidth="1"/>
    <col min="13035" max="13035" width="5.109375" style="911" customWidth="1"/>
    <col min="13036" max="13036" width="3.6640625" style="911" customWidth="1"/>
    <col min="13037" max="13037" width="9.109375" style="911" customWidth="1"/>
    <col min="13038" max="13038" width="3.5546875" style="911" customWidth="1"/>
    <col min="13039" max="13039" width="5.109375" style="911" customWidth="1"/>
    <col min="13040" max="13040" width="3.6640625" style="911" customWidth="1"/>
    <col min="13041" max="13041" width="9.109375" style="911" customWidth="1"/>
    <col min="13042" max="13042" width="3.5546875" style="911" customWidth="1"/>
    <col min="13043" max="13043" width="5.109375" style="911" customWidth="1"/>
    <col min="13044" max="13044" width="3.6640625" style="911" customWidth="1"/>
    <col min="13045" max="13045" width="8.88671875" style="911"/>
    <col min="13046" max="13046" width="3.5546875" style="911" customWidth="1"/>
    <col min="13047" max="13047" width="5.109375" style="911" customWidth="1"/>
    <col min="13048" max="13048" width="3.6640625" style="911" customWidth="1"/>
    <col min="13049" max="13049" width="10.88671875" style="911" bestFit="1" customWidth="1"/>
    <col min="13050" max="13050" width="3.5546875" style="911" customWidth="1"/>
    <col min="13051" max="13051" width="6.6640625" style="911" customWidth="1"/>
    <col min="13052" max="13052" width="3.6640625" style="911" customWidth="1"/>
    <col min="13053" max="13053" width="8.88671875" style="911"/>
    <col min="13054" max="13054" width="21.109375" style="911" customWidth="1"/>
    <col min="13055" max="13055" width="10.44140625" style="911" bestFit="1" customWidth="1"/>
    <col min="13056" max="13060" width="9.109375" style="911" customWidth="1"/>
    <col min="13061" max="13263" width="8.88671875" style="911"/>
    <col min="13264" max="13264" width="26.5546875" style="911" customWidth="1"/>
    <col min="13265" max="13265" width="10.5546875" style="911" customWidth="1"/>
    <col min="13266" max="13266" width="4.5546875" style="911" customWidth="1"/>
    <col min="13267" max="13267" width="8.109375" style="911" customWidth="1"/>
    <col min="13268" max="13268" width="3.6640625" style="911" customWidth="1"/>
    <col min="13269" max="13269" width="12" style="911" customWidth="1"/>
    <col min="13270" max="13270" width="10" style="911" bestFit="1" customWidth="1"/>
    <col min="13271" max="13272" width="8.109375" style="911" bestFit="1" customWidth="1"/>
    <col min="13273" max="13273" width="10.5546875" style="911" customWidth="1"/>
    <col min="13274" max="13274" width="3.88671875" style="911" customWidth="1"/>
    <col min="13275" max="13275" width="7.44140625" style="911" bestFit="1" customWidth="1"/>
    <col min="13276" max="13276" width="3.6640625" style="911" customWidth="1"/>
    <col min="13277" max="13277" width="8.88671875" style="911"/>
    <col min="13278" max="13278" width="3.5546875" style="911" customWidth="1"/>
    <col min="13279" max="13279" width="5.109375" style="911" customWidth="1"/>
    <col min="13280" max="13280" width="3.6640625" style="911" customWidth="1"/>
    <col min="13281" max="13281" width="8.88671875" style="911"/>
    <col min="13282" max="13282" width="3.5546875" style="911" customWidth="1"/>
    <col min="13283" max="13283" width="5.109375" style="911" customWidth="1"/>
    <col min="13284" max="13284" width="3.6640625" style="911" customWidth="1"/>
    <col min="13285" max="13285" width="8.88671875" style="911"/>
    <col min="13286" max="13286" width="3.5546875" style="911" customWidth="1"/>
    <col min="13287" max="13287" width="5.109375" style="911" customWidth="1"/>
    <col min="13288" max="13288" width="3.6640625" style="911" customWidth="1"/>
    <col min="13289" max="13289" width="9.109375" style="911" customWidth="1"/>
    <col min="13290" max="13290" width="3.5546875" style="911" customWidth="1"/>
    <col min="13291" max="13291" width="5.109375" style="911" customWidth="1"/>
    <col min="13292" max="13292" width="3.6640625" style="911" customWidth="1"/>
    <col min="13293" max="13293" width="9.109375" style="911" customWidth="1"/>
    <col min="13294" max="13294" width="3.5546875" style="911" customWidth="1"/>
    <col min="13295" max="13295" width="5.109375" style="911" customWidth="1"/>
    <col min="13296" max="13296" width="3.6640625" style="911" customWidth="1"/>
    <col min="13297" max="13297" width="9.109375" style="911" customWidth="1"/>
    <col min="13298" max="13298" width="3.5546875" style="911" customWidth="1"/>
    <col min="13299" max="13299" width="5.109375" style="911" customWidth="1"/>
    <col min="13300" max="13300" width="3.6640625" style="911" customWidth="1"/>
    <col min="13301" max="13301" width="8.88671875" style="911"/>
    <col min="13302" max="13302" width="3.5546875" style="911" customWidth="1"/>
    <col min="13303" max="13303" width="5.109375" style="911" customWidth="1"/>
    <col min="13304" max="13304" width="3.6640625" style="911" customWidth="1"/>
    <col min="13305" max="13305" width="10.88671875" style="911" bestFit="1" customWidth="1"/>
    <col min="13306" max="13306" width="3.5546875" style="911" customWidth="1"/>
    <col min="13307" max="13307" width="6.6640625" style="911" customWidth="1"/>
    <col min="13308" max="13308" width="3.6640625" style="911" customWidth="1"/>
    <col min="13309" max="13309" width="8.88671875" style="911"/>
    <col min="13310" max="13310" width="21.109375" style="911" customWidth="1"/>
    <col min="13311" max="13311" width="10.44140625" style="911" bestFit="1" customWidth="1"/>
    <col min="13312" max="13316" width="9.109375" style="911" customWidth="1"/>
    <col min="13317" max="13519" width="8.88671875" style="911"/>
    <col min="13520" max="13520" width="26.5546875" style="911" customWidth="1"/>
    <col min="13521" max="13521" width="10.5546875" style="911" customWidth="1"/>
    <col min="13522" max="13522" width="4.5546875" style="911" customWidth="1"/>
    <col min="13523" max="13523" width="8.109375" style="911" customWidth="1"/>
    <col min="13524" max="13524" width="3.6640625" style="911" customWidth="1"/>
    <col min="13525" max="13525" width="12" style="911" customWidth="1"/>
    <col min="13526" max="13526" width="10" style="911" bestFit="1" customWidth="1"/>
    <col min="13527" max="13528" width="8.109375" style="911" bestFit="1" customWidth="1"/>
    <col min="13529" max="13529" width="10.5546875" style="911" customWidth="1"/>
    <col min="13530" max="13530" width="3.88671875" style="911" customWidth="1"/>
    <col min="13531" max="13531" width="7.44140625" style="911" bestFit="1" customWidth="1"/>
    <col min="13532" max="13532" width="3.6640625" style="911" customWidth="1"/>
    <col min="13533" max="13533" width="8.88671875" style="911"/>
    <col min="13534" max="13534" width="3.5546875" style="911" customWidth="1"/>
    <col min="13535" max="13535" width="5.109375" style="911" customWidth="1"/>
    <col min="13536" max="13536" width="3.6640625" style="911" customWidth="1"/>
    <col min="13537" max="13537" width="8.88671875" style="911"/>
    <col min="13538" max="13538" width="3.5546875" style="911" customWidth="1"/>
    <col min="13539" max="13539" width="5.109375" style="911" customWidth="1"/>
    <col min="13540" max="13540" width="3.6640625" style="911" customWidth="1"/>
    <col min="13541" max="13541" width="8.88671875" style="911"/>
    <col min="13542" max="13542" width="3.5546875" style="911" customWidth="1"/>
    <col min="13543" max="13543" width="5.109375" style="911" customWidth="1"/>
    <col min="13544" max="13544" width="3.6640625" style="911" customWidth="1"/>
    <col min="13545" max="13545" width="9.109375" style="911" customWidth="1"/>
    <col min="13546" max="13546" width="3.5546875" style="911" customWidth="1"/>
    <col min="13547" max="13547" width="5.109375" style="911" customWidth="1"/>
    <col min="13548" max="13548" width="3.6640625" style="911" customWidth="1"/>
    <col min="13549" max="13549" width="9.109375" style="911" customWidth="1"/>
    <col min="13550" max="13550" width="3.5546875" style="911" customWidth="1"/>
    <col min="13551" max="13551" width="5.109375" style="911" customWidth="1"/>
    <col min="13552" max="13552" width="3.6640625" style="911" customWidth="1"/>
    <col min="13553" max="13553" width="9.109375" style="911" customWidth="1"/>
    <col min="13554" max="13554" width="3.5546875" style="911" customWidth="1"/>
    <col min="13555" max="13555" width="5.109375" style="911" customWidth="1"/>
    <col min="13556" max="13556" width="3.6640625" style="911" customWidth="1"/>
    <col min="13557" max="13557" width="8.88671875" style="911"/>
    <col min="13558" max="13558" width="3.5546875" style="911" customWidth="1"/>
    <col min="13559" max="13559" width="5.109375" style="911" customWidth="1"/>
    <col min="13560" max="13560" width="3.6640625" style="911" customWidth="1"/>
    <col min="13561" max="13561" width="10.88671875" style="911" bestFit="1" customWidth="1"/>
    <col min="13562" max="13562" width="3.5546875" style="911" customWidth="1"/>
    <col min="13563" max="13563" width="6.6640625" style="911" customWidth="1"/>
    <col min="13564" max="13564" width="3.6640625" style="911" customWidth="1"/>
    <col min="13565" max="13565" width="8.88671875" style="911"/>
    <col min="13566" max="13566" width="21.109375" style="911" customWidth="1"/>
    <col min="13567" max="13567" width="10.44140625" style="911" bestFit="1" customWidth="1"/>
    <col min="13568" max="13572" width="9.109375" style="911" customWidth="1"/>
    <col min="13573" max="13775" width="8.88671875" style="911"/>
    <col min="13776" max="13776" width="26.5546875" style="911" customWidth="1"/>
    <col min="13777" max="13777" width="10.5546875" style="911" customWidth="1"/>
    <col min="13778" max="13778" width="4.5546875" style="911" customWidth="1"/>
    <col min="13779" max="13779" width="8.109375" style="911" customWidth="1"/>
    <col min="13780" max="13780" width="3.6640625" style="911" customWidth="1"/>
    <col min="13781" max="13781" width="12" style="911" customWidth="1"/>
    <col min="13782" max="13782" width="10" style="911" bestFit="1" customWidth="1"/>
    <col min="13783" max="13784" width="8.109375" style="911" bestFit="1" customWidth="1"/>
    <col min="13785" max="13785" width="10.5546875" style="911" customWidth="1"/>
    <col min="13786" max="13786" width="3.88671875" style="911" customWidth="1"/>
    <col min="13787" max="13787" width="7.44140625" style="911" bestFit="1" customWidth="1"/>
    <col min="13788" max="13788" width="3.6640625" style="911" customWidth="1"/>
    <col min="13789" max="13789" width="8.88671875" style="911"/>
    <col min="13790" max="13790" width="3.5546875" style="911" customWidth="1"/>
    <col min="13791" max="13791" width="5.109375" style="911" customWidth="1"/>
    <col min="13792" max="13792" width="3.6640625" style="911" customWidth="1"/>
    <col min="13793" max="13793" width="8.88671875" style="911"/>
    <col min="13794" max="13794" width="3.5546875" style="911" customWidth="1"/>
    <col min="13795" max="13795" width="5.109375" style="911" customWidth="1"/>
    <col min="13796" max="13796" width="3.6640625" style="911" customWidth="1"/>
    <col min="13797" max="13797" width="8.88671875" style="911"/>
    <col min="13798" max="13798" width="3.5546875" style="911" customWidth="1"/>
    <col min="13799" max="13799" width="5.109375" style="911" customWidth="1"/>
    <col min="13800" max="13800" width="3.6640625" style="911" customWidth="1"/>
    <col min="13801" max="13801" width="9.109375" style="911" customWidth="1"/>
    <col min="13802" max="13802" width="3.5546875" style="911" customWidth="1"/>
    <col min="13803" max="13803" width="5.109375" style="911" customWidth="1"/>
    <col min="13804" max="13804" width="3.6640625" style="911" customWidth="1"/>
    <col min="13805" max="13805" width="9.109375" style="911" customWidth="1"/>
    <col min="13806" max="13806" width="3.5546875" style="911" customWidth="1"/>
    <col min="13807" max="13807" width="5.109375" style="911" customWidth="1"/>
    <col min="13808" max="13808" width="3.6640625" style="911" customWidth="1"/>
    <col min="13809" max="13809" width="9.109375" style="911" customWidth="1"/>
    <col min="13810" max="13810" width="3.5546875" style="911" customWidth="1"/>
    <col min="13811" max="13811" width="5.109375" style="911" customWidth="1"/>
    <col min="13812" max="13812" width="3.6640625" style="911" customWidth="1"/>
    <col min="13813" max="13813" width="8.88671875" style="911"/>
    <col min="13814" max="13814" width="3.5546875" style="911" customWidth="1"/>
    <col min="13815" max="13815" width="5.109375" style="911" customWidth="1"/>
    <col min="13816" max="13816" width="3.6640625" style="911" customWidth="1"/>
    <col min="13817" max="13817" width="10.88671875" style="911" bestFit="1" customWidth="1"/>
    <col min="13818" max="13818" width="3.5546875" style="911" customWidth="1"/>
    <col min="13819" max="13819" width="6.6640625" style="911" customWidth="1"/>
    <col min="13820" max="13820" width="3.6640625" style="911" customWidth="1"/>
    <col min="13821" max="13821" width="8.88671875" style="911"/>
    <col min="13822" max="13822" width="21.109375" style="911" customWidth="1"/>
    <col min="13823" max="13823" width="10.44140625" style="911" bestFit="1" customWidth="1"/>
    <col min="13824" max="13828" width="9.109375" style="911" customWidth="1"/>
    <col min="13829" max="14031" width="8.88671875" style="911"/>
    <col min="14032" max="14032" width="26.5546875" style="911" customWidth="1"/>
    <col min="14033" max="14033" width="10.5546875" style="911" customWidth="1"/>
    <col min="14034" max="14034" width="4.5546875" style="911" customWidth="1"/>
    <col min="14035" max="14035" width="8.109375" style="911" customWidth="1"/>
    <col min="14036" max="14036" width="3.6640625" style="911" customWidth="1"/>
    <col min="14037" max="14037" width="12" style="911" customWidth="1"/>
    <col min="14038" max="14038" width="10" style="911" bestFit="1" customWidth="1"/>
    <col min="14039" max="14040" width="8.109375" style="911" bestFit="1" customWidth="1"/>
    <col min="14041" max="14041" width="10.5546875" style="911" customWidth="1"/>
    <col min="14042" max="14042" width="3.88671875" style="911" customWidth="1"/>
    <col min="14043" max="14043" width="7.44140625" style="911" bestFit="1" customWidth="1"/>
    <col min="14044" max="14044" width="3.6640625" style="911" customWidth="1"/>
    <col min="14045" max="14045" width="8.88671875" style="911"/>
    <col min="14046" max="14046" width="3.5546875" style="911" customWidth="1"/>
    <col min="14047" max="14047" width="5.109375" style="911" customWidth="1"/>
    <col min="14048" max="14048" width="3.6640625" style="911" customWidth="1"/>
    <col min="14049" max="14049" width="8.88671875" style="911"/>
    <col min="14050" max="14050" width="3.5546875" style="911" customWidth="1"/>
    <col min="14051" max="14051" width="5.109375" style="911" customWidth="1"/>
    <col min="14052" max="14052" width="3.6640625" style="911" customWidth="1"/>
    <col min="14053" max="14053" width="8.88671875" style="911"/>
    <col min="14054" max="14054" width="3.5546875" style="911" customWidth="1"/>
    <col min="14055" max="14055" width="5.109375" style="911" customWidth="1"/>
    <col min="14056" max="14056" width="3.6640625" style="911" customWidth="1"/>
    <col min="14057" max="14057" width="9.109375" style="911" customWidth="1"/>
    <col min="14058" max="14058" width="3.5546875" style="911" customWidth="1"/>
    <col min="14059" max="14059" width="5.109375" style="911" customWidth="1"/>
    <col min="14060" max="14060" width="3.6640625" style="911" customWidth="1"/>
    <col min="14061" max="14061" width="9.109375" style="911" customWidth="1"/>
    <col min="14062" max="14062" width="3.5546875" style="911" customWidth="1"/>
    <col min="14063" max="14063" width="5.109375" style="911" customWidth="1"/>
    <col min="14064" max="14064" width="3.6640625" style="911" customWidth="1"/>
    <col min="14065" max="14065" width="9.109375" style="911" customWidth="1"/>
    <col min="14066" max="14066" width="3.5546875" style="911" customWidth="1"/>
    <col min="14067" max="14067" width="5.109375" style="911" customWidth="1"/>
    <col min="14068" max="14068" width="3.6640625" style="911" customWidth="1"/>
    <col min="14069" max="14069" width="8.88671875" style="911"/>
    <col min="14070" max="14070" width="3.5546875" style="911" customWidth="1"/>
    <col min="14071" max="14071" width="5.109375" style="911" customWidth="1"/>
    <col min="14072" max="14072" width="3.6640625" style="911" customWidth="1"/>
    <col min="14073" max="14073" width="10.88671875" style="911" bestFit="1" customWidth="1"/>
    <col min="14074" max="14074" width="3.5546875" style="911" customWidth="1"/>
    <col min="14075" max="14075" width="6.6640625" style="911" customWidth="1"/>
    <col min="14076" max="14076" width="3.6640625" style="911" customWidth="1"/>
    <col min="14077" max="14077" width="8.88671875" style="911"/>
    <col min="14078" max="14078" width="21.109375" style="911" customWidth="1"/>
    <col min="14079" max="14079" width="10.44140625" style="911" bestFit="1" customWidth="1"/>
    <col min="14080" max="14084" width="9.109375" style="911" customWidth="1"/>
    <col min="14085" max="14287" width="8.88671875" style="911"/>
    <col min="14288" max="14288" width="26.5546875" style="911" customWidth="1"/>
    <col min="14289" max="14289" width="10.5546875" style="911" customWidth="1"/>
    <col min="14290" max="14290" width="4.5546875" style="911" customWidth="1"/>
    <col min="14291" max="14291" width="8.109375" style="911" customWidth="1"/>
    <col min="14292" max="14292" width="3.6640625" style="911" customWidth="1"/>
    <col min="14293" max="14293" width="12" style="911" customWidth="1"/>
    <col min="14294" max="14294" width="10" style="911" bestFit="1" customWidth="1"/>
    <col min="14295" max="14296" width="8.109375" style="911" bestFit="1" customWidth="1"/>
    <col min="14297" max="14297" width="10.5546875" style="911" customWidth="1"/>
    <col min="14298" max="14298" width="3.88671875" style="911" customWidth="1"/>
    <col min="14299" max="14299" width="7.44140625" style="911" bestFit="1" customWidth="1"/>
    <col min="14300" max="14300" width="3.6640625" style="911" customWidth="1"/>
    <col min="14301" max="14301" width="8.88671875" style="911"/>
    <col min="14302" max="14302" width="3.5546875" style="911" customWidth="1"/>
    <col min="14303" max="14303" width="5.109375" style="911" customWidth="1"/>
    <col min="14304" max="14304" width="3.6640625" style="911" customWidth="1"/>
    <col min="14305" max="14305" width="8.88671875" style="911"/>
    <col min="14306" max="14306" width="3.5546875" style="911" customWidth="1"/>
    <col min="14307" max="14307" width="5.109375" style="911" customWidth="1"/>
    <col min="14308" max="14308" width="3.6640625" style="911" customWidth="1"/>
    <col min="14309" max="14309" width="8.88671875" style="911"/>
    <col min="14310" max="14310" width="3.5546875" style="911" customWidth="1"/>
    <col min="14311" max="14311" width="5.109375" style="911" customWidth="1"/>
    <col min="14312" max="14312" width="3.6640625" style="911" customWidth="1"/>
    <col min="14313" max="14313" width="9.109375" style="911" customWidth="1"/>
    <col min="14314" max="14314" width="3.5546875" style="911" customWidth="1"/>
    <col min="14315" max="14315" width="5.109375" style="911" customWidth="1"/>
    <col min="14316" max="14316" width="3.6640625" style="911" customWidth="1"/>
    <col min="14317" max="14317" width="9.109375" style="911" customWidth="1"/>
    <col min="14318" max="14318" width="3.5546875" style="911" customWidth="1"/>
    <col min="14319" max="14319" width="5.109375" style="911" customWidth="1"/>
    <col min="14320" max="14320" width="3.6640625" style="911" customWidth="1"/>
    <col min="14321" max="14321" width="9.109375" style="911" customWidth="1"/>
    <col min="14322" max="14322" width="3.5546875" style="911" customWidth="1"/>
    <col min="14323" max="14323" width="5.109375" style="911" customWidth="1"/>
    <col min="14324" max="14324" width="3.6640625" style="911" customWidth="1"/>
    <col min="14325" max="14325" width="8.88671875" style="911"/>
    <col min="14326" max="14326" width="3.5546875" style="911" customWidth="1"/>
    <col min="14327" max="14327" width="5.109375" style="911" customWidth="1"/>
    <col min="14328" max="14328" width="3.6640625" style="911" customWidth="1"/>
    <col min="14329" max="14329" width="10.88671875" style="911" bestFit="1" customWidth="1"/>
    <col min="14330" max="14330" width="3.5546875" style="911" customWidth="1"/>
    <col min="14331" max="14331" width="6.6640625" style="911" customWidth="1"/>
    <col min="14332" max="14332" width="3.6640625" style="911" customWidth="1"/>
    <col min="14333" max="14333" width="8.88671875" style="911"/>
    <col min="14334" max="14334" width="21.109375" style="911" customWidth="1"/>
    <col min="14335" max="14335" width="10.44140625" style="911" bestFit="1" customWidth="1"/>
    <col min="14336" max="14340" width="9.109375" style="911" customWidth="1"/>
    <col min="14341" max="14543" width="8.88671875" style="911"/>
    <col min="14544" max="14544" width="26.5546875" style="911" customWidth="1"/>
    <col min="14545" max="14545" width="10.5546875" style="911" customWidth="1"/>
    <col min="14546" max="14546" width="4.5546875" style="911" customWidth="1"/>
    <col min="14547" max="14547" width="8.109375" style="911" customWidth="1"/>
    <col min="14548" max="14548" width="3.6640625" style="911" customWidth="1"/>
    <col min="14549" max="14549" width="12" style="911" customWidth="1"/>
    <col min="14550" max="14550" width="10" style="911" bestFit="1" customWidth="1"/>
    <col min="14551" max="14552" width="8.109375" style="911" bestFit="1" customWidth="1"/>
    <col min="14553" max="14553" width="10.5546875" style="911" customWidth="1"/>
    <col min="14554" max="14554" width="3.88671875" style="911" customWidth="1"/>
    <col min="14555" max="14555" width="7.44140625" style="911" bestFit="1" customWidth="1"/>
    <col min="14556" max="14556" width="3.6640625" style="911" customWidth="1"/>
    <col min="14557" max="14557" width="8.88671875" style="911"/>
    <col min="14558" max="14558" width="3.5546875" style="911" customWidth="1"/>
    <col min="14559" max="14559" width="5.109375" style="911" customWidth="1"/>
    <col min="14560" max="14560" width="3.6640625" style="911" customWidth="1"/>
    <col min="14561" max="14561" width="8.88671875" style="911"/>
    <col min="14562" max="14562" width="3.5546875" style="911" customWidth="1"/>
    <col min="14563" max="14563" width="5.109375" style="911" customWidth="1"/>
    <col min="14564" max="14564" width="3.6640625" style="911" customWidth="1"/>
    <col min="14565" max="14565" width="8.88671875" style="911"/>
    <col min="14566" max="14566" width="3.5546875" style="911" customWidth="1"/>
    <col min="14567" max="14567" width="5.109375" style="911" customWidth="1"/>
    <col min="14568" max="14568" width="3.6640625" style="911" customWidth="1"/>
    <col min="14569" max="14569" width="9.109375" style="911" customWidth="1"/>
    <col min="14570" max="14570" width="3.5546875" style="911" customWidth="1"/>
    <col min="14571" max="14571" width="5.109375" style="911" customWidth="1"/>
    <col min="14572" max="14572" width="3.6640625" style="911" customWidth="1"/>
    <col min="14573" max="14573" width="9.109375" style="911" customWidth="1"/>
    <col min="14574" max="14574" width="3.5546875" style="911" customWidth="1"/>
    <col min="14575" max="14575" width="5.109375" style="911" customWidth="1"/>
    <col min="14576" max="14576" width="3.6640625" style="911" customWidth="1"/>
    <col min="14577" max="14577" width="9.109375" style="911" customWidth="1"/>
    <col min="14578" max="14578" width="3.5546875" style="911" customWidth="1"/>
    <col min="14579" max="14579" width="5.109375" style="911" customWidth="1"/>
    <col min="14580" max="14580" width="3.6640625" style="911" customWidth="1"/>
    <col min="14581" max="14581" width="8.88671875" style="911"/>
    <col min="14582" max="14582" width="3.5546875" style="911" customWidth="1"/>
    <col min="14583" max="14583" width="5.109375" style="911" customWidth="1"/>
    <col min="14584" max="14584" width="3.6640625" style="911" customWidth="1"/>
    <col min="14585" max="14585" width="10.88671875" style="911" bestFit="1" customWidth="1"/>
    <col min="14586" max="14586" width="3.5546875" style="911" customWidth="1"/>
    <col min="14587" max="14587" width="6.6640625" style="911" customWidth="1"/>
    <col min="14588" max="14588" width="3.6640625" style="911" customWidth="1"/>
    <col min="14589" max="14589" width="8.88671875" style="911"/>
    <col min="14590" max="14590" width="21.109375" style="911" customWidth="1"/>
    <col min="14591" max="14591" width="10.44140625" style="911" bestFit="1" customWidth="1"/>
    <col min="14592" max="14596" width="9.109375" style="911" customWidth="1"/>
    <col min="14597" max="14799" width="8.88671875" style="911"/>
    <col min="14800" max="14800" width="26.5546875" style="911" customWidth="1"/>
    <col min="14801" max="14801" width="10.5546875" style="911" customWidth="1"/>
    <col min="14802" max="14802" width="4.5546875" style="911" customWidth="1"/>
    <col min="14803" max="14803" width="8.109375" style="911" customWidth="1"/>
    <col min="14804" max="14804" width="3.6640625" style="911" customWidth="1"/>
    <col min="14805" max="14805" width="12" style="911" customWidth="1"/>
    <col min="14806" max="14806" width="10" style="911" bestFit="1" customWidth="1"/>
    <col min="14807" max="14808" width="8.109375" style="911" bestFit="1" customWidth="1"/>
    <col min="14809" max="14809" width="10.5546875" style="911" customWidth="1"/>
    <col min="14810" max="14810" width="3.88671875" style="911" customWidth="1"/>
    <col min="14811" max="14811" width="7.44140625" style="911" bestFit="1" customWidth="1"/>
    <col min="14812" max="14812" width="3.6640625" style="911" customWidth="1"/>
    <col min="14813" max="14813" width="8.88671875" style="911"/>
    <col min="14814" max="14814" width="3.5546875" style="911" customWidth="1"/>
    <col min="14815" max="14815" width="5.109375" style="911" customWidth="1"/>
    <col min="14816" max="14816" width="3.6640625" style="911" customWidth="1"/>
    <col min="14817" max="14817" width="8.88671875" style="911"/>
    <col min="14818" max="14818" width="3.5546875" style="911" customWidth="1"/>
    <col min="14819" max="14819" width="5.109375" style="911" customWidth="1"/>
    <col min="14820" max="14820" width="3.6640625" style="911" customWidth="1"/>
    <col min="14821" max="14821" width="8.88671875" style="911"/>
    <col min="14822" max="14822" width="3.5546875" style="911" customWidth="1"/>
    <col min="14823" max="14823" width="5.109375" style="911" customWidth="1"/>
    <col min="14824" max="14824" width="3.6640625" style="911" customWidth="1"/>
    <col min="14825" max="14825" width="9.109375" style="911" customWidth="1"/>
    <col min="14826" max="14826" width="3.5546875" style="911" customWidth="1"/>
    <col min="14827" max="14827" width="5.109375" style="911" customWidth="1"/>
    <col min="14828" max="14828" width="3.6640625" style="911" customWidth="1"/>
    <col min="14829" max="14829" width="9.109375" style="911" customWidth="1"/>
    <col min="14830" max="14830" width="3.5546875" style="911" customWidth="1"/>
    <col min="14831" max="14831" width="5.109375" style="911" customWidth="1"/>
    <col min="14832" max="14832" width="3.6640625" style="911" customWidth="1"/>
    <col min="14833" max="14833" width="9.109375" style="911" customWidth="1"/>
    <col min="14834" max="14834" width="3.5546875" style="911" customWidth="1"/>
    <col min="14835" max="14835" width="5.109375" style="911" customWidth="1"/>
    <col min="14836" max="14836" width="3.6640625" style="911" customWidth="1"/>
    <col min="14837" max="14837" width="8.88671875" style="911"/>
    <col min="14838" max="14838" width="3.5546875" style="911" customWidth="1"/>
    <col min="14839" max="14839" width="5.109375" style="911" customWidth="1"/>
    <col min="14840" max="14840" width="3.6640625" style="911" customWidth="1"/>
    <col min="14841" max="14841" width="10.88671875" style="911" bestFit="1" customWidth="1"/>
    <col min="14842" max="14842" width="3.5546875" style="911" customWidth="1"/>
    <col min="14843" max="14843" width="6.6640625" style="911" customWidth="1"/>
    <col min="14844" max="14844" width="3.6640625" style="911" customWidth="1"/>
    <col min="14845" max="14845" width="8.88671875" style="911"/>
    <col min="14846" max="14846" width="21.109375" style="911" customWidth="1"/>
    <col min="14847" max="14847" width="10.44140625" style="911" bestFit="1" customWidth="1"/>
    <col min="14848" max="14852" width="9.109375" style="911" customWidth="1"/>
    <col min="14853" max="15055" width="8.88671875" style="911"/>
    <col min="15056" max="15056" width="26.5546875" style="911" customWidth="1"/>
    <col min="15057" max="15057" width="10.5546875" style="911" customWidth="1"/>
    <col min="15058" max="15058" width="4.5546875" style="911" customWidth="1"/>
    <col min="15059" max="15059" width="8.109375" style="911" customWidth="1"/>
    <col min="15060" max="15060" width="3.6640625" style="911" customWidth="1"/>
    <col min="15061" max="15061" width="12" style="911" customWidth="1"/>
    <col min="15062" max="15062" width="10" style="911" bestFit="1" customWidth="1"/>
    <col min="15063" max="15064" width="8.109375" style="911" bestFit="1" customWidth="1"/>
    <col min="15065" max="15065" width="10.5546875" style="911" customWidth="1"/>
    <col min="15066" max="15066" width="3.88671875" style="911" customWidth="1"/>
    <col min="15067" max="15067" width="7.44140625" style="911" bestFit="1" customWidth="1"/>
    <col min="15068" max="15068" width="3.6640625" style="911" customWidth="1"/>
    <col min="15069" max="15069" width="8.88671875" style="911"/>
    <col min="15070" max="15070" width="3.5546875" style="911" customWidth="1"/>
    <col min="15071" max="15071" width="5.109375" style="911" customWidth="1"/>
    <col min="15072" max="15072" width="3.6640625" style="911" customWidth="1"/>
    <col min="15073" max="15073" width="8.88671875" style="911"/>
    <col min="15074" max="15074" width="3.5546875" style="911" customWidth="1"/>
    <col min="15075" max="15075" width="5.109375" style="911" customWidth="1"/>
    <col min="15076" max="15076" width="3.6640625" style="911" customWidth="1"/>
    <col min="15077" max="15077" width="8.88671875" style="911"/>
    <col min="15078" max="15078" width="3.5546875" style="911" customWidth="1"/>
    <col min="15079" max="15079" width="5.109375" style="911" customWidth="1"/>
    <col min="15080" max="15080" width="3.6640625" style="911" customWidth="1"/>
    <col min="15081" max="15081" width="9.109375" style="911" customWidth="1"/>
    <col min="15082" max="15082" width="3.5546875" style="911" customWidth="1"/>
    <col min="15083" max="15083" width="5.109375" style="911" customWidth="1"/>
    <col min="15084" max="15084" width="3.6640625" style="911" customWidth="1"/>
    <col min="15085" max="15085" width="9.109375" style="911" customWidth="1"/>
    <col min="15086" max="15086" width="3.5546875" style="911" customWidth="1"/>
    <col min="15087" max="15087" width="5.109375" style="911" customWidth="1"/>
    <col min="15088" max="15088" width="3.6640625" style="911" customWidth="1"/>
    <col min="15089" max="15089" width="9.109375" style="911" customWidth="1"/>
    <col min="15090" max="15090" width="3.5546875" style="911" customWidth="1"/>
    <col min="15091" max="15091" width="5.109375" style="911" customWidth="1"/>
    <col min="15092" max="15092" width="3.6640625" style="911" customWidth="1"/>
    <col min="15093" max="15093" width="8.88671875" style="911"/>
    <col min="15094" max="15094" width="3.5546875" style="911" customWidth="1"/>
    <col min="15095" max="15095" width="5.109375" style="911" customWidth="1"/>
    <col min="15096" max="15096" width="3.6640625" style="911" customWidth="1"/>
    <col min="15097" max="15097" width="10.88671875" style="911" bestFit="1" customWidth="1"/>
    <col min="15098" max="15098" width="3.5546875" style="911" customWidth="1"/>
    <col min="15099" max="15099" width="6.6640625" style="911" customWidth="1"/>
    <col min="15100" max="15100" width="3.6640625" style="911" customWidth="1"/>
    <col min="15101" max="15101" width="8.88671875" style="911"/>
    <col min="15102" max="15102" width="21.109375" style="911" customWidth="1"/>
    <col min="15103" max="15103" width="10.44140625" style="911" bestFit="1" customWidth="1"/>
    <col min="15104" max="15108" width="9.109375" style="911" customWidth="1"/>
    <col min="15109" max="15311" width="8.88671875" style="911"/>
    <col min="15312" max="15312" width="26.5546875" style="911" customWidth="1"/>
    <col min="15313" max="15313" width="10.5546875" style="911" customWidth="1"/>
    <col min="15314" max="15314" width="4.5546875" style="911" customWidth="1"/>
    <col min="15315" max="15315" width="8.109375" style="911" customWidth="1"/>
    <col min="15316" max="15316" width="3.6640625" style="911" customWidth="1"/>
    <col min="15317" max="15317" width="12" style="911" customWidth="1"/>
    <col min="15318" max="15318" width="10" style="911" bestFit="1" customWidth="1"/>
    <col min="15319" max="15320" width="8.109375" style="911" bestFit="1" customWidth="1"/>
    <col min="15321" max="15321" width="10.5546875" style="911" customWidth="1"/>
    <col min="15322" max="15322" width="3.88671875" style="911" customWidth="1"/>
    <col min="15323" max="15323" width="7.44140625" style="911" bestFit="1" customWidth="1"/>
    <col min="15324" max="15324" width="3.6640625" style="911" customWidth="1"/>
    <col min="15325" max="15325" width="8.88671875" style="911"/>
    <col min="15326" max="15326" width="3.5546875" style="911" customWidth="1"/>
    <col min="15327" max="15327" width="5.109375" style="911" customWidth="1"/>
    <col min="15328" max="15328" width="3.6640625" style="911" customWidth="1"/>
    <col min="15329" max="15329" width="8.88671875" style="911"/>
    <col min="15330" max="15330" width="3.5546875" style="911" customWidth="1"/>
    <col min="15331" max="15331" width="5.109375" style="911" customWidth="1"/>
    <col min="15332" max="15332" width="3.6640625" style="911" customWidth="1"/>
    <col min="15333" max="15333" width="8.88671875" style="911"/>
    <col min="15334" max="15334" width="3.5546875" style="911" customWidth="1"/>
    <col min="15335" max="15335" width="5.109375" style="911" customWidth="1"/>
    <col min="15336" max="15336" width="3.6640625" style="911" customWidth="1"/>
    <col min="15337" max="15337" width="9.109375" style="911" customWidth="1"/>
    <col min="15338" max="15338" width="3.5546875" style="911" customWidth="1"/>
    <col min="15339" max="15339" width="5.109375" style="911" customWidth="1"/>
    <col min="15340" max="15340" width="3.6640625" style="911" customWidth="1"/>
    <col min="15341" max="15341" width="9.109375" style="911" customWidth="1"/>
    <col min="15342" max="15342" width="3.5546875" style="911" customWidth="1"/>
    <col min="15343" max="15343" width="5.109375" style="911" customWidth="1"/>
    <col min="15344" max="15344" width="3.6640625" style="911" customWidth="1"/>
    <col min="15345" max="15345" width="9.109375" style="911" customWidth="1"/>
    <col min="15346" max="15346" width="3.5546875" style="911" customWidth="1"/>
    <col min="15347" max="15347" width="5.109375" style="911" customWidth="1"/>
    <col min="15348" max="15348" width="3.6640625" style="911" customWidth="1"/>
    <col min="15349" max="15349" width="8.88671875" style="911"/>
    <col min="15350" max="15350" width="3.5546875" style="911" customWidth="1"/>
    <col min="15351" max="15351" width="5.109375" style="911" customWidth="1"/>
    <col min="15352" max="15352" width="3.6640625" style="911" customWidth="1"/>
    <col min="15353" max="15353" width="10.88671875" style="911" bestFit="1" customWidth="1"/>
    <col min="15354" max="15354" width="3.5546875" style="911" customWidth="1"/>
    <col min="15355" max="15355" width="6.6640625" style="911" customWidth="1"/>
    <col min="15356" max="15356" width="3.6640625" style="911" customWidth="1"/>
    <col min="15357" max="15357" width="8.88671875" style="911"/>
    <col min="15358" max="15358" width="21.109375" style="911" customWidth="1"/>
    <col min="15359" max="15359" width="10.44140625" style="911" bestFit="1" customWidth="1"/>
    <col min="15360" max="15364" width="9.109375" style="911" customWidth="1"/>
    <col min="15365" max="15567" width="8.88671875" style="911"/>
    <col min="15568" max="15568" width="26.5546875" style="911" customWidth="1"/>
    <col min="15569" max="15569" width="10.5546875" style="911" customWidth="1"/>
    <col min="15570" max="15570" width="4.5546875" style="911" customWidth="1"/>
    <col min="15571" max="15571" width="8.109375" style="911" customWidth="1"/>
    <col min="15572" max="15572" width="3.6640625" style="911" customWidth="1"/>
    <col min="15573" max="15573" width="12" style="911" customWidth="1"/>
    <col min="15574" max="15574" width="10" style="911" bestFit="1" customWidth="1"/>
    <col min="15575" max="15576" width="8.109375" style="911" bestFit="1" customWidth="1"/>
    <col min="15577" max="15577" width="10.5546875" style="911" customWidth="1"/>
    <col min="15578" max="15578" width="3.88671875" style="911" customWidth="1"/>
    <col min="15579" max="15579" width="7.44140625" style="911" bestFit="1" customWidth="1"/>
    <col min="15580" max="15580" width="3.6640625" style="911" customWidth="1"/>
    <col min="15581" max="15581" width="8.88671875" style="911"/>
    <col min="15582" max="15582" width="3.5546875" style="911" customWidth="1"/>
    <col min="15583" max="15583" width="5.109375" style="911" customWidth="1"/>
    <col min="15584" max="15584" width="3.6640625" style="911" customWidth="1"/>
    <col min="15585" max="15585" width="8.88671875" style="911"/>
    <col min="15586" max="15586" width="3.5546875" style="911" customWidth="1"/>
    <col min="15587" max="15587" width="5.109375" style="911" customWidth="1"/>
    <col min="15588" max="15588" width="3.6640625" style="911" customWidth="1"/>
    <col min="15589" max="15589" width="8.88671875" style="911"/>
    <col min="15590" max="15590" width="3.5546875" style="911" customWidth="1"/>
    <col min="15591" max="15591" width="5.109375" style="911" customWidth="1"/>
    <col min="15592" max="15592" width="3.6640625" style="911" customWidth="1"/>
    <col min="15593" max="15593" width="9.109375" style="911" customWidth="1"/>
    <col min="15594" max="15594" width="3.5546875" style="911" customWidth="1"/>
    <col min="15595" max="15595" width="5.109375" style="911" customWidth="1"/>
    <col min="15596" max="15596" width="3.6640625" style="911" customWidth="1"/>
    <col min="15597" max="15597" width="9.109375" style="911" customWidth="1"/>
    <col min="15598" max="15598" width="3.5546875" style="911" customWidth="1"/>
    <col min="15599" max="15599" width="5.109375" style="911" customWidth="1"/>
    <col min="15600" max="15600" width="3.6640625" style="911" customWidth="1"/>
    <col min="15601" max="15601" width="9.109375" style="911" customWidth="1"/>
    <col min="15602" max="15602" width="3.5546875" style="911" customWidth="1"/>
    <col min="15603" max="15603" width="5.109375" style="911" customWidth="1"/>
    <col min="15604" max="15604" width="3.6640625" style="911" customWidth="1"/>
    <col min="15605" max="15605" width="8.88671875" style="911"/>
    <col min="15606" max="15606" width="3.5546875" style="911" customWidth="1"/>
    <col min="15607" max="15607" width="5.109375" style="911" customWidth="1"/>
    <col min="15608" max="15608" width="3.6640625" style="911" customWidth="1"/>
    <col min="15609" max="15609" width="10.88671875" style="911" bestFit="1" customWidth="1"/>
    <col min="15610" max="15610" width="3.5546875" style="911" customWidth="1"/>
    <col min="15611" max="15611" width="6.6640625" style="911" customWidth="1"/>
    <col min="15612" max="15612" width="3.6640625" style="911" customWidth="1"/>
    <col min="15613" max="15613" width="8.88671875" style="911"/>
    <col min="15614" max="15614" width="21.109375" style="911" customWidth="1"/>
    <col min="15615" max="15615" width="10.44140625" style="911" bestFit="1" customWidth="1"/>
    <col min="15616" max="15620" width="9.109375" style="911" customWidth="1"/>
    <col min="15621" max="15823" width="8.88671875" style="911"/>
    <col min="15824" max="15824" width="26.5546875" style="911" customWidth="1"/>
    <col min="15825" max="15825" width="10.5546875" style="911" customWidth="1"/>
    <col min="15826" max="15826" width="4.5546875" style="911" customWidth="1"/>
    <col min="15827" max="15827" width="8.109375" style="911" customWidth="1"/>
    <col min="15828" max="15828" width="3.6640625" style="911" customWidth="1"/>
    <col min="15829" max="15829" width="12" style="911" customWidth="1"/>
    <col min="15830" max="15830" width="10" style="911" bestFit="1" customWidth="1"/>
    <col min="15831" max="15832" width="8.109375" style="911" bestFit="1" customWidth="1"/>
    <col min="15833" max="15833" width="10.5546875" style="911" customWidth="1"/>
    <col min="15834" max="15834" width="3.88671875" style="911" customWidth="1"/>
    <col min="15835" max="15835" width="7.44140625" style="911" bestFit="1" customWidth="1"/>
    <col min="15836" max="15836" width="3.6640625" style="911" customWidth="1"/>
    <col min="15837" max="15837" width="8.88671875" style="911"/>
    <col min="15838" max="15838" width="3.5546875" style="911" customWidth="1"/>
    <col min="15839" max="15839" width="5.109375" style="911" customWidth="1"/>
    <col min="15840" max="15840" width="3.6640625" style="911" customWidth="1"/>
    <col min="15841" max="15841" width="8.88671875" style="911"/>
    <col min="15842" max="15842" width="3.5546875" style="911" customWidth="1"/>
    <col min="15843" max="15843" width="5.109375" style="911" customWidth="1"/>
    <col min="15844" max="15844" width="3.6640625" style="911" customWidth="1"/>
    <col min="15845" max="15845" width="8.88671875" style="911"/>
    <col min="15846" max="15846" width="3.5546875" style="911" customWidth="1"/>
    <col min="15847" max="15847" width="5.109375" style="911" customWidth="1"/>
    <col min="15848" max="15848" width="3.6640625" style="911" customWidth="1"/>
    <col min="15849" max="15849" width="9.109375" style="911" customWidth="1"/>
    <col min="15850" max="15850" width="3.5546875" style="911" customWidth="1"/>
    <col min="15851" max="15851" width="5.109375" style="911" customWidth="1"/>
    <col min="15852" max="15852" width="3.6640625" style="911" customWidth="1"/>
    <col min="15853" max="15853" width="9.109375" style="911" customWidth="1"/>
    <col min="15854" max="15854" width="3.5546875" style="911" customWidth="1"/>
    <col min="15855" max="15855" width="5.109375" style="911" customWidth="1"/>
    <col min="15856" max="15856" width="3.6640625" style="911" customWidth="1"/>
    <col min="15857" max="15857" width="9.109375" style="911" customWidth="1"/>
    <col min="15858" max="15858" width="3.5546875" style="911" customWidth="1"/>
    <col min="15859" max="15859" width="5.109375" style="911" customWidth="1"/>
    <col min="15860" max="15860" width="3.6640625" style="911" customWidth="1"/>
    <col min="15861" max="15861" width="8.88671875" style="911"/>
    <col min="15862" max="15862" width="3.5546875" style="911" customWidth="1"/>
    <col min="15863" max="15863" width="5.109375" style="911" customWidth="1"/>
    <col min="15864" max="15864" width="3.6640625" style="911" customWidth="1"/>
    <col min="15865" max="15865" width="10.88671875" style="911" bestFit="1" customWidth="1"/>
    <col min="15866" max="15866" width="3.5546875" style="911" customWidth="1"/>
    <col min="15867" max="15867" width="6.6640625" style="911" customWidth="1"/>
    <col min="15868" max="15868" width="3.6640625" style="911" customWidth="1"/>
    <col min="15869" max="15869" width="8.88671875" style="911"/>
    <col min="15870" max="15870" width="21.109375" style="911" customWidth="1"/>
    <col min="15871" max="15871" width="10.44140625" style="911" bestFit="1" customWidth="1"/>
    <col min="15872" max="15876" width="9.109375" style="911" customWidth="1"/>
    <col min="15877" max="16079" width="8.88671875" style="911"/>
    <col min="16080" max="16080" width="26.5546875" style="911" customWidth="1"/>
    <col min="16081" max="16081" width="10.5546875" style="911" customWidth="1"/>
    <col min="16082" max="16082" width="4.5546875" style="911" customWidth="1"/>
    <col min="16083" max="16083" width="8.109375" style="911" customWidth="1"/>
    <col min="16084" max="16084" width="3.6640625" style="911" customWidth="1"/>
    <col min="16085" max="16085" width="12" style="911" customWidth="1"/>
    <col min="16086" max="16086" width="10" style="911" bestFit="1" customWidth="1"/>
    <col min="16087" max="16088" width="8.109375" style="911" bestFit="1" customWidth="1"/>
    <col min="16089" max="16089" width="10.5546875" style="911" customWidth="1"/>
    <col min="16090" max="16090" width="3.88671875" style="911" customWidth="1"/>
    <col min="16091" max="16091" width="7.44140625" style="911" bestFit="1" customWidth="1"/>
    <col min="16092" max="16092" width="3.6640625" style="911" customWidth="1"/>
    <col min="16093" max="16093" width="8.88671875" style="911"/>
    <col min="16094" max="16094" width="3.5546875" style="911" customWidth="1"/>
    <col min="16095" max="16095" width="5.109375" style="911" customWidth="1"/>
    <col min="16096" max="16096" width="3.6640625" style="911" customWidth="1"/>
    <col min="16097" max="16097" width="8.88671875" style="911"/>
    <col min="16098" max="16098" width="3.5546875" style="911" customWidth="1"/>
    <col min="16099" max="16099" width="5.109375" style="911" customWidth="1"/>
    <col min="16100" max="16100" width="3.6640625" style="911" customWidth="1"/>
    <col min="16101" max="16101" width="8.88671875" style="911"/>
    <col min="16102" max="16102" width="3.5546875" style="911" customWidth="1"/>
    <col min="16103" max="16103" width="5.109375" style="911" customWidth="1"/>
    <col min="16104" max="16104" width="3.6640625" style="911" customWidth="1"/>
    <col min="16105" max="16105" width="9.109375" style="911" customWidth="1"/>
    <col min="16106" max="16106" width="3.5546875" style="911" customWidth="1"/>
    <col min="16107" max="16107" width="5.109375" style="911" customWidth="1"/>
    <col min="16108" max="16108" width="3.6640625" style="911" customWidth="1"/>
    <col min="16109" max="16109" width="9.109375" style="911" customWidth="1"/>
    <col min="16110" max="16110" width="3.5546875" style="911" customWidth="1"/>
    <col min="16111" max="16111" width="5.109375" style="911" customWidth="1"/>
    <col min="16112" max="16112" width="3.6640625" style="911" customWidth="1"/>
    <col min="16113" max="16113" width="9.109375" style="911" customWidth="1"/>
    <col min="16114" max="16114" width="3.5546875" style="911" customWidth="1"/>
    <col min="16115" max="16115" width="5.109375" style="911" customWidth="1"/>
    <col min="16116" max="16116" width="3.6640625" style="911" customWidth="1"/>
    <col min="16117" max="16117" width="8.88671875" style="911"/>
    <col min="16118" max="16118" width="3.5546875" style="911" customWidth="1"/>
    <col min="16119" max="16119" width="5.109375" style="911" customWidth="1"/>
    <col min="16120" max="16120" width="3.6640625" style="911" customWidth="1"/>
    <col min="16121" max="16121" width="10.88671875" style="911" bestFit="1" customWidth="1"/>
    <col min="16122" max="16122" width="3.5546875" style="911" customWidth="1"/>
    <col min="16123" max="16123" width="6.6640625" style="911" customWidth="1"/>
    <col min="16124" max="16124" width="3.6640625" style="911" customWidth="1"/>
    <col min="16125" max="16125" width="8.88671875" style="911"/>
    <col min="16126" max="16126" width="21.109375" style="911" customWidth="1"/>
    <col min="16127" max="16127" width="10.44140625" style="911" bestFit="1" customWidth="1"/>
    <col min="16128" max="16132" width="9.109375" style="911" customWidth="1"/>
    <col min="16133" max="16333" width="8.88671875" style="911"/>
    <col min="16334" max="16384" width="9.109375" style="911" customWidth="1"/>
  </cols>
  <sheetData>
    <row r="1" spans="1:33" s="3" customFormat="1" ht="16.2">
      <c r="A1" s="913" t="s">
        <v>870</v>
      </c>
      <c r="N1" s="864"/>
      <c r="P1" s="864"/>
      <c r="T1" s="865"/>
      <c r="Z1" s="866"/>
      <c r="AA1" s="866"/>
      <c r="AB1" s="866"/>
      <c r="AC1" s="866"/>
    </row>
    <row r="2" spans="1:33" s="3" customFormat="1" ht="16.2">
      <c r="A2" s="913" t="s">
        <v>1809</v>
      </c>
      <c r="N2" s="864"/>
      <c r="P2" s="864"/>
      <c r="T2" s="865"/>
      <c r="Z2" s="866"/>
      <c r="AA2" s="866"/>
      <c r="AB2" s="866"/>
      <c r="AC2" s="866"/>
    </row>
    <row r="3" spans="1:33" s="3" customFormat="1" ht="16.2">
      <c r="A3" s="913"/>
      <c r="N3" s="864"/>
      <c r="P3" s="864"/>
      <c r="T3" s="865"/>
      <c r="Z3" s="866"/>
      <c r="AA3" s="866"/>
      <c r="AB3" s="866"/>
      <c r="AC3" s="866"/>
    </row>
    <row r="4" spans="1:33" s="874" customFormat="1">
      <c r="A4" s="867"/>
      <c r="B4" s="868" t="s">
        <v>422</v>
      </c>
      <c r="C4" s="869"/>
      <c r="D4" s="869"/>
      <c r="E4" s="870"/>
      <c r="F4" s="868" t="s">
        <v>498</v>
      </c>
      <c r="G4" s="869"/>
      <c r="H4" s="869"/>
      <c r="I4" s="870"/>
      <c r="J4" s="868" t="s">
        <v>436</v>
      </c>
      <c r="K4" s="869"/>
      <c r="L4" s="869"/>
      <c r="M4" s="870"/>
      <c r="N4" s="868" t="s">
        <v>355</v>
      </c>
      <c r="O4" s="869"/>
      <c r="P4" s="869"/>
      <c r="Q4" s="870"/>
      <c r="R4" s="868" t="s">
        <v>499</v>
      </c>
      <c r="S4" s="869"/>
      <c r="T4" s="869"/>
      <c r="U4" s="870"/>
      <c r="V4" s="868" t="s">
        <v>359</v>
      </c>
      <c r="W4" s="869"/>
      <c r="X4" s="869"/>
      <c r="Y4" s="870"/>
      <c r="Z4" s="871" t="s">
        <v>266</v>
      </c>
      <c r="AA4" s="872"/>
      <c r="AB4" s="872"/>
      <c r="AC4" s="873"/>
      <c r="AD4" s="868" t="s">
        <v>502</v>
      </c>
      <c r="AE4" s="869"/>
      <c r="AF4" s="869"/>
      <c r="AG4" s="870"/>
    </row>
    <row r="5" spans="1:33" s="4" customFormat="1">
      <c r="A5" s="875" t="s">
        <v>54</v>
      </c>
      <c r="B5" s="876"/>
      <c r="C5" s="877"/>
      <c r="D5" s="877"/>
      <c r="E5" s="878"/>
      <c r="F5" s="876"/>
      <c r="G5" s="877"/>
      <c r="H5" s="877"/>
      <c r="I5" s="878"/>
      <c r="J5" s="876"/>
      <c r="K5" s="877"/>
      <c r="L5" s="877"/>
      <c r="M5" s="878"/>
      <c r="N5" s="876"/>
      <c r="O5" s="877"/>
      <c r="P5" s="877"/>
      <c r="Q5" s="878"/>
      <c r="R5" s="876"/>
      <c r="S5" s="877"/>
      <c r="T5" s="877"/>
      <c r="U5" s="878"/>
      <c r="V5" s="876"/>
      <c r="W5" s="877"/>
      <c r="X5" s="877"/>
      <c r="Y5" s="878"/>
      <c r="Z5" s="879"/>
      <c r="AA5" s="880"/>
      <c r="AB5" s="880"/>
      <c r="AC5" s="881"/>
      <c r="AD5" s="876"/>
      <c r="AE5" s="877"/>
      <c r="AF5" s="877"/>
      <c r="AG5" s="878"/>
    </row>
    <row r="6" spans="1:33" s="4" customFormat="1">
      <c r="A6" s="882" t="s">
        <v>504</v>
      </c>
      <c r="B6" s="883">
        <v>27</v>
      </c>
      <c r="C6" s="884" t="s">
        <v>1807</v>
      </c>
      <c r="D6" s="884"/>
      <c r="E6" s="885"/>
      <c r="F6" s="883">
        <v>2</v>
      </c>
      <c r="G6" s="884" t="s">
        <v>1807</v>
      </c>
      <c r="H6" s="884"/>
      <c r="I6" s="885"/>
      <c r="J6" s="883">
        <v>8</v>
      </c>
      <c r="K6" s="884" t="s">
        <v>1807</v>
      </c>
      <c r="L6" s="884"/>
      <c r="M6" s="885"/>
      <c r="N6" s="883">
        <v>6</v>
      </c>
      <c r="O6" s="884" t="s">
        <v>1807</v>
      </c>
      <c r="P6" s="884"/>
      <c r="Q6" s="885"/>
      <c r="R6" s="883">
        <v>4</v>
      </c>
      <c r="S6" s="884" t="s">
        <v>1807</v>
      </c>
      <c r="T6" s="884"/>
      <c r="U6" s="885"/>
      <c r="V6" s="883">
        <v>2</v>
      </c>
      <c r="W6" s="884" t="s">
        <v>1807</v>
      </c>
      <c r="X6" s="884"/>
      <c r="Y6" s="885"/>
      <c r="Z6" s="886">
        <v>0</v>
      </c>
      <c r="AA6" s="887" t="s">
        <v>93</v>
      </c>
      <c r="AB6" s="887"/>
      <c r="AC6" s="888"/>
      <c r="AD6" s="883">
        <v>49</v>
      </c>
      <c r="AE6" s="884" t="s">
        <v>1807</v>
      </c>
      <c r="AF6" s="884"/>
      <c r="AG6" s="885"/>
    </row>
    <row r="7" spans="1:33" s="4" customFormat="1" ht="16.2">
      <c r="A7" s="889" t="s">
        <v>1803</v>
      </c>
      <c r="B7" s="890">
        <v>816687.25000005076</v>
      </c>
      <c r="C7" s="891" t="s">
        <v>1804</v>
      </c>
      <c r="D7" s="892">
        <v>30.475037198353384</v>
      </c>
      <c r="E7" s="893" t="s">
        <v>69</v>
      </c>
      <c r="F7" s="890">
        <v>40068.26</v>
      </c>
      <c r="G7" s="891" t="s">
        <v>1804</v>
      </c>
      <c r="H7" s="892">
        <v>1.49516441449676</v>
      </c>
      <c r="I7" s="893" t="s">
        <v>69</v>
      </c>
      <c r="J7" s="890">
        <v>275101.62000020599</v>
      </c>
      <c r="K7" s="891" t="s">
        <v>1804</v>
      </c>
      <c r="L7" s="892">
        <v>10.265535678233048</v>
      </c>
      <c r="M7" s="893" t="s">
        <v>69</v>
      </c>
      <c r="N7" s="890">
        <v>250650.00000000003</v>
      </c>
      <c r="O7" s="891" t="s">
        <v>1804</v>
      </c>
      <c r="P7" s="892">
        <v>9.3531129251335816</v>
      </c>
      <c r="Q7" s="893" t="s">
        <v>69</v>
      </c>
      <c r="R7" s="890">
        <v>131118.20000000001</v>
      </c>
      <c r="S7" s="891" t="s">
        <v>1804</v>
      </c>
      <c r="T7" s="892">
        <v>4.8927322207869537</v>
      </c>
      <c r="U7" s="893" t="s">
        <v>69</v>
      </c>
      <c r="V7" s="890">
        <v>51092.1</v>
      </c>
      <c r="W7" s="891" t="s">
        <v>1804</v>
      </c>
      <c r="X7" s="892">
        <v>1.9065237617483239</v>
      </c>
      <c r="Y7" s="893" t="s">
        <v>69</v>
      </c>
      <c r="Z7" s="886">
        <v>0</v>
      </c>
      <c r="AA7" s="887" t="s">
        <v>1804</v>
      </c>
      <c r="AB7" s="894">
        <v>0</v>
      </c>
      <c r="AC7" s="888" t="s">
        <v>69</v>
      </c>
      <c r="AD7" s="890">
        <v>1564717.4300002567</v>
      </c>
      <c r="AE7" s="891" t="s">
        <v>1804</v>
      </c>
      <c r="AF7" s="892">
        <v>55.783891398066586</v>
      </c>
      <c r="AG7" s="893" t="s">
        <v>69</v>
      </c>
    </row>
    <row r="8" spans="1:33" s="4" customFormat="1">
      <c r="A8" s="889" t="s">
        <v>1805</v>
      </c>
      <c r="B8" s="895">
        <v>5319.7862263250008</v>
      </c>
      <c r="C8" s="891" t="s">
        <v>1806</v>
      </c>
      <c r="D8" s="892">
        <v>52.936418754211168</v>
      </c>
      <c r="E8" s="893" t="s">
        <v>69</v>
      </c>
      <c r="F8" s="895">
        <v>97.604885609999997</v>
      </c>
      <c r="G8" s="891" t="s">
        <v>1806</v>
      </c>
      <c r="H8" s="892">
        <v>0.97125201601891997</v>
      </c>
      <c r="I8" s="893" t="s">
        <v>69</v>
      </c>
      <c r="J8" s="895">
        <v>1129.3123609600002</v>
      </c>
      <c r="K8" s="891" t="s">
        <v>1806</v>
      </c>
      <c r="L8" s="892">
        <v>11.237622998506032</v>
      </c>
      <c r="M8" s="893" t="s">
        <v>69</v>
      </c>
      <c r="N8" s="895">
        <v>1395.10000001</v>
      </c>
      <c r="O8" s="891" t="s">
        <v>1806</v>
      </c>
      <c r="P8" s="892">
        <v>13.882437124836745</v>
      </c>
      <c r="Q8" s="893" t="s">
        <v>69</v>
      </c>
      <c r="R8" s="895">
        <v>699.68530200000009</v>
      </c>
      <c r="S8" s="891" t="s">
        <v>1806</v>
      </c>
      <c r="T8" s="892">
        <v>6.9624666419022194</v>
      </c>
      <c r="U8" s="893" t="s">
        <v>69</v>
      </c>
      <c r="V8" s="895">
        <v>125.81992023500001</v>
      </c>
      <c r="W8" s="891" t="s">
        <v>1806</v>
      </c>
      <c r="X8" s="892">
        <v>1.2520157205231468</v>
      </c>
      <c r="Y8" s="893" t="s">
        <v>69</v>
      </c>
      <c r="Z8" s="896">
        <v>0</v>
      </c>
      <c r="AA8" s="887" t="s">
        <v>1806</v>
      </c>
      <c r="AB8" s="894">
        <v>0</v>
      </c>
      <c r="AC8" s="888" t="s">
        <v>69</v>
      </c>
      <c r="AD8" s="897">
        <v>8767.3086951400019</v>
      </c>
      <c r="AE8" s="891" t="s">
        <v>1806</v>
      </c>
      <c r="AF8" s="892">
        <v>85.945075345628368</v>
      </c>
      <c r="AG8" s="893" t="s">
        <v>69</v>
      </c>
    </row>
    <row r="9" spans="1:33" s="4" customFormat="1">
      <c r="A9" s="889"/>
      <c r="B9" s="898"/>
      <c r="C9" s="891"/>
      <c r="D9" s="899"/>
      <c r="E9" s="893"/>
      <c r="F9" s="898"/>
      <c r="G9" s="891"/>
      <c r="H9" s="899"/>
      <c r="I9" s="893"/>
      <c r="J9" s="898"/>
      <c r="K9" s="891"/>
      <c r="L9" s="899"/>
      <c r="M9" s="893"/>
      <c r="N9" s="898"/>
      <c r="O9" s="891"/>
      <c r="P9" s="899"/>
      <c r="Q9" s="893"/>
      <c r="R9" s="898"/>
      <c r="S9" s="891"/>
      <c r="T9" s="899"/>
      <c r="U9" s="899"/>
      <c r="V9" s="898"/>
      <c r="W9" s="891"/>
      <c r="X9" s="899"/>
      <c r="Y9" s="893"/>
      <c r="Z9" s="900"/>
      <c r="AA9" s="887"/>
      <c r="AB9" s="901"/>
      <c r="AC9" s="888"/>
      <c r="AD9" s="898"/>
      <c r="AE9" s="891"/>
      <c r="AF9" s="899"/>
      <c r="AG9" s="893"/>
    </row>
    <row r="10" spans="1:33" s="4" customFormat="1">
      <c r="A10" s="875" t="s">
        <v>55</v>
      </c>
      <c r="B10" s="876"/>
      <c r="C10" s="877"/>
      <c r="D10" s="877"/>
      <c r="E10" s="878"/>
      <c r="F10" s="876"/>
      <c r="G10" s="877"/>
      <c r="H10" s="877"/>
      <c r="I10" s="878"/>
      <c r="J10" s="876"/>
      <c r="K10" s="877"/>
      <c r="L10" s="877"/>
      <c r="M10" s="878"/>
      <c r="N10" s="876"/>
      <c r="O10" s="877"/>
      <c r="P10" s="877"/>
      <c r="Q10" s="878"/>
      <c r="R10" s="876"/>
      <c r="S10" s="877"/>
      <c r="T10" s="877"/>
      <c r="U10" s="878"/>
      <c r="V10" s="876"/>
      <c r="W10" s="877"/>
      <c r="X10" s="877"/>
      <c r="Y10" s="878"/>
      <c r="Z10" s="879"/>
      <c r="AA10" s="880"/>
      <c r="AB10" s="880"/>
      <c r="AC10" s="881"/>
      <c r="AD10" s="876"/>
      <c r="AE10" s="877"/>
      <c r="AF10" s="877"/>
      <c r="AG10" s="878"/>
    </row>
    <row r="11" spans="1:33" s="4" customFormat="1">
      <c r="A11" s="882" t="s">
        <v>504</v>
      </c>
      <c r="B11" s="883">
        <v>31</v>
      </c>
      <c r="C11" s="884" t="s">
        <v>1807</v>
      </c>
      <c r="D11" s="884"/>
      <c r="E11" s="885"/>
      <c r="F11" s="883">
        <v>0</v>
      </c>
      <c r="G11" s="884" t="s">
        <v>93</v>
      </c>
      <c r="H11" s="884"/>
      <c r="I11" s="885"/>
      <c r="J11" s="883">
        <v>16</v>
      </c>
      <c r="K11" s="884" t="s">
        <v>1807</v>
      </c>
      <c r="L11" s="884"/>
      <c r="M11" s="885"/>
      <c r="N11" s="883">
        <v>5</v>
      </c>
      <c r="O11" s="884" t="s">
        <v>1807</v>
      </c>
      <c r="P11" s="884"/>
      <c r="Q11" s="885"/>
      <c r="R11" s="883">
        <v>0</v>
      </c>
      <c r="S11" s="884" t="s">
        <v>93</v>
      </c>
      <c r="T11" s="884"/>
      <c r="U11" s="885"/>
      <c r="V11" s="883">
        <v>1</v>
      </c>
      <c r="W11" s="884" t="s">
        <v>1808</v>
      </c>
      <c r="X11" s="884"/>
      <c r="Y11" s="885"/>
      <c r="Z11" s="886">
        <v>0</v>
      </c>
      <c r="AA11" s="887" t="s">
        <v>93</v>
      </c>
      <c r="AB11" s="887"/>
      <c r="AC11" s="888"/>
      <c r="AD11" s="883">
        <v>53</v>
      </c>
      <c r="AE11" s="884" t="s">
        <v>1807</v>
      </c>
      <c r="AF11" s="884"/>
      <c r="AG11" s="885"/>
    </row>
    <row r="12" spans="1:33" s="4" customFormat="1" ht="16.2">
      <c r="A12" s="889" t="s">
        <v>1803</v>
      </c>
      <c r="B12" s="890">
        <v>548393.91999999993</v>
      </c>
      <c r="C12" s="891" t="s">
        <v>1804</v>
      </c>
      <c r="D12" s="892">
        <v>20.463555799787233</v>
      </c>
      <c r="E12" s="893" t="s">
        <v>69</v>
      </c>
      <c r="F12" s="890">
        <v>0</v>
      </c>
      <c r="G12" s="891" t="s">
        <v>1804</v>
      </c>
      <c r="H12" s="892">
        <v>0</v>
      </c>
      <c r="I12" s="893" t="s">
        <v>69</v>
      </c>
      <c r="J12" s="890">
        <v>574766.20000000007</v>
      </c>
      <c r="K12" s="891" t="s">
        <v>1804</v>
      </c>
      <c r="L12" s="892">
        <v>21.447648809694446</v>
      </c>
      <c r="M12" s="893" t="s">
        <v>69</v>
      </c>
      <c r="N12" s="890">
        <v>43071</v>
      </c>
      <c r="O12" s="891" t="s">
        <v>1804</v>
      </c>
      <c r="P12" s="892">
        <v>1.6072129535145758</v>
      </c>
      <c r="Q12" s="893" t="s">
        <v>69</v>
      </c>
      <c r="R12" s="890">
        <v>0</v>
      </c>
      <c r="S12" s="891" t="s">
        <v>1804</v>
      </c>
      <c r="T12" s="892">
        <v>0</v>
      </c>
      <c r="U12" s="893" t="s">
        <v>69</v>
      </c>
      <c r="V12" s="890">
        <v>74014.3</v>
      </c>
      <c r="W12" s="891" t="s">
        <v>1804</v>
      </c>
      <c r="X12" s="892">
        <v>2.7618755474754217</v>
      </c>
      <c r="Y12" s="893" t="s">
        <v>69</v>
      </c>
      <c r="Z12" s="886">
        <v>0</v>
      </c>
      <c r="AA12" s="887" t="s">
        <v>1804</v>
      </c>
      <c r="AB12" s="894">
        <v>0</v>
      </c>
      <c r="AC12" s="888" t="s">
        <v>69</v>
      </c>
      <c r="AD12" s="890">
        <v>1240245.4200000002</v>
      </c>
      <c r="AE12" s="891" t="s">
        <v>1804</v>
      </c>
      <c r="AF12" s="892">
        <v>44.216108601933406</v>
      </c>
      <c r="AG12" s="893" t="s">
        <v>69</v>
      </c>
    </row>
    <row r="13" spans="1:33" s="4" customFormat="1">
      <c r="A13" s="889" t="s">
        <v>1805</v>
      </c>
      <c r="B13" s="895">
        <v>786.81172691000006</v>
      </c>
      <c r="C13" s="891" t="s">
        <v>1806</v>
      </c>
      <c r="D13" s="892">
        <v>7.8294490200229383</v>
      </c>
      <c r="E13" s="893" t="s">
        <v>69</v>
      </c>
      <c r="F13" s="895">
        <v>0</v>
      </c>
      <c r="G13" s="891" t="s">
        <v>1806</v>
      </c>
      <c r="H13" s="892">
        <v>0</v>
      </c>
      <c r="I13" s="893" t="s">
        <v>69</v>
      </c>
      <c r="J13" s="895">
        <v>540.71405194324007</v>
      </c>
      <c r="K13" s="891" t="s">
        <v>1806</v>
      </c>
      <c r="L13" s="892">
        <v>5.3805668615611317</v>
      </c>
      <c r="M13" s="893" t="s">
        <v>69</v>
      </c>
      <c r="N13" s="895">
        <v>80.373658590000005</v>
      </c>
      <c r="O13" s="891" t="s">
        <v>1806</v>
      </c>
      <c r="P13" s="892">
        <v>0.79978658294084426</v>
      </c>
      <c r="Q13" s="893" t="s">
        <v>69</v>
      </c>
      <c r="R13" s="895">
        <v>0</v>
      </c>
      <c r="S13" s="891" t="s">
        <v>1806</v>
      </c>
      <c r="T13" s="892">
        <v>0</v>
      </c>
      <c r="U13" s="893" t="s">
        <v>69</v>
      </c>
      <c r="V13" s="895">
        <v>25.85185821</v>
      </c>
      <c r="W13" s="891" t="s">
        <v>1806</v>
      </c>
      <c r="X13" s="892">
        <v>0.25724807982076348</v>
      </c>
      <c r="Y13" s="893" t="s">
        <v>69</v>
      </c>
      <c r="Z13" s="896">
        <v>0</v>
      </c>
      <c r="AA13" s="887" t="s">
        <v>1806</v>
      </c>
      <c r="AB13" s="894">
        <v>0</v>
      </c>
      <c r="AC13" s="888" t="s">
        <v>69</v>
      </c>
      <c r="AD13" s="897">
        <v>1433.7512956532403</v>
      </c>
      <c r="AE13" s="891" t="s">
        <v>1806</v>
      </c>
      <c r="AF13" s="892">
        <v>14.054924654371636</v>
      </c>
      <c r="AG13" s="893" t="s">
        <v>69</v>
      </c>
    </row>
    <row r="14" spans="1:33" s="4" customFormat="1">
      <c r="A14" s="889"/>
      <c r="B14" s="898"/>
      <c r="C14" s="891"/>
      <c r="D14" s="899"/>
      <c r="E14" s="893"/>
      <c r="F14" s="898"/>
      <c r="G14" s="891"/>
      <c r="H14" s="899"/>
      <c r="I14" s="893"/>
      <c r="J14" s="898"/>
      <c r="K14" s="891"/>
      <c r="L14" s="899"/>
      <c r="M14" s="893"/>
      <c r="N14" s="898"/>
      <c r="O14" s="891"/>
      <c r="P14" s="899"/>
      <c r="Q14" s="893"/>
      <c r="R14" s="898"/>
      <c r="S14" s="891"/>
      <c r="T14" s="899"/>
      <c r="U14" s="899"/>
      <c r="V14" s="898"/>
      <c r="W14" s="891"/>
      <c r="X14" s="899"/>
      <c r="Y14" s="893"/>
      <c r="Z14" s="900"/>
      <c r="AA14" s="887"/>
      <c r="AB14" s="901"/>
      <c r="AC14" s="888"/>
      <c r="AD14" s="898"/>
      <c r="AE14" s="891"/>
      <c r="AF14" s="899"/>
      <c r="AG14" s="893"/>
    </row>
    <row r="15" spans="1:33" s="4" customFormat="1">
      <c r="A15" s="875" t="s">
        <v>502</v>
      </c>
      <c r="B15" s="876"/>
      <c r="C15" s="877"/>
      <c r="D15" s="877"/>
      <c r="E15" s="878"/>
      <c r="F15" s="876"/>
      <c r="G15" s="877"/>
      <c r="H15" s="877"/>
      <c r="I15" s="878"/>
      <c r="J15" s="876"/>
      <c r="K15" s="877"/>
      <c r="L15" s="877"/>
      <c r="M15" s="878"/>
      <c r="N15" s="876"/>
      <c r="O15" s="877"/>
      <c r="P15" s="877"/>
      <c r="Q15" s="878"/>
      <c r="R15" s="876"/>
      <c r="S15" s="877"/>
      <c r="T15" s="877"/>
      <c r="U15" s="878"/>
      <c r="V15" s="876"/>
      <c r="W15" s="877"/>
      <c r="X15" s="877"/>
      <c r="Y15" s="878"/>
      <c r="Z15" s="879"/>
      <c r="AA15" s="880"/>
      <c r="AB15" s="880"/>
      <c r="AC15" s="881"/>
      <c r="AD15" s="876"/>
      <c r="AE15" s="877"/>
      <c r="AF15" s="877"/>
      <c r="AG15" s="878"/>
    </row>
    <row r="16" spans="1:33" s="4" customFormat="1">
      <c r="A16" s="889" t="s">
        <v>504</v>
      </c>
      <c r="B16" s="890">
        <v>58</v>
      </c>
      <c r="C16" s="891" t="s">
        <v>1807</v>
      </c>
      <c r="D16" s="891"/>
      <c r="E16" s="893"/>
      <c r="F16" s="890">
        <v>2</v>
      </c>
      <c r="G16" s="891" t="s">
        <v>1807</v>
      </c>
      <c r="H16" s="891"/>
      <c r="I16" s="893"/>
      <c r="J16" s="890">
        <v>24</v>
      </c>
      <c r="K16" s="891" t="s">
        <v>1807</v>
      </c>
      <c r="L16" s="891"/>
      <c r="M16" s="893"/>
      <c r="N16" s="890">
        <v>11</v>
      </c>
      <c r="O16" s="891" t="s">
        <v>1807</v>
      </c>
      <c r="P16" s="891"/>
      <c r="Q16" s="893"/>
      <c r="R16" s="890">
        <v>4</v>
      </c>
      <c r="S16" s="891" t="s">
        <v>1807</v>
      </c>
      <c r="T16" s="891"/>
      <c r="U16" s="893"/>
      <c r="V16" s="890">
        <v>3</v>
      </c>
      <c r="W16" s="891" t="s">
        <v>1807</v>
      </c>
      <c r="X16" s="891"/>
      <c r="Y16" s="893"/>
      <c r="Z16" s="886">
        <v>0</v>
      </c>
      <c r="AA16" s="887" t="s">
        <v>1807</v>
      </c>
      <c r="AB16" s="887"/>
      <c r="AC16" s="888"/>
      <c r="AD16" s="890">
        <v>102</v>
      </c>
      <c r="AE16" s="891" t="s">
        <v>1807</v>
      </c>
      <c r="AF16" s="891"/>
      <c r="AG16" s="893"/>
    </row>
    <row r="17" spans="1:33" s="4" customFormat="1" ht="16.2">
      <c r="A17" s="889" t="s">
        <v>1803</v>
      </c>
      <c r="B17" s="890">
        <v>1365081.1700000507</v>
      </c>
      <c r="C17" s="891" t="s">
        <v>1804</v>
      </c>
      <c r="D17" s="892">
        <v>50.938592998140621</v>
      </c>
      <c r="E17" s="893" t="s">
        <v>69</v>
      </c>
      <c r="F17" s="890">
        <v>40068.26</v>
      </c>
      <c r="G17" s="891" t="s">
        <v>1804</v>
      </c>
      <c r="H17" s="892">
        <v>1.49516441449676</v>
      </c>
      <c r="I17" s="893" t="s">
        <v>69</v>
      </c>
      <c r="J17" s="890">
        <v>849867.82000020612</v>
      </c>
      <c r="K17" s="891" t="s">
        <v>1804</v>
      </c>
      <c r="L17" s="892">
        <v>31.713184487927499</v>
      </c>
      <c r="M17" s="893" t="s">
        <v>69</v>
      </c>
      <c r="N17" s="890">
        <v>293721</v>
      </c>
      <c r="O17" s="891" t="s">
        <v>1804</v>
      </c>
      <c r="P17" s="892">
        <v>10.960325878648156</v>
      </c>
      <c r="Q17" s="893" t="s">
        <v>69</v>
      </c>
      <c r="R17" s="890">
        <v>131118.20000000001</v>
      </c>
      <c r="S17" s="891" t="s">
        <v>1804</v>
      </c>
      <c r="T17" s="892">
        <v>4.8927322207869537</v>
      </c>
      <c r="U17" s="893" t="s">
        <v>69</v>
      </c>
      <c r="V17" s="890">
        <v>125106.4</v>
      </c>
      <c r="W17" s="891" t="s">
        <v>1804</v>
      </c>
      <c r="X17" s="892">
        <v>4.6683993092237452</v>
      </c>
      <c r="Y17" s="893" t="s">
        <v>69</v>
      </c>
      <c r="Z17" s="886">
        <v>0</v>
      </c>
      <c r="AA17" s="887" t="s">
        <v>1804</v>
      </c>
      <c r="AB17" s="894">
        <v>0</v>
      </c>
      <c r="AC17" s="888" t="s">
        <v>69</v>
      </c>
      <c r="AD17" s="890">
        <v>2804962.8500002571</v>
      </c>
      <c r="AE17" s="891" t="s">
        <v>1804</v>
      </c>
      <c r="AF17" s="892">
        <v>100</v>
      </c>
      <c r="AG17" s="893" t="s">
        <v>69</v>
      </c>
    </row>
    <row r="18" spans="1:33" s="4" customFormat="1">
      <c r="A18" s="889" t="s">
        <v>1805</v>
      </c>
      <c r="B18" s="895">
        <v>6106.5979532350011</v>
      </c>
      <c r="C18" s="891" t="s">
        <v>1806</v>
      </c>
      <c r="D18" s="892">
        <v>60.765867774234103</v>
      </c>
      <c r="E18" s="893" t="s">
        <v>69</v>
      </c>
      <c r="F18" s="895">
        <v>97.604885609999997</v>
      </c>
      <c r="G18" s="891" t="s">
        <v>1806</v>
      </c>
      <c r="H18" s="892">
        <v>0.97125201601891997</v>
      </c>
      <c r="I18" s="893" t="s">
        <v>69</v>
      </c>
      <c r="J18" s="895">
        <v>1670.0264129032403</v>
      </c>
      <c r="K18" s="891" t="s">
        <v>1806</v>
      </c>
      <c r="L18" s="892">
        <v>16.618189860067165</v>
      </c>
      <c r="M18" s="893" t="s">
        <v>69</v>
      </c>
      <c r="N18" s="895">
        <v>1475.4736586000001</v>
      </c>
      <c r="O18" s="891" t="s">
        <v>1806</v>
      </c>
      <c r="P18" s="892">
        <v>14.68222370777759</v>
      </c>
      <c r="Q18" s="893" t="s">
        <v>69</v>
      </c>
      <c r="R18" s="895">
        <v>699.68530200000009</v>
      </c>
      <c r="S18" s="891" t="s">
        <v>1806</v>
      </c>
      <c r="T18" s="892">
        <v>6.9624666419022194</v>
      </c>
      <c r="U18" s="893" t="s">
        <v>69</v>
      </c>
      <c r="V18" s="895">
        <v>151.671778445</v>
      </c>
      <c r="W18" s="891" t="s">
        <v>1806</v>
      </c>
      <c r="X18" s="892">
        <v>1.5092638003439101</v>
      </c>
      <c r="Y18" s="893" t="s">
        <v>69</v>
      </c>
      <c r="Z18" s="896">
        <v>0</v>
      </c>
      <c r="AA18" s="887" t="s">
        <v>1806</v>
      </c>
      <c r="AB18" s="894">
        <v>0</v>
      </c>
      <c r="AC18" s="888" t="s">
        <v>69</v>
      </c>
      <c r="AD18" s="902">
        <v>10201.059990793241</v>
      </c>
      <c r="AE18" s="891" t="s">
        <v>1806</v>
      </c>
      <c r="AF18" s="892">
        <v>100</v>
      </c>
      <c r="AG18" s="893" t="s">
        <v>69</v>
      </c>
    </row>
    <row r="19" spans="1:33" s="3" customFormat="1">
      <c r="A19" s="5"/>
      <c r="B19" s="6"/>
      <c r="C19" s="903"/>
      <c r="D19" s="903"/>
      <c r="E19" s="904"/>
      <c r="F19" s="905"/>
      <c r="G19" s="903"/>
      <c r="H19" s="903"/>
      <c r="I19" s="904"/>
      <c r="J19" s="6"/>
      <c r="K19" s="903"/>
      <c r="L19" s="903"/>
      <c r="M19" s="904"/>
      <c r="N19" s="6"/>
      <c r="O19" s="903"/>
      <c r="P19" s="903"/>
      <c r="Q19" s="904"/>
      <c r="R19" s="6"/>
      <c r="S19" s="903"/>
      <c r="T19" s="903"/>
      <c r="U19" s="904"/>
      <c r="V19" s="6"/>
      <c r="W19" s="903"/>
      <c r="X19" s="903"/>
      <c r="Y19" s="904"/>
      <c r="Z19" s="906"/>
      <c r="AA19" s="907"/>
      <c r="AB19" s="907"/>
      <c r="AC19" s="908"/>
      <c r="AD19" s="6"/>
      <c r="AE19" s="903"/>
      <c r="AF19" s="903"/>
      <c r="AG19" s="904"/>
    </row>
    <row r="20" spans="1:33" s="3" customFormat="1"/>
    <row r="21" spans="1:33" s="3" customFormat="1"/>
    <row r="22" spans="1:33" s="3" customFormat="1"/>
    <row r="23" spans="1:33" s="3" customFormat="1"/>
    <row r="24" spans="1:33" s="3" customFormat="1"/>
    <row r="25" spans="1:33" s="3" customFormat="1"/>
    <row r="26" spans="1:33" s="3" customFormat="1"/>
    <row r="27" spans="1:33" s="3" customFormat="1"/>
    <row r="28" spans="1:33" s="3" customFormat="1"/>
    <row r="29" spans="1:33" s="3" customFormat="1"/>
    <row r="30" spans="1:33" s="3" customFormat="1"/>
    <row r="31" spans="1:33" s="3" customFormat="1"/>
    <row r="32" spans="1:33"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sheetData>
  <conditionalFormatting sqref="J19 K17:Q19 AF6:AH14 F14:Q15 W14:AE14 W15:AH19">
    <cfRule type="expression" dxfId="7" priority="17" stopIfTrue="1">
      <formula>F6=MAX($G6:$R6)</formula>
    </cfRule>
  </conditionalFormatting>
  <conditionalFormatting sqref="J9:J10 O6:Q10 K6:M6 G6:I10 W6:Y10 AA6:AE10 F9:F10 N9:N10 Z9:Z10 AA12:AE12 F17:I18 AC13:AE13 G19:I19 K8:M10 L7:M7">
    <cfRule type="expression" dxfId="6" priority="22" stopIfTrue="1">
      <formula>F6=MAX($G6:$R6)</formula>
    </cfRule>
  </conditionalFormatting>
  <conditionalFormatting sqref="AA11:AE11">
    <cfRule type="expression" dxfId="5" priority="21" stopIfTrue="1">
      <formula>AA11=MAX($G11:$R11)</formula>
    </cfRule>
  </conditionalFormatting>
  <conditionalFormatting sqref="K16:Q16 F16:I16">
    <cfRule type="expression" dxfId="4" priority="19" stopIfTrue="1">
      <formula>F16=MAX($G16:$R16)</formula>
    </cfRule>
  </conditionalFormatting>
  <conditionalFormatting sqref="AA13:AB13">
    <cfRule type="expression" dxfId="3" priority="18" stopIfTrue="1">
      <formula>AA13=MAX($G13:$R13)</formula>
    </cfRule>
  </conditionalFormatting>
  <conditionalFormatting sqref="O11:Q11 K11:M11 G11:I11 W11:Y11">
    <cfRule type="expression" dxfId="2" priority="12" stopIfTrue="1">
      <formula>G11=MAX($G11:$R11)</formula>
    </cfRule>
  </conditionalFormatting>
  <conditionalFormatting sqref="O12:Q12 G12:I12 W12:Y12 L12:M12">
    <cfRule type="expression" dxfId="1" priority="10" stopIfTrue="1">
      <formula>G12=MAX($G12:$R12)</formula>
    </cfRule>
  </conditionalFormatting>
  <conditionalFormatting sqref="O13:Q13 G13:I13 W13:Y13 K13:M13">
    <cfRule type="expression" dxfId="0" priority="8" stopIfTrue="1">
      <formula>G13=MAX($G13:$R13)</formula>
    </cfRule>
  </conditionalFormatting>
  <dataValidations count="1">
    <dataValidation type="list" allowBlank="1" showInputMessage="1" showErrorMessage="1" sqref="WTM982920 WJQ982920 VZU982920 VPY982920 VGC982920 UWG982920 UMK982920 UCO982920 TSS982920 TIW982920 SZA982920 SPE982920 SFI982920 RVM982920 RLQ982920 RBU982920 QRY982920 QIC982920 PYG982920 POK982920 PEO982920 OUS982920 OKW982920 OBA982920 NRE982920 NHI982920 MXM982920 MNQ982920 MDU982920 LTY982920 LKC982920 LAG982920 KQK982920 KGO982920 JWS982920 JMW982920 JDA982920 ITE982920 IJI982920 HZM982920 HPQ982920 HFU982920 GVY982920 GMC982920 GCG982920 FSK982920 FIO982920 EYS982920 EOW982920 EFA982920 DVE982920 DLI982920 DBM982920 CRQ982920 CHU982920 BXY982920 BOC982920 BEG982920 AUK982920 AKO982920 AAS982920 QW982920 HA982920 B982920 WTM917384 WJQ917384 VZU917384 VPY917384 VGC917384 UWG917384 UMK917384 UCO917384 TSS917384 TIW917384 SZA917384 SPE917384 SFI917384 RVM917384 RLQ917384 RBU917384 QRY917384 QIC917384 PYG917384 POK917384 PEO917384 OUS917384 OKW917384 OBA917384 NRE917384 NHI917384 MXM917384 MNQ917384 MDU917384 LTY917384 LKC917384 LAG917384 KQK917384 KGO917384 JWS917384 JMW917384 JDA917384 ITE917384 IJI917384 HZM917384 HPQ917384 HFU917384 GVY917384 GMC917384 GCG917384 FSK917384 FIO917384 EYS917384 EOW917384 EFA917384 DVE917384 DLI917384 DBM917384 CRQ917384 CHU917384 BXY917384 BOC917384 BEG917384 AUK917384 AKO917384 AAS917384 QW917384 HA917384 B917384 WTM851848 WJQ851848 VZU851848 VPY851848 VGC851848 UWG851848 UMK851848 UCO851848 TSS851848 TIW851848 SZA851848 SPE851848 SFI851848 RVM851848 RLQ851848 RBU851848 QRY851848 QIC851848 PYG851848 POK851848 PEO851848 OUS851848 OKW851848 OBA851848 NRE851848 NHI851848 MXM851848 MNQ851848 MDU851848 LTY851848 LKC851848 LAG851848 KQK851848 KGO851848 JWS851848 JMW851848 JDA851848 ITE851848 IJI851848 HZM851848 HPQ851848 HFU851848 GVY851848 GMC851848 GCG851848 FSK851848 FIO851848 EYS851848 EOW851848 EFA851848 DVE851848 DLI851848 DBM851848 CRQ851848 CHU851848 BXY851848 BOC851848 BEG851848 AUK851848 AKO851848 AAS851848 QW851848 HA851848 B851848 WTM786312 WJQ786312 VZU786312 VPY786312 VGC786312 UWG786312 UMK786312 UCO786312 TSS786312 TIW786312 SZA786312 SPE786312 SFI786312 RVM786312 RLQ786312 RBU786312 QRY786312 QIC786312 PYG786312 POK786312 PEO786312 OUS786312 OKW786312 OBA786312 NRE786312 NHI786312 MXM786312 MNQ786312 MDU786312 LTY786312 LKC786312 LAG786312 KQK786312 KGO786312 JWS786312 JMW786312 JDA786312 ITE786312 IJI786312 HZM786312 HPQ786312 HFU786312 GVY786312 GMC786312 GCG786312 FSK786312 FIO786312 EYS786312 EOW786312 EFA786312 DVE786312 DLI786312 DBM786312 CRQ786312 CHU786312 BXY786312 BOC786312 BEG786312 AUK786312 AKO786312 AAS786312 QW786312 HA786312 B786312 WTM720776 WJQ720776 VZU720776 VPY720776 VGC720776 UWG720776 UMK720776 UCO720776 TSS720776 TIW720776 SZA720776 SPE720776 SFI720776 RVM720776 RLQ720776 RBU720776 QRY720776 QIC720776 PYG720776 POK720776 PEO720776 OUS720776 OKW720776 OBA720776 NRE720776 NHI720776 MXM720776 MNQ720776 MDU720776 LTY720776 LKC720776 LAG720776 KQK720776 KGO720776 JWS720776 JMW720776 JDA720776 ITE720776 IJI720776 HZM720776 HPQ720776 HFU720776 GVY720776 GMC720776 GCG720776 FSK720776 FIO720776 EYS720776 EOW720776 EFA720776 DVE720776 DLI720776 DBM720776 CRQ720776 CHU720776 BXY720776 BOC720776 BEG720776 AUK720776 AKO720776 AAS720776 QW720776 HA720776 B720776 WTM655240 WJQ655240 VZU655240 VPY655240 VGC655240 UWG655240 UMK655240 UCO655240 TSS655240 TIW655240 SZA655240 SPE655240 SFI655240 RVM655240 RLQ655240 RBU655240 QRY655240 QIC655240 PYG655240 POK655240 PEO655240 OUS655240 OKW655240 OBA655240 NRE655240 NHI655240 MXM655240 MNQ655240 MDU655240 LTY655240 LKC655240 LAG655240 KQK655240 KGO655240 JWS655240 JMW655240 JDA655240 ITE655240 IJI655240 HZM655240 HPQ655240 HFU655240 GVY655240 GMC655240 GCG655240 FSK655240 FIO655240 EYS655240 EOW655240 EFA655240 DVE655240 DLI655240 DBM655240 CRQ655240 CHU655240 BXY655240 BOC655240 BEG655240 AUK655240 AKO655240 AAS655240 QW655240 HA655240 B655240 WTM589704 WJQ589704 VZU589704 VPY589704 VGC589704 UWG589704 UMK589704 UCO589704 TSS589704 TIW589704 SZA589704 SPE589704 SFI589704 RVM589704 RLQ589704 RBU589704 QRY589704 QIC589704 PYG589704 POK589704 PEO589704 OUS589704 OKW589704 OBA589704 NRE589704 NHI589704 MXM589704 MNQ589704 MDU589704 LTY589704 LKC589704 LAG589704 KQK589704 KGO589704 JWS589704 JMW589704 JDA589704 ITE589704 IJI589704 HZM589704 HPQ589704 HFU589704 GVY589704 GMC589704 GCG589704 FSK589704 FIO589704 EYS589704 EOW589704 EFA589704 DVE589704 DLI589704 DBM589704 CRQ589704 CHU589704 BXY589704 BOC589704 BEG589704 AUK589704 AKO589704 AAS589704 QW589704 HA589704 B589704 WTM524168 WJQ524168 VZU524168 VPY524168 VGC524168 UWG524168 UMK524168 UCO524168 TSS524168 TIW524168 SZA524168 SPE524168 SFI524168 RVM524168 RLQ524168 RBU524168 QRY524168 QIC524168 PYG524168 POK524168 PEO524168 OUS524168 OKW524168 OBA524168 NRE524168 NHI524168 MXM524168 MNQ524168 MDU524168 LTY524168 LKC524168 LAG524168 KQK524168 KGO524168 JWS524168 JMW524168 JDA524168 ITE524168 IJI524168 HZM524168 HPQ524168 HFU524168 GVY524168 GMC524168 GCG524168 FSK524168 FIO524168 EYS524168 EOW524168 EFA524168 DVE524168 DLI524168 DBM524168 CRQ524168 CHU524168 BXY524168 BOC524168 BEG524168 AUK524168 AKO524168 AAS524168 QW524168 HA524168 B524168 WTM458632 WJQ458632 VZU458632 VPY458632 VGC458632 UWG458632 UMK458632 UCO458632 TSS458632 TIW458632 SZA458632 SPE458632 SFI458632 RVM458632 RLQ458632 RBU458632 QRY458632 QIC458632 PYG458632 POK458632 PEO458632 OUS458632 OKW458632 OBA458632 NRE458632 NHI458632 MXM458632 MNQ458632 MDU458632 LTY458632 LKC458632 LAG458632 KQK458632 KGO458632 JWS458632 JMW458632 JDA458632 ITE458632 IJI458632 HZM458632 HPQ458632 HFU458632 GVY458632 GMC458632 GCG458632 FSK458632 FIO458632 EYS458632 EOW458632 EFA458632 DVE458632 DLI458632 DBM458632 CRQ458632 CHU458632 BXY458632 BOC458632 BEG458632 AUK458632 AKO458632 AAS458632 QW458632 HA458632 B458632 WTM393096 WJQ393096 VZU393096 VPY393096 VGC393096 UWG393096 UMK393096 UCO393096 TSS393096 TIW393096 SZA393096 SPE393096 SFI393096 RVM393096 RLQ393096 RBU393096 QRY393096 QIC393096 PYG393096 POK393096 PEO393096 OUS393096 OKW393096 OBA393096 NRE393096 NHI393096 MXM393096 MNQ393096 MDU393096 LTY393096 LKC393096 LAG393096 KQK393096 KGO393096 JWS393096 JMW393096 JDA393096 ITE393096 IJI393096 HZM393096 HPQ393096 HFU393096 GVY393096 GMC393096 GCG393096 FSK393096 FIO393096 EYS393096 EOW393096 EFA393096 DVE393096 DLI393096 DBM393096 CRQ393096 CHU393096 BXY393096 BOC393096 BEG393096 AUK393096 AKO393096 AAS393096 QW393096 HA393096 B393096 WTM327560 WJQ327560 VZU327560 VPY327560 VGC327560 UWG327560 UMK327560 UCO327560 TSS327560 TIW327560 SZA327560 SPE327560 SFI327560 RVM327560 RLQ327560 RBU327560 QRY327560 QIC327560 PYG327560 POK327560 PEO327560 OUS327560 OKW327560 OBA327560 NRE327560 NHI327560 MXM327560 MNQ327560 MDU327560 LTY327560 LKC327560 LAG327560 KQK327560 KGO327560 JWS327560 JMW327560 JDA327560 ITE327560 IJI327560 HZM327560 HPQ327560 HFU327560 GVY327560 GMC327560 GCG327560 FSK327560 FIO327560 EYS327560 EOW327560 EFA327560 DVE327560 DLI327560 DBM327560 CRQ327560 CHU327560 BXY327560 BOC327560 BEG327560 AUK327560 AKO327560 AAS327560 QW327560 HA327560 B327560 WTM262024 WJQ262024 VZU262024 VPY262024 VGC262024 UWG262024 UMK262024 UCO262024 TSS262024 TIW262024 SZA262024 SPE262024 SFI262024 RVM262024 RLQ262024 RBU262024 QRY262024 QIC262024 PYG262024 POK262024 PEO262024 OUS262024 OKW262024 OBA262024 NRE262024 NHI262024 MXM262024 MNQ262024 MDU262024 LTY262024 LKC262024 LAG262024 KQK262024 KGO262024 JWS262024 JMW262024 JDA262024 ITE262024 IJI262024 HZM262024 HPQ262024 HFU262024 GVY262024 GMC262024 GCG262024 FSK262024 FIO262024 EYS262024 EOW262024 EFA262024 DVE262024 DLI262024 DBM262024 CRQ262024 CHU262024 BXY262024 BOC262024 BEG262024 AUK262024 AKO262024 AAS262024 QW262024 HA262024 B262024 WTM196488 WJQ196488 VZU196488 VPY196488 VGC196488 UWG196488 UMK196488 UCO196488 TSS196488 TIW196488 SZA196488 SPE196488 SFI196488 RVM196488 RLQ196488 RBU196488 QRY196488 QIC196488 PYG196488 POK196488 PEO196488 OUS196488 OKW196488 OBA196488 NRE196488 NHI196488 MXM196488 MNQ196488 MDU196488 LTY196488 LKC196488 LAG196488 KQK196488 KGO196488 JWS196488 JMW196488 JDA196488 ITE196488 IJI196488 HZM196488 HPQ196488 HFU196488 GVY196488 GMC196488 GCG196488 FSK196488 FIO196488 EYS196488 EOW196488 EFA196488 DVE196488 DLI196488 DBM196488 CRQ196488 CHU196488 BXY196488 BOC196488 BEG196488 AUK196488 AKO196488 AAS196488 QW196488 HA196488 B196488 WTM130952 WJQ130952 VZU130952 VPY130952 VGC130952 UWG130952 UMK130952 UCO130952 TSS130952 TIW130952 SZA130952 SPE130952 SFI130952 RVM130952 RLQ130952 RBU130952 QRY130952 QIC130952 PYG130952 POK130952 PEO130952 OUS130952 OKW130952 OBA130952 NRE130952 NHI130952 MXM130952 MNQ130952 MDU130952 LTY130952 LKC130952 LAG130952 KQK130952 KGO130952 JWS130952 JMW130952 JDA130952 ITE130952 IJI130952 HZM130952 HPQ130952 HFU130952 GVY130952 GMC130952 GCG130952 FSK130952 FIO130952 EYS130952 EOW130952 EFA130952 DVE130952 DLI130952 DBM130952 CRQ130952 CHU130952 BXY130952 BOC130952 BEG130952 AUK130952 AKO130952 AAS130952 QW130952 HA130952 B130952 WTM65416 WJQ65416 VZU65416 VPY65416 VGC65416 UWG65416 UMK65416 UCO65416 TSS65416 TIW65416 SZA65416 SPE65416 SFI65416 RVM65416 RLQ65416 RBU65416 QRY65416 QIC65416 PYG65416 POK65416 PEO65416 OUS65416 OKW65416 OBA65416 NRE65416 NHI65416 MXM65416 MNQ65416 MDU65416 LTY65416 LKC65416 LAG65416 KQK65416 KGO65416 JWS65416 JMW65416 JDA65416 ITE65416 IJI65416 HZM65416 HPQ65416 HFU65416 GVY65416 GMC65416 GCG65416 FSK65416 FIO65416 EYS65416 EOW65416 EFA65416 DVE65416 DLI65416 DBM65416 CRQ65416 CHU65416 BXY65416 BOC65416 BEG65416 AUK65416 AKO65416 AAS65416 QW65416 HA65416 B65416">
      <formula1>#REF!</formula1>
    </dataValidation>
  </dataValidations>
  <pageMargins left="0.25" right="0.25" top="0.75" bottom="0.75" header="0.3" footer="0.3"/>
  <pageSetup paperSize="8" fitToWidth="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31 Dec 14 (HC Finance Check)</vt:lpstr>
      <vt:lpstr>31 Dec 15</vt:lpstr>
      <vt:lpstr>FFO</vt:lpstr>
      <vt:lpstr>FUM Dec14</vt:lpstr>
      <vt:lpstr>Book Value Rec Dec 14</vt:lpstr>
      <vt:lpstr>Info</vt:lpstr>
      <vt:lpstr>FUM Dec13</vt:lpstr>
      <vt:lpstr>FUM Jun14</vt:lpstr>
      <vt:lpstr>Map Data</vt:lpstr>
      <vt:lpstr>Book Value Rec 2015</vt:lpstr>
      <vt:lpstr>Synopsis Summary - Listed rec</vt:lpstr>
      <vt:lpstr>'FUM Dec13'!Print_Area</vt:lpstr>
      <vt:lpstr>'FUM Dec14'!Print_Area</vt:lpstr>
      <vt:lpstr>'FUM Jun14'!Print_Area</vt:lpstr>
      <vt:lpstr>Info!Sqft_to_sqm</vt:lpstr>
    </vt:vector>
  </TitlesOfParts>
  <Company>DEXUS Property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OConnor</dc:creator>
  <cp:lastModifiedBy>Renee OConnor</cp:lastModifiedBy>
  <cp:lastPrinted>2015-12-08T04:49:00Z</cp:lastPrinted>
  <dcterms:created xsi:type="dcterms:W3CDTF">2012-11-21T22:44:24Z</dcterms:created>
  <dcterms:modified xsi:type="dcterms:W3CDTF">2016-02-16T22:22:17Z</dcterms:modified>
</cp:coreProperties>
</file>